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anket Agarwal\Desktop\Personal Projects\"/>
    </mc:Choice>
  </mc:AlternateContent>
  <xr:revisionPtr revIDLastSave="0" documentId="13_ncr:1_{28DA823C-783D-443F-80E1-0F8435C869EC}" xr6:coauthVersionLast="47" xr6:coauthVersionMax="47" xr10:uidLastSave="{00000000-0000-0000-0000-000000000000}"/>
  <workbookProtection workbookAlgorithmName="SHA-512" workbookHashValue="/4q7iQ9/ioaPmEcw7vpvWPYWnx5RLVlxddArW+OUdpg43Egdv8ZkfQU/DYfpLLV9mcKdXbTOlSWhJg7lfUBViA==" workbookSaltValue="WGPPKWI7C3FqSMVQSLsNSw==" workbookSpinCount="100000" lockStructure="1"/>
  <bookViews>
    <workbookView xWindow="-120" yWindow="-120" windowWidth="29040" windowHeight="15840" activeTab="2" xr2:uid="{00000000-000D-0000-FFFF-FFFF00000000}"/>
  </bookViews>
  <sheets>
    <sheet name="Overview of sector" sheetId="1" r:id="rId1"/>
    <sheet name="P&amp;L - Revenue &amp; Expenses" sheetId="2" r:id="rId2"/>
    <sheet name="User Acquisition &amp; Revenue" sheetId="3" r:id="rId3"/>
  </sheets>
  <calcPr calcId="181029"/>
</workbook>
</file>

<file path=xl/calcChain.xml><?xml version="1.0" encoding="utf-8"?>
<calcChain xmlns="http://schemas.openxmlformats.org/spreadsheetml/2006/main">
  <c r="F46" i="2" l="1"/>
  <c r="F44" i="2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H18" i="3"/>
  <c r="AH23" i="3" s="1"/>
  <c r="AG18" i="3"/>
  <c r="AG23" i="3" s="1"/>
  <c r="AF18" i="3"/>
  <c r="AF23" i="3" s="1"/>
  <c r="AE18" i="3"/>
  <c r="AE23" i="3" s="1"/>
  <c r="Z18" i="3"/>
  <c r="Z23" i="3" s="1"/>
  <c r="Y18" i="3"/>
  <c r="Y23" i="3" s="1"/>
  <c r="X18" i="3"/>
  <c r="X23" i="3" s="1"/>
  <c r="W18" i="3"/>
  <c r="W23" i="3" s="1"/>
  <c r="R18" i="3"/>
  <c r="R23" i="3" s="1"/>
  <c r="Q18" i="3"/>
  <c r="Q23" i="3" s="1"/>
  <c r="P18" i="3"/>
  <c r="P23" i="3" s="1"/>
  <c r="O18" i="3"/>
  <c r="O23" i="3" s="1"/>
  <c r="J18" i="3"/>
  <c r="J23" i="3" s="1"/>
  <c r="I18" i="3"/>
  <c r="I23" i="3" s="1"/>
  <c r="H18" i="3"/>
  <c r="H23" i="3" s="1"/>
  <c r="G18" i="3"/>
  <c r="G23" i="3" s="1"/>
  <c r="B18" i="3"/>
  <c r="B23" i="3" s="1"/>
  <c r="AK17" i="3"/>
  <c r="AK18" i="3" s="1"/>
  <c r="AK23" i="3" s="1"/>
  <c r="AJ17" i="3"/>
  <c r="AJ18" i="3" s="1"/>
  <c r="AJ23" i="3" s="1"/>
  <c r="AI17" i="3"/>
  <c r="AI18" i="3" s="1"/>
  <c r="AI23" i="3" s="1"/>
  <c r="AH17" i="3"/>
  <c r="AG17" i="3"/>
  <c r="AF17" i="3"/>
  <c r="AE17" i="3"/>
  <c r="AD17" i="3"/>
  <c r="AD18" i="3" s="1"/>
  <c r="AD23" i="3" s="1"/>
  <c r="AC17" i="3"/>
  <c r="AC18" i="3" s="1"/>
  <c r="AC23" i="3" s="1"/>
  <c r="AB17" i="3"/>
  <c r="AB18" i="3" s="1"/>
  <c r="AB23" i="3" s="1"/>
  <c r="AA17" i="3"/>
  <c r="AA18" i="3" s="1"/>
  <c r="AA23" i="3" s="1"/>
  <c r="Z17" i="3"/>
  <c r="Y17" i="3"/>
  <c r="X17" i="3"/>
  <c r="W17" i="3"/>
  <c r="V17" i="3"/>
  <c r="V18" i="3" s="1"/>
  <c r="V23" i="3" s="1"/>
  <c r="U17" i="3"/>
  <c r="U18" i="3" s="1"/>
  <c r="U23" i="3" s="1"/>
  <c r="T17" i="3"/>
  <c r="T18" i="3" s="1"/>
  <c r="T23" i="3" s="1"/>
  <c r="S17" i="3"/>
  <c r="S18" i="3" s="1"/>
  <c r="S23" i="3" s="1"/>
  <c r="R17" i="3"/>
  <c r="Q17" i="3"/>
  <c r="P17" i="3"/>
  <c r="O17" i="3"/>
  <c r="N17" i="3"/>
  <c r="N18" i="3" s="1"/>
  <c r="N23" i="3" s="1"/>
  <c r="M17" i="3"/>
  <c r="M18" i="3" s="1"/>
  <c r="M23" i="3" s="1"/>
  <c r="L17" i="3"/>
  <c r="L18" i="3" s="1"/>
  <c r="L23" i="3" s="1"/>
  <c r="K17" i="3"/>
  <c r="K18" i="3" s="1"/>
  <c r="K23" i="3" s="1"/>
  <c r="J17" i="3"/>
  <c r="I17" i="3"/>
  <c r="H17" i="3"/>
  <c r="G17" i="3"/>
  <c r="F17" i="3"/>
  <c r="F18" i="3" s="1"/>
  <c r="F23" i="3" s="1"/>
  <c r="E17" i="3"/>
  <c r="E18" i="3" s="1"/>
  <c r="E23" i="3" s="1"/>
  <c r="D17" i="3"/>
  <c r="D18" i="3" s="1"/>
  <c r="D23" i="3" s="1"/>
  <c r="C17" i="3"/>
  <c r="C18" i="3" s="1"/>
  <c r="C23" i="3" s="1"/>
  <c r="B17" i="3"/>
  <c r="S7" i="3"/>
  <c r="R7" i="3"/>
  <c r="M7" i="3"/>
  <c r="L7" i="3"/>
  <c r="K7" i="3"/>
  <c r="J7" i="3"/>
  <c r="E7" i="3"/>
  <c r="D7" i="3"/>
  <c r="C7" i="3"/>
  <c r="B7" i="3"/>
  <c r="S5" i="3"/>
  <c r="S8" i="3" s="1"/>
  <c r="T11" i="3" s="1"/>
  <c r="R5" i="3"/>
  <c r="R8" i="3" s="1"/>
  <c r="S11" i="3" s="1"/>
  <c r="Q5" i="3"/>
  <c r="P5" i="3"/>
  <c r="P7" i="3" s="1"/>
  <c r="O5" i="3"/>
  <c r="O7" i="3" s="1"/>
  <c r="N5" i="3"/>
  <c r="N7" i="3" s="1"/>
  <c r="M5" i="3"/>
  <c r="M8" i="3" s="1"/>
  <c r="N11" i="3" s="1"/>
  <c r="L5" i="3"/>
  <c r="L8" i="3" s="1"/>
  <c r="M11" i="3" s="1"/>
  <c r="K5" i="3"/>
  <c r="K8" i="3" s="1"/>
  <c r="L11" i="3" s="1"/>
  <c r="J5" i="3"/>
  <c r="J8" i="3" s="1"/>
  <c r="K11" i="3" s="1"/>
  <c r="I5" i="3"/>
  <c r="H5" i="3"/>
  <c r="H7" i="3" s="1"/>
  <c r="G5" i="3"/>
  <c r="G7" i="3" s="1"/>
  <c r="F5" i="3"/>
  <c r="F7" i="3" s="1"/>
  <c r="E5" i="3"/>
  <c r="E8" i="3" s="1"/>
  <c r="F11" i="3" s="1"/>
  <c r="D5" i="3"/>
  <c r="D8" i="3" s="1"/>
  <c r="E11" i="3" s="1"/>
  <c r="C5" i="3"/>
  <c r="C8" i="3" s="1"/>
  <c r="D11" i="3" s="1"/>
  <c r="B5" i="3"/>
  <c r="B8" i="3" s="1"/>
  <c r="U3" i="3"/>
  <c r="V3" i="3" s="1"/>
  <c r="T3" i="3"/>
  <c r="T5" i="3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I83" i="2"/>
  <c r="AI41" i="2" s="1"/>
  <c r="AH83" i="2"/>
  <c r="AG83" i="2"/>
  <c r="AF83" i="2"/>
  <c r="AE83" i="2"/>
  <c r="AD83" i="2"/>
  <c r="AC83" i="2"/>
  <c r="AB83" i="2"/>
  <c r="AB41" i="2" s="1"/>
  <c r="AA83" i="2"/>
  <c r="AA41" i="2" s="1"/>
  <c r="Z83" i="2"/>
  <c r="Y83" i="2"/>
  <c r="X83" i="2"/>
  <c r="W83" i="2"/>
  <c r="V83" i="2"/>
  <c r="U83" i="2"/>
  <c r="T83" i="2"/>
  <c r="T41" i="2" s="1"/>
  <c r="S83" i="2"/>
  <c r="S41" i="2" s="1"/>
  <c r="R83" i="2"/>
  <c r="Q83" i="2"/>
  <c r="P83" i="2"/>
  <c r="O83" i="2"/>
  <c r="N45" i="2"/>
  <c r="M45" i="2"/>
  <c r="L45" i="2"/>
  <c r="K45" i="2"/>
  <c r="J45" i="2"/>
  <c r="I45" i="2"/>
  <c r="H45" i="2"/>
  <c r="G45" i="2"/>
  <c r="F45" i="2"/>
  <c r="E45" i="2"/>
  <c r="D45" i="2"/>
  <c r="C45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E44" i="2"/>
  <c r="D44" i="2"/>
  <c r="C44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H41" i="2"/>
  <c r="AG41" i="2"/>
  <c r="AF41" i="2"/>
  <c r="AE41" i="2"/>
  <c r="AD41" i="2"/>
  <c r="AC41" i="2"/>
  <c r="Z41" i="2"/>
  <c r="Y41" i="2"/>
  <c r="X41" i="2"/>
  <c r="W41" i="2"/>
  <c r="V41" i="2"/>
  <c r="U41" i="2"/>
  <c r="R41" i="2"/>
  <c r="Q41" i="2"/>
  <c r="P41" i="2"/>
  <c r="O41" i="2"/>
  <c r="N41" i="2"/>
  <c r="N46" i="2" s="1"/>
  <c r="M41" i="2"/>
  <c r="M46" i="2" s="1"/>
  <c r="L41" i="2"/>
  <c r="L46" i="2" s="1"/>
  <c r="K41" i="2"/>
  <c r="K46" i="2" s="1"/>
  <c r="J41" i="2"/>
  <c r="J46" i="2" s="1"/>
  <c r="I41" i="2"/>
  <c r="I46" i="2" s="1"/>
  <c r="H41" i="2"/>
  <c r="H46" i="2" s="1"/>
  <c r="G41" i="2"/>
  <c r="G46" i="2" s="1"/>
  <c r="F41" i="2"/>
  <c r="E41" i="2"/>
  <c r="E46" i="2" s="1"/>
  <c r="D41" i="2"/>
  <c r="D46" i="2" s="1"/>
  <c r="C41" i="2"/>
  <c r="C46" i="2" s="1"/>
  <c r="AT37" i="2"/>
  <c r="AP37" i="2"/>
  <c r="X37" i="2"/>
  <c r="V37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X32" i="2"/>
  <c r="AW32" i="2"/>
  <c r="AV32" i="2"/>
  <c r="AU32" i="2"/>
  <c r="AT32" i="2"/>
  <c r="AT38" i="2" s="1"/>
  <c r="AS32" i="2"/>
  <c r="AR32" i="2"/>
  <c r="AQ32" i="2"/>
  <c r="AP32" i="2"/>
  <c r="AP38" i="2" s="1"/>
  <c r="AO32" i="2"/>
  <c r="AN32" i="2"/>
  <c r="AN37" i="2" s="1"/>
  <c r="AN38" i="2" s="1"/>
  <c r="AM32" i="2"/>
  <c r="AL32" i="2"/>
  <c r="AL37" i="2" s="1"/>
  <c r="AL38" i="2" s="1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X38" i="2" s="1"/>
  <c r="W32" i="2"/>
  <c r="V32" i="2"/>
  <c r="V38" i="2" s="1"/>
  <c r="U32" i="2"/>
  <c r="T32" i="2"/>
  <c r="S32" i="2"/>
  <c r="R32" i="2"/>
  <c r="R37" i="2" s="1"/>
  <c r="Q32" i="2"/>
  <c r="P32" i="2"/>
  <c r="P37" i="2" s="1"/>
  <c r="P38" i="2" s="1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H24" i="2"/>
  <c r="H26" i="2" s="1"/>
  <c r="Z19" i="2"/>
  <c r="Y19" i="2"/>
  <c r="X19" i="2"/>
  <c r="W19" i="2"/>
  <c r="V19" i="2"/>
  <c r="U19" i="2"/>
  <c r="T19" i="2"/>
  <c r="S19" i="2"/>
  <c r="R19" i="2"/>
  <c r="Q19" i="2"/>
  <c r="P19" i="2"/>
  <c r="O19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N24" i="2" s="1"/>
  <c r="N26" i="2" s="1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M24" i="2" s="1"/>
  <c r="M26" i="2" s="1"/>
  <c r="L15" i="2"/>
  <c r="L24" i="2" s="1"/>
  <c r="L26" i="2" s="1"/>
  <c r="K15" i="2"/>
  <c r="K24" i="2" s="1"/>
  <c r="K26" i="2" s="1"/>
  <c r="J15" i="2"/>
  <c r="J24" i="2" s="1"/>
  <c r="J26" i="2" s="1"/>
  <c r="I15" i="2"/>
  <c r="I24" i="2" s="1"/>
  <c r="I26" i="2" s="1"/>
  <c r="H15" i="2"/>
  <c r="G15" i="2"/>
  <c r="G24" i="2" s="1"/>
  <c r="G26" i="2" s="1"/>
  <c r="F15" i="2"/>
  <c r="F24" i="2" s="1"/>
  <c r="F26" i="2" s="1"/>
  <c r="E15" i="2"/>
  <c r="E24" i="2" s="1"/>
  <c r="E26" i="2" s="1"/>
  <c r="D15" i="2"/>
  <c r="D24" i="2" s="1"/>
  <c r="D26" i="2" s="1"/>
  <c r="C15" i="2"/>
  <c r="C24" i="2" s="1"/>
  <c r="C26" i="2" s="1"/>
  <c r="C27" i="2" s="1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E1" i="2"/>
  <c r="D1" i="2"/>
  <c r="F27" i="2" l="1"/>
  <c r="J27" i="2"/>
  <c r="N27" i="2"/>
  <c r="H27" i="2"/>
  <c r="J38" i="2"/>
  <c r="J48" i="2" s="1"/>
  <c r="J50" i="2" s="1"/>
  <c r="J51" i="2" s="1"/>
  <c r="AA24" i="3"/>
  <c r="R38" i="2"/>
  <c r="Q38" i="2"/>
  <c r="O24" i="3"/>
  <c r="E27" i="2"/>
  <c r="C38" i="2"/>
  <c r="C48" i="2" s="1"/>
  <c r="C50" i="2" s="1"/>
  <c r="F37" i="2"/>
  <c r="F38" i="2" s="1"/>
  <c r="F48" i="2" s="1"/>
  <c r="F50" i="2" s="1"/>
  <c r="F51" i="2" s="1"/>
  <c r="Z37" i="2"/>
  <c r="Z38" i="2" s="1"/>
  <c r="AV37" i="2"/>
  <c r="AV38" i="2" s="1"/>
  <c r="D27" i="2"/>
  <c r="AE24" i="3"/>
  <c r="G27" i="2"/>
  <c r="AJ38" i="2"/>
  <c r="AR38" i="2"/>
  <c r="H37" i="2"/>
  <c r="H38" i="2" s="1"/>
  <c r="H48" i="2" s="1"/>
  <c r="H50" i="2" s="1"/>
  <c r="H51" i="2" s="1"/>
  <c r="AD37" i="2"/>
  <c r="AD38" i="2" s="1"/>
  <c r="AX37" i="2"/>
  <c r="AX38" i="2" s="1"/>
  <c r="L27" i="2"/>
  <c r="AO38" i="2"/>
  <c r="C24" i="3"/>
  <c r="AS38" i="2"/>
  <c r="J37" i="2"/>
  <c r="AF37" i="2"/>
  <c r="AF38" i="2" s="1"/>
  <c r="S24" i="3"/>
  <c r="I27" i="2"/>
  <c r="N37" i="2"/>
  <c r="N38" i="2" s="1"/>
  <c r="N48" i="2" s="1"/>
  <c r="N50" i="2" s="1"/>
  <c r="N51" i="2" s="1"/>
  <c r="AH37" i="2"/>
  <c r="AH38" i="2" s="1"/>
  <c r="AI24" i="3"/>
  <c r="M27" i="2"/>
  <c r="AE38" i="2"/>
  <c r="AM38" i="2"/>
  <c r="K24" i="3"/>
  <c r="K27" i="2"/>
  <c r="I37" i="2"/>
  <c r="I38" i="2" s="1"/>
  <c r="I48" i="2" s="1"/>
  <c r="I50" i="2" s="1"/>
  <c r="I51" i="2" s="1"/>
  <c r="Q37" i="2"/>
  <c r="Y37" i="2"/>
  <c r="Y38" i="2" s="1"/>
  <c r="AG37" i="2"/>
  <c r="AG38" i="2" s="1"/>
  <c r="AO37" i="2"/>
  <c r="AW37" i="2"/>
  <c r="AW38" i="2" s="1"/>
  <c r="T7" i="3"/>
  <c r="T8" i="3" s="1"/>
  <c r="U11" i="3" s="1"/>
  <c r="D24" i="3"/>
  <c r="L24" i="3"/>
  <c r="T24" i="3"/>
  <c r="AB24" i="3"/>
  <c r="AJ24" i="3"/>
  <c r="P24" i="3"/>
  <c r="AF24" i="3"/>
  <c r="W3" i="3"/>
  <c r="V5" i="3"/>
  <c r="E24" i="3"/>
  <c r="M24" i="3"/>
  <c r="U24" i="3"/>
  <c r="AC24" i="3"/>
  <c r="AK24" i="3"/>
  <c r="Q24" i="3"/>
  <c r="AG24" i="3"/>
  <c r="C37" i="2"/>
  <c r="K37" i="2"/>
  <c r="K38" i="2" s="1"/>
  <c r="K48" i="2" s="1"/>
  <c r="K50" i="2" s="1"/>
  <c r="K51" i="2" s="1"/>
  <c r="S37" i="2"/>
  <c r="S38" i="2" s="1"/>
  <c r="AA37" i="2"/>
  <c r="AA38" i="2" s="1"/>
  <c r="AI37" i="2"/>
  <c r="AI38" i="2" s="1"/>
  <c r="AQ37" i="2"/>
  <c r="AQ38" i="2" s="1"/>
  <c r="B13" i="3"/>
  <c r="C11" i="3"/>
  <c r="F24" i="3"/>
  <c r="N24" i="3"/>
  <c r="V24" i="3"/>
  <c r="AD24" i="3"/>
  <c r="B26" i="3"/>
  <c r="O9" i="2" s="1"/>
  <c r="B24" i="3"/>
  <c r="R24" i="3"/>
  <c r="AH24" i="3"/>
  <c r="D37" i="2"/>
  <c r="D38" i="2" s="1"/>
  <c r="D48" i="2" s="1"/>
  <c r="D50" i="2" s="1"/>
  <c r="D51" i="2" s="1"/>
  <c r="L37" i="2"/>
  <c r="L38" i="2" s="1"/>
  <c r="L48" i="2" s="1"/>
  <c r="L50" i="2" s="1"/>
  <c r="L51" i="2" s="1"/>
  <c r="T37" i="2"/>
  <c r="T38" i="2" s="1"/>
  <c r="AB37" i="2"/>
  <c r="AB38" i="2" s="1"/>
  <c r="AJ37" i="2"/>
  <c r="AR37" i="2"/>
  <c r="G24" i="3"/>
  <c r="W24" i="3"/>
  <c r="E37" i="2"/>
  <c r="E38" i="2" s="1"/>
  <c r="E48" i="2" s="1"/>
  <c r="E50" i="2" s="1"/>
  <c r="E51" i="2" s="1"/>
  <c r="M37" i="2"/>
  <c r="M38" i="2" s="1"/>
  <c r="M48" i="2" s="1"/>
  <c r="M50" i="2" s="1"/>
  <c r="M51" i="2" s="1"/>
  <c r="U37" i="2"/>
  <c r="U38" i="2" s="1"/>
  <c r="AC37" i="2"/>
  <c r="AC38" i="2" s="1"/>
  <c r="AK37" i="2"/>
  <c r="AK38" i="2" s="1"/>
  <c r="AS37" i="2"/>
  <c r="H24" i="3"/>
  <c r="X24" i="3"/>
  <c r="I24" i="3"/>
  <c r="Y24" i="3"/>
  <c r="G37" i="2"/>
  <c r="G38" i="2" s="1"/>
  <c r="G48" i="2" s="1"/>
  <c r="G50" i="2" s="1"/>
  <c r="G51" i="2" s="1"/>
  <c r="O37" i="2"/>
  <c r="O38" i="2" s="1"/>
  <c r="W37" i="2"/>
  <c r="W38" i="2" s="1"/>
  <c r="AE37" i="2"/>
  <c r="AM37" i="2"/>
  <c r="AU37" i="2"/>
  <c r="AU38" i="2" s="1"/>
  <c r="J24" i="3"/>
  <c r="Z24" i="3"/>
  <c r="U5" i="3"/>
  <c r="I7" i="3"/>
  <c r="I8" i="3" s="1"/>
  <c r="J11" i="3" s="1"/>
  <c r="Q7" i="3"/>
  <c r="Q8" i="3" s="1"/>
  <c r="R11" i="3" s="1"/>
  <c r="F8" i="3"/>
  <c r="G11" i="3" s="1"/>
  <c r="N8" i="3"/>
  <c r="O11" i="3" s="1"/>
  <c r="G8" i="3"/>
  <c r="H11" i="3" s="1"/>
  <c r="O8" i="3"/>
  <c r="P11" i="3" s="1"/>
  <c r="H8" i="3"/>
  <c r="I11" i="3" s="1"/>
  <c r="P8" i="3"/>
  <c r="Q11" i="3" s="1"/>
  <c r="C54" i="2" l="1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C51" i="2"/>
  <c r="V7" i="3"/>
  <c r="V8" i="3" s="1"/>
  <c r="W11" i="3" s="1"/>
  <c r="U7" i="3"/>
  <c r="U8" i="3"/>
  <c r="V11" i="3" s="1"/>
  <c r="O45" i="2"/>
  <c r="O46" i="2" s="1"/>
  <c r="O48" i="2" s="1"/>
  <c r="O15" i="2"/>
  <c r="O11" i="2"/>
  <c r="X3" i="3"/>
  <c r="W5" i="3"/>
  <c r="AJ83" i="2"/>
  <c r="AJ41" i="2" s="1"/>
  <c r="C13" i="3"/>
  <c r="O7" i="2"/>
  <c r="O69" i="2" s="1"/>
  <c r="O20" i="2" s="1"/>
  <c r="X5" i="3" l="1"/>
  <c r="AK83" i="2"/>
  <c r="AK41" i="2" s="1"/>
  <c r="Y3" i="3"/>
  <c r="O21" i="2"/>
  <c r="O22" i="2" s="1"/>
  <c r="O24" i="2" s="1"/>
  <c r="O26" i="2" s="1"/>
  <c r="W7" i="3"/>
  <c r="W8" i="3"/>
  <c r="X11" i="3" s="1"/>
  <c r="D13" i="3"/>
  <c r="P7" i="2"/>
  <c r="P69" i="2" s="1"/>
  <c r="P20" i="2" s="1"/>
  <c r="C26" i="3"/>
  <c r="P9" i="2" s="1"/>
  <c r="O50" i="2" l="1"/>
  <c r="O27" i="2"/>
  <c r="P45" i="2"/>
  <c r="P46" i="2" s="1"/>
  <c r="P48" i="2" s="1"/>
  <c r="P11" i="2"/>
  <c r="P15" i="2"/>
  <c r="Y5" i="3"/>
  <c r="AL83" i="2"/>
  <c r="AL41" i="2" s="1"/>
  <c r="Z3" i="3"/>
  <c r="E13" i="3"/>
  <c r="Q7" i="2"/>
  <c r="Q69" i="2" s="1"/>
  <c r="Q20" i="2" s="1"/>
  <c r="D26" i="3"/>
  <c r="Q9" i="2" s="1"/>
  <c r="X7" i="3"/>
  <c r="X8" i="3"/>
  <c r="Y11" i="3" s="1"/>
  <c r="P22" i="2"/>
  <c r="P21" i="2"/>
  <c r="Y7" i="3" l="1"/>
  <c r="Y8" i="3" s="1"/>
  <c r="Z11" i="3" s="1"/>
  <c r="Q21" i="2"/>
  <c r="Q22" i="2" s="1"/>
  <c r="F13" i="3"/>
  <c r="R7" i="2"/>
  <c r="R69" i="2" s="1"/>
  <c r="R20" i="2" s="1"/>
  <c r="E26" i="3"/>
  <c r="R9" i="2" s="1"/>
  <c r="Q45" i="2"/>
  <c r="Q46" i="2" s="1"/>
  <c r="Q48" i="2" s="1"/>
  <c r="Q11" i="2"/>
  <c r="Q15" i="2"/>
  <c r="P24" i="2"/>
  <c r="P26" i="2" s="1"/>
  <c r="Z5" i="3"/>
  <c r="AM83" i="2"/>
  <c r="AM41" i="2" s="1"/>
  <c r="AA3" i="3"/>
  <c r="O51" i="2"/>
  <c r="O54" i="2"/>
  <c r="AA5" i="3" l="1"/>
  <c r="AB3" i="3"/>
  <c r="AN83" i="2"/>
  <c r="AN41" i="2" s="1"/>
  <c r="Z7" i="3"/>
  <c r="Z8" i="3" s="1"/>
  <c r="AA11" i="3" s="1"/>
  <c r="G13" i="3"/>
  <c r="S7" i="2"/>
  <c r="S69" i="2" s="1"/>
  <c r="S20" i="2" s="1"/>
  <c r="F26" i="3"/>
  <c r="S9" i="2" s="1"/>
  <c r="P50" i="2"/>
  <c r="P51" i="2" s="1"/>
  <c r="P27" i="2"/>
  <c r="Q24" i="2"/>
  <c r="Q26" i="2" s="1"/>
  <c r="R11" i="2"/>
  <c r="R15" i="2"/>
  <c r="R45" i="2"/>
  <c r="R46" i="2" s="1"/>
  <c r="R48" i="2" s="1"/>
  <c r="P54" i="2"/>
  <c r="R21" i="2"/>
  <c r="R22" i="2"/>
  <c r="R24" i="2" l="1"/>
  <c r="R26" i="2" s="1"/>
  <c r="H13" i="3"/>
  <c r="T7" i="2"/>
  <c r="T69" i="2" s="1"/>
  <c r="T20" i="2" s="1"/>
  <c r="G26" i="3"/>
  <c r="T9" i="2" s="1"/>
  <c r="S21" i="2"/>
  <c r="S22" i="2" s="1"/>
  <c r="Q50" i="2"/>
  <c r="Q51" i="2" s="1"/>
  <c r="Q27" i="2"/>
  <c r="AB5" i="3"/>
  <c r="AO83" i="2"/>
  <c r="AO41" i="2" s="1"/>
  <c r="AC3" i="3"/>
  <c r="S45" i="2"/>
  <c r="S46" i="2" s="1"/>
  <c r="S48" i="2" s="1"/>
  <c r="S15" i="2"/>
  <c r="S11" i="2"/>
  <c r="AA7" i="3"/>
  <c r="AA8" i="3" s="1"/>
  <c r="AB11" i="3" s="1"/>
  <c r="S24" i="2" l="1"/>
  <c r="S26" i="2" s="1"/>
  <c r="AP83" i="2"/>
  <c r="AP41" i="2" s="1"/>
  <c r="AD3" i="3"/>
  <c r="AC5" i="3"/>
  <c r="T45" i="2"/>
  <c r="T46" i="2" s="1"/>
  <c r="T48" i="2" s="1"/>
  <c r="T15" i="2"/>
  <c r="T24" i="2" s="1"/>
  <c r="T26" i="2" s="1"/>
  <c r="T11" i="2"/>
  <c r="T21" i="2"/>
  <c r="T22" i="2"/>
  <c r="AB7" i="3"/>
  <c r="AB8" i="3" s="1"/>
  <c r="AC11" i="3" s="1"/>
  <c r="I13" i="3"/>
  <c r="U7" i="2"/>
  <c r="U69" i="2" s="1"/>
  <c r="U20" i="2" s="1"/>
  <c r="H26" i="3"/>
  <c r="U9" i="2" s="1"/>
  <c r="Q54" i="2"/>
  <c r="R50" i="2"/>
  <c r="R51" i="2" s="1"/>
  <c r="R27" i="2"/>
  <c r="T50" i="2" l="1"/>
  <c r="T51" i="2" s="1"/>
  <c r="T27" i="2"/>
  <c r="U21" i="2"/>
  <c r="U22" i="2" s="1"/>
  <c r="U45" i="2"/>
  <c r="U46" i="2" s="1"/>
  <c r="U48" i="2" s="1"/>
  <c r="U15" i="2"/>
  <c r="U11" i="2"/>
  <c r="AC7" i="3"/>
  <c r="AC8" i="3" s="1"/>
  <c r="AD11" i="3" s="1"/>
  <c r="AE3" i="3"/>
  <c r="AD5" i="3"/>
  <c r="AQ83" i="2"/>
  <c r="AQ41" i="2" s="1"/>
  <c r="J13" i="3"/>
  <c r="V7" i="2"/>
  <c r="V69" i="2" s="1"/>
  <c r="V20" i="2" s="1"/>
  <c r="I26" i="3"/>
  <c r="V9" i="2" s="1"/>
  <c r="R54" i="2"/>
  <c r="S50" i="2"/>
  <c r="S51" i="2" s="1"/>
  <c r="S27" i="2"/>
  <c r="U24" i="2" l="1"/>
  <c r="U26" i="2" s="1"/>
  <c r="AD7" i="3"/>
  <c r="AD8" i="3" s="1"/>
  <c r="AE11" i="3" s="1"/>
  <c r="V21" i="2"/>
  <c r="V22" i="2" s="1"/>
  <c r="AF3" i="3"/>
  <c r="AE5" i="3"/>
  <c r="AR83" i="2"/>
  <c r="AR41" i="2" s="1"/>
  <c r="K13" i="3"/>
  <c r="W7" i="2"/>
  <c r="W69" i="2" s="1"/>
  <c r="W20" i="2" s="1"/>
  <c r="J26" i="3"/>
  <c r="W9" i="2" s="1"/>
  <c r="S54" i="2"/>
  <c r="T54" i="2" s="1"/>
  <c r="V11" i="2"/>
  <c r="V45" i="2"/>
  <c r="V46" i="2" s="1"/>
  <c r="V48" i="2" s="1"/>
  <c r="V15" i="2"/>
  <c r="AF5" i="3" l="1"/>
  <c r="AS83" i="2"/>
  <c r="AS41" i="2" s="1"/>
  <c r="AG3" i="3"/>
  <c r="AE7" i="3"/>
  <c r="AE8" i="3" s="1"/>
  <c r="AF11" i="3" s="1"/>
  <c r="W45" i="2"/>
  <c r="W46" i="2" s="1"/>
  <c r="W48" i="2" s="1"/>
  <c r="W15" i="2"/>
  <c r="W11" i="2"/>
  <c r="W21" i="2"/>
  <c r="W22" i="2" s="1"/>
  <c r="V24" i="2"/>
  <c r="V26" i="2" s="1"/>
  <c r="L13" i="3"/>
  <c r="X7" i="2"/>
  <c r="X69" i="2" s="1"/>
  <c r="X20" i="2" s="1"/>
  <c r="K26" i="3"/>
  <c r="X9" i="2" s="1"/>
  <c r="U50" i="2"/>
  <c r="U51" i="2" s="1"/>
  <c r="U27" i="2"/>
  <c r="X21" i="2" l="1"/>
  <c r="X22" i="2" s="1"/>
  <c r="M13" i="3"/>
  <c r="Y7" i="2"/>
  <c r="Y69" i="2" s="1"/>
  <c r="Y20" i="2" s="1"/>
  <c r="L26" i="3"/>
  <c r="Y9" i="2" s="1"/>
  <c r="V50" i="2"/>
  <c r="V51" i="2" s="1"/>
  <c r="V27" i="2"/>
  <c r="U54" i="2"/>
  <c r="V54" i="2" s="1"/>
  <c r="X45" i="2"/>
  <c r="X46" i="2" s="1"/>
  <c r="X48" i="2" s="1"/>
  <c r="X15" i="2"/>
  <c r="X11" i="2"/>
  <c r="AG5" i="3"/>
  <c r="AT83" i="2"/>
  <c r="AT41" i="2" s="1"/>
  <c r="AH3" i="3"/>
  <c r="W24" i="2"/>
  <c r="W26" i="2" s="1"/>
  <c r="AF7" i="3"/>
  <c r="AF8" i="3" s="1"/>
  <c r="AG11" i="3" s="1"/>
  <c r="Y45" i="2" l="1"/>
  <c r="Y46" i="2" s="1"/>
  <c r="Y48" i="2" s="1"/>
  <c r="Y15" i="2"/>
  <c r="Y11" i="2"/>
  <c r="Y21" i="2"/>
  <c r="Y22" i="2" s="1"/>
  <c r="N13" i="3"/>
  <c r="Z7" i="2"/>
  <c r="Z69" i="2" s="1"/>
  <c r="Z20" i="2" s="1"/>
  <c r="M26" i="3"/>
  <c r="Z9" i="2" s="1"/>
  <c r="AH5" i="3"/>
  <c r="AU83" i="2"/>
  <c r="AU41" i="2" s="1"/>
  <c r="AI3" i="3"/>
  <c r="X24" i="2"/>
  <c r="X26" i="2" s="1"/>
  <c r="AG8" i="3"/>
  <c r="AH11" i="3" s="1"/>
  <c r="AG7" i="3"/>
  <c r="W50" i="2"/>
  <c r="W51" i="2" s="1"/>
  <c r="W27" i="2"/>
  <c r="X27" i="2" l="1"/>
  <c r="X50" i="2"/>
  <c r="X51" i="2" s="1"/>
  <c r="AH7" i="3"/>
  <c r="AH8" i="3" s="1"/>
  <c r="AI11" i="3" s="1"/>
  <c r="Y24" i="2"/>
  <c r="Y26" i="2" s="1"/>
  <c r="Z15" i="2"/>
  <c r="Z45" i="2"/>
  <c r="Z46" i="2" s="1"/>
  <c r="Z48" i="2" s="1"/>
  <c r="Z11" i="2"/>
  <c r="AI5" i="3"/>
  <c r="AJ3" i="3"/>
  <c r="AV83" i="2"/>
  <c r="AV41" i="2" s="1"/>
  <c r="Z21" i="2"/>
  <c r="Z22" i="2" s="1"/>
  <c r="O13" i="3"/>
  <c r="AA7" i="2"/>
  <c r="N26" i="3"/>
  <c r="AA9" i="2" s="1"/>
  <c r="W54" i="2"/>
  <c r="X54" i="2" s="1"/>
  <c r="Z24" i="2" l="1"/>
  <c r="Z26" i="2" s="1"/>
  <c r="Y50" i="2"/>
  <c r="Y51" i="2" s="1"/>
  <c r="Y27" i="2"/>
  <c r="P13" i="3"/>
  <c r="AB7" i="2"/>
  <c r="O26" i="3"/>
  <c r="AB9" i="2" s="1"/>
  <c r="AJ5" i="3"/>
  <c r="AW83" i="2"/>
  <c r="AW41" i="2" s="1"/>
  <c r="AK3" i="3"/>
  <c r="Y54" i="2"/>
  <c r="AI7" i="3"/>
  <c r="AI8" i="3" s="1"/>
  <c r="AJ11" i="3" s="1"/>
  <c r="AA45" i="2"/>
  <c r="AA46" i="2" s="1"/>
  <c r="AA48" i="2" s="1"/>
  <c r="AA15" i="2"/>
  <c r="AA11" i="2"/>
  <c r="AA69" i="2"/>
  <c r="AA20" i="2" s="1"/>
  <c r="AA65" i="2"/>
  <c r="AA67" i="2" s="1"/>
  <c r="AA19" i="2" s="1"/>
  <c r="AB45" i="2" l="1"/>
  <c r="AB46" i="2" s="1"/>
  <c r="AB48" i="2" s="1"/>
  <c r="AB15" i="2"/>
  <c r="AB11" i="2"/>
  <c r="AB65" i="2"/>
  <c r="AB67" i="2" s="1"/>
  <c r="AB19" i="2" s="1"/>
  <c r="AB69" i="2"/>
  <c r="AB20" i="2" s="1"/>
  <c r="Q13" i="3"/>
  <c r="AC7" i="2"/>
  <c r="P26" i="3"/>
  <c r="AC9" i="2" s="1"/>
  <c r="AA21" i="2"/>
  <c r="AA22" i="2"/>
  <c r="AA24" i="2" s="1"/>
  <c r="AA26" i="2" s="1"/>
  <c r="AX83" i="2"/>
  <c r="AX41" i="2" s="1"/>
  <c r="AK5" i="3"/>
  <c r="AJ8" i="3"/>
  <c r="AK11" i="3" s="1"/>
  <c r="AJ7" i="3"/>
  <c r="Z50" i="2"/>
  <c r="Z51" i="2" s="1"/>
  <c r="Z27" i="2"/>
  <c r="AA50" i="2" l="1"/>
  <c r="AA51" i="2" s="1"/>
  <c r="AA27" i="2"/>
  <c r="AB21" i="2"/>
  <c r="AB22" i="2" s="1"/>
  <c r="AB24" i="2" s="1"/>
  <c r="AB26" i="2" s="1"/>
  <c r="Z54" i="2"/>
  <c r="AA54" i="2" s="1"/>
  <c r="AK7" i="3"/>
  <c r="AK8" i="3"/>
  <c r="R13" i="3"/>
  <c r="AD7" i="2"/>
  <c r="Q26" i="3"/>
  <c r="AD9" i="2" s="1"/>
  <c r="AC45" i="2"/>
  <c r="AC46" i="2" s="1"/>
  <c r="AC48" i="2" s="1"/>
  <c r="AC15" i="2"/>
  <c r="AC11" i="2"/>
  <c r="AC69" i="2"/>
  <c r="AC20" i="2" s="1"/>
  <c r="AC65" i="2"/>
  <c r="AC67" i="2" s="1"/>
  <c r="AC19" i="2" s="1"/>
  <c r="AB27" i="2" l="1"/>
  <c r="AB50" i="2"/>
  <c r="AB51" i="2" s="1"/>
  <c r="AD11" i="2"/>
  <c r="AD15" i="2"/>
  <c r="AD45" i="2"/>
  <c r="AD46" i="2" s="1"/>
  <c r="AD48" i="2" s="1"/>
  <c r="AB54" i="2"/>
  <c r="AD69" i="2"/>
  <c r="AD20" i="2" s="1"/>
  <c r="AD65" i="2"/>
  <c r="AD67" i="2" s="1"/>
  <c r="AD19" i="2" s="1"/>
  <c r="AC21" i="2"/>
  <c r="AC22" i="2" s="1"/>
  <c r="AC24" i="2" s="1"/>
  <c r="AC26" i="2" s="1"/>
  <c r="S13" i="3"/>
  <c r="AE7" i="2"/>
  <c r="R26" i="3"/>
  <c r="AE9" i="2" s="1"/>
  <c r="AC50" i="2" l="1"/>
  <c r="AC51" i="2" s="1"/>
  <c r="AC27" i="2"/>
  <c r="AC54" i="2"/>
  <c r="T13" i="3"/>
  <c r="AF7" i="2"/>
  <c r="S26" i="3"/>
  <c r="AF9" i="2" s="1"/>
  <c r="AE45" i="2"/>
  <c r="AE46" i="2" s="1"/>
  <c r="AE48" i="2" s="1"/>
  <c r="AE15" i="2"/>
  <c r="AE11" i="2"/>
  <c r="AD21" i="2"/>
  <c r="AD22" i="2" s="1"/>
  <c r="AD24" i="2" s="1"/>
  <c r="AD26" i="2" s="1"/>
  <c r="AE65" i="2"/>
  <c r="AE67" i="2" s="1"/>
  <c r="AE19" i="2" s="1"/>
  <c r="AE69" i="2"/>
  <c r="AE20" i="2" s="1"/>
  <c r="AD50" i="2" l="1"/>
  <c r="AD51" i="2" s="1"/>
  <c r="AD27" i="2"/>
  <c r="AE21" i="2"/>
  <c r="AE22" i="2" s="1"/>
  <c r="AE24" i="2" s="1"/>
  <c r="AE26" i="2" s="1"/>
  <c r="AF69" i="2"/>
  <c r="AF20" i="2" s="1"/>
  <c r="AF65" i="2"/>
  <c r="AF67" i="2" s="1"/>
  <c r="AF19" i="2" s="1"/>
  <c r="AF11" i="2"/>
  <c r="AF15" i="2"/>
  <c r="AF45" i="2"/>
  <c r="AF46" i="2" s="1"/>
  <c r="AF48" i="2" s="1"/>
  <c r="U13" i="3"/>
  <c r="AG7" i="2"/>
  <c r="T26" i="3"/>
  <c r="AG9" i="2" s="1"/>
  <c r="AD54" i="2"/>
  <c r="AE50" i="2" l="1"/>
  <c r="AE51" i="2" s="1"/>
  <c r="AE27" i="2"/>
  <c r="AE54" i="2"/>
  <c r="V13" i="3"/>
  <c r="AH7" i="2"/>
  <c r="U26" i="3"/>
  <c r="AH9" i="2" s="1"/>
  <c r="AF21" i="2"/>
  <c r="AF22" i="2" s="1"/>
  <c r="AF24" i="2" s="1"/>
  <c r="AF26" i="2" s="1"/>
  <c r="AG65" i="2"/>
  <c r="AG67" i="2" s="1"/>
  <c r="AG19" i="2" s="1"/>
  <c r="AG69" i="2"/>
  <c r="AG20" i="2" s="1"/>
  <c r="AG45" i="2"/>
  <c r="AG46" i="2" s="1"/>
  <c r="AG48" i="2" s="1"/>
  <c r="AG11" i="2"/>
  <c r="AG15" i="2"/>
  <c r="AF50" i="2" l="1"/>
  <c r="AF51" i="2" s="1"/>
  <c r="AF27" i="2"/>
  <c r="AH11" i="2"/>
  <c r="AH15" i="2"/>
  <c r="AH45" i="2"/>
  <c r="AH46" i="2" s="1"/>
  <c r="AH48" i="2" s="1"/>
  <c r="AH65" i="2"/>
  <c r="AH67" i="2" s="1"/>
  <c r="AH19" i="2" s="1"/>
  <c r="AH69" i="2"/>
  <c r="AH20" i="2" s="1"/>
  <c r="W13" i="3"/>
  <c r="AI7" i="2"/>
  <c r="V26" i="3"/>
  <c r="AI9" i="2" s="1"/>
  <c r="AF54" i="2"/>
  <c r="AG21" i="2"/>
  <c r="AG22" i="2" s="1"/>
  <c r="AG24" i="2" s="1"/>
  <c r="AG26" i="2" s="1"/>
  <c r="AG50" i="2" l="1"/>
  <c r="AG51" i="2" s="1"/>
  <c r="AG27" i="2"/>
  <c r="AH21" i="2"/>
  <c r="AH22" i="2" s="1"/>
  <c r="AH24" i="2" s="1"/>
  <c r="AH26" i="2" s="1"/>
  <c r="AG54" i="2"/>
  <c r="AI69" i="2"/>
  <c r="AI20" i="2" s="1"/>
  <c r="AI65" i="2"/>
  <c r="AI67" i="2" s="1"/>
  <c r="AI19" i="2" s="1"/>
  <c r="AI45" i="2"/>
  <c r="AI46" i="2" s="1"/>
  <c r="AI48" i="2" s="1"/>
  <c r="AI15" i="2"/>
  <c r="AI11" i="2"/>
  <c r="X13" i="3"/>
  <c r="AJ7" i="2"/>
  <c r="W26" i="3"/>
  <c r="AJ9" i="2" s="1"/>
  <c r="AH50" i="2" l="1"/>
  <c r="AH51" i="2" s="1"/>
  <c r="AH27" i="2"/>
  <c r="AJ69" i="2"/>
  <c r="AJ20" i="2" s="1"/>
  <c r="AJ65" i="2"/>
  <c r="AJ67" i="2" s="1"/>
  <c r="AJ19" i="2" s="1"/>
  <c r="AI21" i="2"/>
  <c r="AI22" i="2"/>
  <c r="AI24" i="2" s="1"/>
  <c r="AI26" i="2" s="1"/>
  <c r="AH54" i="2"/>
  <c r="AJ45" i="2"/>
  <c r="AJ46" i="2" s="1"/>
  <c r="AJ48" i="2" s="1"/>
  <c r="AJ15" i="2"/>
  <c r="AJ11" i="2"/>
  <c r="Y13" i="3"/>
  <c r="AK7" i="2"/>
  <c r="X26" i="3"/>
  <c r="AK9" i="2" s="1"/>
  <c r="AI27" i="2" l="1"/>
  <c r="AI50" i="2"/>
  <c r="AI51" i="2" s="1"/>
  <c r="AI54" i="2"/>
  <c r="Z13" i="3"/>
  <c r="AL7" i="2"/>
  <c r="Y26" i="3"/>
  <c r="AL9" i="2" s="1"/>
  <c r="AJ21" i="2"/>
  <c r="AJ22" i="2" s="1"/>
  <c r="AJ24" i="2" s="1"/>
  <c r="AJ26" i="2" s="1"/>
  <c r="AK69" i="2"/>
  <c r="AK20" i="2" s="1"/>
  <c r="AK65" i="2"/>
  <c r="AK67" i="2" s="1"/>
  <c r="AK19" i="2" s="1"/>
  <c r="AK45" i="2"/>
  <c r="AK46" i="2" s="1"/>
  <c r="AK48" i="2" s="1"/>
  <c r="AK15" i="2"/>
  <c r="AK11" i="2"/>
  <c r="AJ27" i="2" l="1"/>
  <c r="AJ50" i="2"/>
  <c r="AJ51" i="2" s="1"/>
  <c r="AL69" i="2"/>
  <c r="AL20" i="2" s="1"/>
  <c r="AL65" i="2"/>
  <c r="AL67" i="2" s="1"/>
  <c r="AL19" i="2" s="1"/>
  <c r="AL11" i="2"/>
  <c r="AL15" i="2"/>
  <c r="AL45" i="2"/>
  <c r="AL46" i="2" s="1"/>
  <c r="AL48" i="2" s="1"/>
  <c r="AA13" i="3"/>
  <c r="AM7" i="2"/>
  <c r="Z26" i="3"/>
  <c r="AM9" i="2" s="1"/>
  <c r="AJ54" i="2"/>
  <c r="AK21" i="2"/>
  <c r="AK22" i="2" s="1"/>
  <c r="AK24" i="2" s="1"/>
  <c r="AK26" i="2" s="1"/>
  <c r="AK50" i="2" l="1"/>
  <c r="AK51" i="2" s="1"/>
  <c r="AK27" i="2"/>
  <c r="AL21" i="2"/>
  <c r="AL22" i="2" s="1"/>
  <c r="AL24" i="2" s="1"/>
  <c r="AL26" i="2" s="1"/>
  <c r="AM45" i="2"/>
  <c r="AM46" i="2" s="1"/>
  <c r="AM48" i="2" s="1"/>
  <c r="AM15" i="2"/>
  <c r="AM11" i="2"/>
  <c r="AK54" i="2"/>
  <c r="AM65" i="2"/>
  <c r="AM67" i="2" s="1"/>
  <c r="AM19" i="2" s="1"/>
  <c r="AM69" i="2"/>
  <c r="AM20" i="2" s="1"/>
  <c r="AB13" i="3"/>
  <c r="AN7" i="2"/>
  <c r="AA26" i="3"/>
  <c r="AN9" i="2" s="1"/>
  <c r="AL50" i="2" l="1"/>
  <c r="AL51" i="2" s="1"/>
  <c r="AL27" i="2"/>
  <c r="AN15" i="2"/>
  <c r="AN45" i="2"/>
  <c r="AN46" i="2" s="1"/>
  <c r="AN48" i="2" s="1"/>
  <c r="AN11" i="2"/>
  <c r="AN65" i="2"/>
  <c r="AN67" i="2" s="1"/>
  <c r="AN19" i="2" s="1"/>
  <c r="AN69" i="2"/>
  <c r="AN20" i="2" s="1"/>
  <c r="AC13" i="3"/>
  <c r="AO7" i="2"/>
  <c r="AB26" i="3"/>
  <c r="AO9" i="2" s="1"/>
  <c r="AL54" i="2"/>
  <c r="AM21" i="2"/>
  <c r="AM22" i="2" s="1"/>
  <c r="AM24" i="2" s="1"/>
  <c r="AM26" i="2" s="1"/>
  <c r="AM50" i="2" l="1"/>
  <c r="AM51" i="2" s="1"/>
  <c r="AM27" i="2"/>
  <c r="AN21" i="2"/>
  <c r="AN22" i="2" s="1"/>
  <c r="AN24" i="2" s="1"/>
  <c r="AN26" i="2" s="1"/>
  <c r="AM54" i="2"/>
  <c r="AD13" i="3"/>
  <c r="AP7" i="2"/>
  <c r="AC26" i="3"/>
  <c r="AP9" i="2" s="1"/>
  <c r="AO45" i="2"/>
  <c r="AO46" i="2" s="1"/>
  <c r="AO48" i="2" s="1"/>
  <c r="AO11" i="2"/>
  <c r="AO15" i="2"/>
  <c r="AO65" i="2"/>
  <c r="AO67" i="2" s="1"/>
  <c r="AO19" i="2" s="1"/>
  <c r="AO69" i="2"/>
  <c r="AO20" i="2" s="1"/>
  <c r="AN50" i="2" l="1"/>
  <c r="AN51" i="2" s="1"/>
  <c r="AN27" i="2"/>
  <c r="AE13" i="3"/>
  <c r="AQ7" i="2"/>
  <c r="AD26" i="3"/>
  <c r="AQ9" i="2" s="1"/>
  <c r="AP65" i="2"/>
  <c r="AP67" i="2" s="1"/>
  <c r="AP19" i="2" s="1"/>
  <c r="AP69" i="2"/>
  <c r="AP20" i="2" s="1"/>
  <c r="AN54" i="2"/>
  <c r="AO21" i="2"/>
  <c r="AO22" i="2"/>
  <c r="AO24" i="2" s="1"/>
  <c r="AO26" i="2" s="1"/>
  <c r="AP45" i="2"/>
  <c r="AP46" i="2" s="1"/>
  <c r="AP48" i="2" s="1"/>
  <c r="AP15" i="2"/>
  <c r="AP11" i="2"/>
  <c r="AO50" i="2" l="1"/>
  <c r="AO51" i="2" s="1"/>
  <c r="AO27" i="2"/>
  <c r="AQ45" i="2"/>
  <c r="AQ46" i="2" s="1"/>
  <c r="AQ48" i="2" s="1"/>
  <c r="AQ15" i="2"/>
  <c r="AQ11" i="2"/>
  <c r="AQ69" i="2"/>
  <c r="AQ20" i="2" s="1"/>
  <c r="AQ65" i="2"/>
  <c r="AQ67" i="2" s="1"/>
  <c r="AQ19" i="2" s="1"/>
  <c r="AP21" i="2"/>
  <c r="AP22" i="2" s="1"/>
  <c r="AP24" i="2" s="1"/>
  <c r="AP26" i="2" s="1"/>
  <c r="AF13" i="3"/>
  <c r="AR7" i="2"/>
  <c r="AE26" i="3"/>
  <c r="AR9" i="2" s="1"/>
  <c r="AO54" i="2"/>
  <c r="AP50" i="2" l="1"/>
  <c r="AP51" i="2" s="1"/>
  <c r="AP27" i="2"/>
  <c r="AP54" i="2"/>
  <c r="AG13" i="3"/>
  <c r="AS7" i="2"/>
  <c r="AF26" i="3"/>
  <c r="AS9" i="2" s="1"/>
  <c r="AR65" i="2"/>
  <c r="AR67" i="2" s="1"/>
  <c r="AR19" i="2" s="1"/>
  <c r="AR69" i="2"/>
  <c r="AR20" i="2" s="1"/>
  <c r="AR45" i="2"/>
  <c r="AR46" i="2" s="1"/>
  <c r="AR48" i="2" s="1"/>
  <c r="AR15" i="2"/>
  <c r="AR11" i="2"/>
  <c r="AQ21" i="2"/>
  <c r="AQ22" i="2" s="1"/>
  <c r="AQ24" i="2" s="1"/>
  <c r="AQ26" i="2" s="1"/>
  <c r="AQ50" i="2" l="1"/>
  <c r="AQ51" i="2" s="1"/>
  <c r="AQ27" i="2"/>
  <c r="AS45" i="2"/>
  <c r="AS46" i="2" s="1"/>
  <c r="AS48" i="2" s="1"/>
  <c r="AS15" i="2"/>
  <c r="AS11" i="2"/>
  <c r="AS69" i="2"/>
  <c r="AS20" i="2" s="1"/>
  <c r="AS65" i="2"/>
  <c r="AS67" i="2" s="1"/>
  <c r="AS19" i="2" s="1"/>
  <c r="AH13" i="3"/>
  <c r="AT7" i="2"/>
  <c r="AG26" i="3"/>
  <c r="AT9" i="2" s="1"/>
  <c r="AQ54" i="2"/>
  <c r="AR22" i="2"/>
  <c r="AR21" i="2"/>
  <c r="AR24" i="2"/>
  <c r="AR26" i="2" s="1"/>
  <c r="AS21" i="2" l="1"/>
  <c r="AS22" i="2" s="1"/>
  <c r="AS24" i="2" s="1"/>
  <c r="AS26" i="2" s="1"/>
  <c r="AR27" i="2"/>
  <c r="AR50" i="2"/>
  <c r="AR51" i="2" s="1"/>
  <c r="AR54" i="2"/>
  <c r="AT45" i="2"/>
  <c r="AT46" i="2" s="1"/>
  <c r="AT48" i="2" s="1"/>
  <c r="AT11" i="2"/>
  <c r="AT15" i="2"/>
  <c r="AT69" i="2"/>
  <c r="AT20" i="2" s="1"/>
  <c r="AT65" i="2"/>
  <c r="AT67" i="2" s="1"/>
  <c r="AT19" i="2" s="1"/>
  <c r="AI13" i="3"/>
  <c r="AU7" i="2"/>
  <c r="AH26" i="3"/>
  <c r="AU9" i="2" s="1"/>
  <c r="AS50" i="2" l="1"/>
  <c r="AS51" i="2" s="1"/>
  <c r="AS27" i="2"/>
  <c r="AU45" i="2"/>
  <c r="AU46" i="2" s="1"/>
  <c r="AU48" i="2" s="1"/>
  <c r="AU15" i="2"/>
  <c r="AU11" i="2"/>
  <c r="AS54" i="2"/>
  <c r="AJ13" i="3"/>
  <c r="AV7" i="2"/>
  <c r="AI26" i="3"/>
  <c r="AV9" i="2" s="1"/>
  <c r="AT21" i="2"/>
  <c r="AT22" i="2"/>
  <c r="AU65" i="2"/>
  <c r="AU67" i="2" s="1"/>
  <c r="AU19" i="2" s="1"/>
  <c r="AU69" i="2"/>
  <c r="AU20" i="2" s="1"/>
  <c r="AT24" i="2"/>
  <c r="AT26" i="2" s="1"/>
  <c r="AU21" i="2" l="1"/>
  <c r="AU22" i="2" s="1"/>
  <c r="AU24" i="2" s="1"/>
  <c r="AU26" i="2" s="1"/>
  <c r="AT50" i="2"/>
  <c r="AT51" i="2" s="1"/>
  <c r="AT27" i="2"/>
  <c r="AK13" i="3"/>
  <c r="AW7" i="2"/>
  <c r="AJ26" i="3"/>
  <c r="AW9" i="2" s="1"/>
  <c r="AV11" i="2"/>
  <c r="AV15" i="2"/>
  <c r="AV45" i="2"/>
  <c r="AV46" i="2" s="1"/>
  <c r="AV48" i="2" s="1"/>
  <c r="AV65" i="2"/>
  <c r="AV67" i="2" s="1"/>
  <c r="AV19" i="2" s="1"/>
  <c r="AV69" i="2"/>
  <c r="AV20" i="2" s="1"/>
  <c r="AU50" i="2" l="1"/>
  <c r="AU51" i="2" s="1"/>
  <c r="AU27" i="2"/>
  <c r="AW65" i="2"/>
  <c r="AW67" i="2" s="1"/>
  <c r="AW19" i="2" s="1"/>
  <c r="AW69" i="2"/>
  <c r="AW20" i="2" s="1"/>
  <c r="AV21" i="2"/>
  <c r="AV22" i="2" s="1"/>
  <c r="AV24" i="2" s="1"/>
  <c r="AV26" i="2" s="1"/>
  <c r="AW45" i="2"/>
  <c r="AW46" i="2" s="1"/>
  <c r="AW48" i="2" s="1"/>
  <c r="AW11" i="2"/>
  <c r="AW15" i="2"/>
  <c r="AX7" i="2"/>
  <c r="AK26" i="3"/>
  <c r="AX9" i="2" s="1"/>
  <c r="AT54" i="2"/>
  <c r="AU54" i="2" s="1"/>
  <c r="AV50" i="2" l="1"/>
  <c r="AV51" i="2" s="1"/>
  <c r="AV27" i="2"/>
  <c r="AW21" i="2"/>
  <c r="AW22" i="2" s="1"/>
  <c r="AW24" i="2" s="1"/>
  <c r="AW26" i="2" s="1"/>
  <c r="AV54" i="2"/>
  <c r="AX11" i="2"/>
  <c r="AX15" i="2"/>
  <c r="AX45" i="2"/>
  <c r="AX46" i="2" s="1"/>
  <c r="AX48" i="2" s="1"/>
  <c r="AX65" i="2"/>
  <c r="AX67" i="2" s="1"/>
  <c r="AX19" i="2" s="1"/>
  <c r="AX69" i="2"/>
  <c r="AX20" i="2" s="1"/>
  <c r="AW50" i="2" l="1"/>
  <c r="AW51" i="2" s="1"/>
  <c r="AW27" i="2"/>
  <c r="AX21" i="2"/>
  <c r="AX22" i="2" s="1"/>
  <c r="AX24" i="2" s="1"/>
  <c r="AX26" i="2" s="1"/>
  <c r="AW54" i="2"/>
  <c r="AX50" i="2" l="1"/>
  <c r="AX51" i="2" s="1"/>
  <c r="AX27" i="2"/>
  <c r="AX54" i="2"/>
</calcChain>
</file>

<file path=xl/sharedStrings.xml><?xml version="1.0" encoding="utf-8"?>
<sst xmlns="http://schemas.openxmlformats.org/spreadsheetml/2006/main" count="95" uniqueCount="75">
  <si>
    <t>Social Network Business Model</t>
  </si>
  <si>
    <t>What makes it "social network"? Community-based (lots of non-community ad businesses), network effects.</t>
  </si>
  <si>
    <t>Axes of these businesses:</t>
  </si>
  <si>
    <t xml:space="preserve">Last gen vs. next gen (my thoughts) =&gt; creators make majority of rev and platform is more like SaaS than authoritarian regime. </t>
  </si>
  <si>
    <t xml:space="preserve">Revenue split: platform &lt;-&gt; creators, evolution from low value, click optimized, platform has all power and takes all revenue to opposite. </t>
  </si>
  <si>
    <t>Monetization: ads, subscriptions, product sales, sponsorships.</t>
  </si>
  <si>
    <t>Community: how do they form? Where do they gather (creators vs. groups, open vs. closed)? How do you manage them (self manage vs. platform)?</t>
  </si>
  <si>
    <t>Content: format, video / audio/ text, length, quality / value, user profiles &amp; value (ads are a lot of the content on FB).</t>
  </si>
  <si>
    <t>Going to create a social media business model with ad-based monetization (dominant last-generation social media businesses: fb, instagram, youtube, reddit, pinterest, tik tok)</t>
  </si>
  <si>
    <t>Social Network Financial Model</t>
  </si>
  <si>
    <t>Income Statement</t>
  </si>
  <si>
    <t>REVENUE</t>
  </si>
  <si>
    <t>Monthly Active Users</t>
  </si>
  <si>
    <t>Total Revenue</t>
  </si>
  <si>
    <t>Annual Run Rate (ARR)</t>
  </si>
  <si>
    <t>COGS</t>
  </si>
  <si>
    <t xml:space="preserve">Creator Payments </t>
  </si>
  <si>
    <t>Hosting</t>
  </si>
  <si>
    <t>Salary</t>
  </si>
  <si>
    <t>Headcount</t>
  </si>
  <si>
    <t>Customer Support</t>
  </si>
  <si>
    <t>Content Review</t>
  </si>
  <si>
    <t>Benefits, Taxes, Etc</t>
  </si>
  <si>
    <t>Total COGS Personnel</t>
  </si>
  <si>
    <t>Total COGS</t>
  </si>
  <si>
    <t>Gross Margin</t>
  </si>
  <si>
    <t>GM %</t>
  </si>
  <si>
    <t>Operating Expenses</t>
  </si>
  <si>
    <t>Total Personnel Expense</t>
  </si>
  <si>
    <t>Marketing</t>
  </si>
  <si>
    <t>Creative</t>
  </si>
  <si>
    <t>Technology</t>
  </si>
  <si>
    <t>Product Mgmt</t>
  </si>
  <si>
    <t>Exec / Admin</t>
  </si>
  <si>
    <t>Benefits, Taxes, Etc.</t>
  </si>
  <si>
    <t>Total Personnel Exp</t>
  </si>
  <si>
    <t>Total Other OPEX</t>
  </si>
  <si>
    <t>Advertising Spend</t>
  </si>
  <si>
    <t>Other Marketing</t>
  </si>
  <si>
    <t>Misc Fixed Exp</t>
  </si>
  <si>
    <t>Variable Exp % of Rev</t>
  </si>
  <si>
    <t>Total Other Exp</t>
  </si>
  <si>
    <t>Total OPEX</t>
  </si>
  <si>
    <t>OPERATING PROFIT</t>
  </si>
  <si>
    <t>EBIT %</t>
  </si>
  <si>
    <t>New Capital</t>
  </si>
  <si>
    <t>Cash Balance / Runway</t>
  </si>
  <si>
    <t>ASSUMPTIONS</t>
  </si>
  <si>
    <t>COGS OF GOODS SOLD</t>
  </si>
  <si>
    <t>Creator Revenue Share</t>
  </si>
  <si>
    <t>Hosting (AWS)</t>
  </si>
  <si>
    <t>Users / Advertiser</t>
  </si>
  <si>
    <t>Total Advertisers</t>
  </si>
  <si>
    <t>Advertisers / Support Rep</t>
  </si>
  <si>
    <t>Users / Content Review Rep</t>
  </si>
  <si>
    <t>OPERATING EXPENSES</t>
  </si>
  <si>
    <t>Other OPEX</t>
  </si>
  <si>
    <t xml:space="preserve">Customer Acquisition Model </t>
  </si>
  <si>
    <t>Paid CAC (app downloads)</t>
  </si>
  <si>
    <t>New Users (Paid)</t>
  </si>
  <si>
    <t>Organic: Paid Ratio</t>
  </si>
  <si>
    <t>New Users (Organic)</t>
  </si>
  <si>
    <t>Total New Users</t>
  </si>
  <si>
    <t>Churn Rate, Users (Monthly)</t>
  </si>
  <si>
    <t>Churned Users</t>
  </si>
  <si>
    <t>Total Monthly Active Users (MAU)</t>
  </si>
  <si>
    <t>Average Log Ins (sessions) / Month</t>
  </si>
  <si>
    <t>Average Session Time (minutes)</t>
  </si>
  <si>
    <t>Ad impressions / Minute (ad load)</t>
  </si>
  <si>
    <t>Ads Shows / User / Month</t>
  </si>
  <si>
    <t>CPM (cost per 1,000 ad impressions)</t>
  </si>
  <si>
    <t>Rev / Ad</t>
  </si>
  <si>
    <t>Monthly Revenue / User</t>
  </si>
  <si>
    <t>Annual Rev / User</t>
  </si>
  <si>
    <t>Created By -- Sanket Agarwal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</si>
</sst>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_-&quot;$&quot;* #,##0_-;\-&quot;$&quot;* #,##0_-;_-&quot;$&quot;* &quot;-&quot;??_-;_-@"/>
    <numFmt numFmtId="170" formatCode="_(* #,##0.0_);_(* \(#,##0.0\);_(* &quot;-&quot;??_);_(@_)"/>
    <numFmt numFmtId="171" formatCode="_(&quot;$&quot;* #,##0.000_);_(&quot;$&quot;* \(#,##0.000\);_(&quot;$&quot;* &quot;-&quot;??_);_(@_)"/>
    <numFmt numFmtId="172" formatCode="_(&quot;$&quot;* #,##0.0000_);_(&quot;$&quot;* \(#,##0.0000\);_(&quot;$&quot;* &quot;-&quot;??_);_(@_)"/>
  </numFmts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FF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12"/>
      <color rgb="FF000000"/>
      <name val="Calibri"/>
      <family val="2"/>
    </font>
    <font>
      <b/>
      <i/>
      <u/>
      <sz val="2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17" fontId="1" fillId="0" borderId="0" xfId="0" applyNumberFormat="1" applyFont="1" applyAlignment="1">
      <alignment horizontal="center"/>
    </xf>
    <xf numFmtId="0" fontId="0" fillId="2" borderId="1" xfId="0" applyFont="1" applyFill="1" applyBorder="1"/>
    <xf numFmtId="0" fontId="1" fillId="2" borderId="1" xfId="0" applyFont="1" applyFill="1" applyBorder="1"/>
    <xf numFmtId="17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8" fontId="4" fillId="0" borderId="0" xfId="0" applyNumberFormat="1" applyFont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0" fontId="5" fillId="0" borderId="0" xfId="0" applyFont="1"/>
    <xf numFmtId="9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center"/>
    </xf>
    <xf numFmtId="168" fontId="0" fillId="0" borderId="0" xfId="0" applyNumberFormat="1" applyFont="1"/>
    <xf numFmtId="167" fontId="0" fillId="0" borderId="0" xfId="0" applyNumberFormat="1" applyFont="1"/>
    <xf numFmtId="167" fontId="0" fillId="0" borderId="3" xfId="0" applyNumberFormat="1" applyFont="1" applyBorder="1"/>
    <xf numFmtId="168" fontId="1" fillId="0" borderId="0" xfId="0" applyNumberFormat="1" applyFont="1"/>
    <xf numFmtId="9" fontId="0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8" fontId="1" fillId="0" borderId="4" xfId="0" applyNumberFormat="1" applyFont="1" applyBorder="1"/>
    <xf numFmtId="0" fontId="6" fillId="0" borderId="0" xfId="0" applyFont="1"/>
    <xf numFmtId="168" fontId="6" fillId="0" borderId="0" xfId="0" applyNumberFormat="1" applyFont="1"/>
    <xf numFmtId="9" fontId="6" fillId="0" borderId="0" xfId="0" applyNumberFormat="1" applyFont="1"/>
    <xf numFmtId="168" fontId="4" fillId="0" borderId="0" xfId="0" applyNumberFormat="1" applyFont="1"/>
    <xf numFmtId="9" fontId="4" fillId="0" borderId="0" xfId="0" applyNumberFormat="1" applyFont="1"/>
    <xf numFmtId="167" fontId="4" fillId="0" borderId="0" xfId="0" applyNumberFormat="1" applyFont="1"/>
    <xf numFmtId="169" fontId="4" fillId="0" borderId="0" xfId="0" applyNumberFormat="1" applyFont="1"/>
    <xf numFmtId="170" fontId="4" fillId="0" borderId="0" xfId="0" applyNumberFormat="1" applyFont="1"/>
    <xf numFmtId="171" fontId="0" fillId="0" borderId="0" xfId="0" applyNumberFormat="1" applyFont="1"/>
    <xf numFmtId="164" fontId="0" fillId="0" borderId="0" xfId="0" applyNumberFormat="1" applyFont="1"/>
    <xf numFmtId="0" fontId="4" fillId="0" borderId="0" xfId="0" applyFont="1"/>
    <xf numFmtId="166" fontId="4" fillId="0" borderId="0" xfId="0" applyNumberFormat="1" applyFont="1"/>
    <xf numFmtId="165" fontId="4" fillId="0" borderId="0" xfId="0" applyNumberFormat="1" applyFont="1"/>
    <xf numFmtId="172" fontId="0" fillId="0" borderId="0" xfId="0" applyNumberFormat="1" applyFont="1"/>
    <xf numFmtId="165" fontId="0" fillId="0" borderId="0" xfId="0" applyNumberFormat="1" applyFont="1"/>
    <xf numFmtId="0" fontId="7" fillId="3" borderId="0" xfId="0" applyFont="1" applyFill="1"/>
    <xf numFmtId="0" fontId="8" fillId="3" borderId="0" xfId="0" applyFont="1" applyFill="1"/>
    <xf numFmtId="0" fontId="0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ont="1" applyFill="1" applyAlignment="1"/>
    <xf numFmtId="0" fontId="9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00"/>
  <sheetViews>
    <sheetView showGridLines="0" zoomScale="130" zoomScaleNormal="130" workbookViewId="0">
      <selection activeCell="N11" sqref="N11"/>
    </sheetView>
  </sheetViews>
  <sheetFormatPr defaultColWidth="14.42578125" defaultRowHeight="15" customHeight="1" x14ac:dyDescent="0.25"/>
  <cols>
    <col min="1" max="1" width="30.5703125" customWidth="1"/>
    <col min="2" max="4" width="8.85546875" customWidth="1"/>
    <col min="5" max="5" width="10.140625" customWidth="1"/>
    <col min="6" max="11" width="8.85546875" customWidth="1"/>
  </cols>
  <sheetData>
    <row r="2" spans="1:16" ht="15" customHeight="1" x14ac:dyDescent="0.25">
      <c r="A2" s="45"/>
      <c r="B2" s="43"/>
      <c r="C2" s="44" t="s">
        <v>0</v>
      </c>
      <c r="D2" s="43"/>
    </row>
    <row r="3" spans="1:16" x14ac:dyDescent="0.25">
      <c r="A3" t="s">
        <v>1</v>
      </c>
    </row>
    <row r="5" spans="1:16" x14ac:dyDescent="0.25">
      <c r="A5" s="2" t="s">
        <v>2</v>
      </c>
    </row>
    <row r="6" spans="1:16" ht="3.75" customHeight="1" x14ac:dyDescent="0.25">
      <c r="A6" s="2"/>
    </row>
    <row r="7" spans="1:16" ht="31.5" x14ac:dyDescent="0.5">
      <c r="A7" s="3" t="s">
        <v>3</v>
      </c>
      <c r="M7" s="46" t="s">
        <v>74</v>
      </c>
      <c r="N7" s="46"/>
      <c r="O7" s="46"/>
      <c r="P7" s="43"/>
    </row>
    <row r="8" spans="1:16" x14ac:dyDescent="0.25">
      <c r="A8" s="3" t="s">
        <v>4</v>
      </c>
    </row>
    <row r="9" spans="1:16" x14ac:dyDescent="0.25">
      <c r="A9" s="3" t="s">
        <v>5</v>
      </c>
    </row>
    <row r="10" spans="1:16" x14ac:dyDescent="0.25">
      <c r="A10" s="3" t="s">
        <v>6</v>
      </c>
    </row>
    <row r="11" spans="1:16" x14ac:dyDescent="0.25">
      <c r="A11" s="3" t="s">
        <v>7</v>
      </c>
    </row>
    <row r="13" spans="1:16" x14ac:dyDescent="0.25">
      <c r="A13" t="s">
        <v>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sheetProtection algorithmName="SHA-512" hashValue="+RuxX8lqqt2r7dpDHgv94FgyTWCvN2eDk7jBGD6W0BOwtAC+o3di+7oPCIdCwPjNisdvwcyEZpTH/qgeAG+11Q==" saltValue="BN34RhwtG2QEvZdRKy7FoA==" spinCount="100000" sheet="1" objects="1" scenarios="1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"/>
  <sheetViews>
    <sheetView showGridLines="0" zoomScale="110" zoomScaleNormal="110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H64" sqref="H64"/>
    </sheetView>
  </sheetViews>
  <sheetFormatPr defaultColWidth="14.42578125" defaultRowHeight="15" customHeight="1" x14ac:dyDescent="0.25"/>
  <cols>
    <col min="1" max="1" width="10.28515625" customWidth="1"/>
    <col min="2" max="2" width="31.85546875" customWidth="1"/>
    <col min="3" max="3" width="14.140625" customWidth="1"/>
    <col min="4" max="10" width="12.85546875" customWidth="1"/>
    <col min="11" max="14" width="11.85546875" customWidth="1"/>
    <col min="15" max="15" width="15.28515625" customWidth="1"/>
    <col min="16" max="16" width="15.140625" customWidth="1"/>
    <col min="17" max="17" width="17.5703125" customWidth="1"/>
    <col min="18" max="18" width="16.28515625" customWidth="1"/>
    <col min="19" max="19" width="14.85546875" customWidth="1"/>
    <col min="20" max="20" width="15" customWidth="1"/>
    <col min="21" max="21" width="15.85546875" customWidth="1"/>
    <col min="22" max="22" width="14" customWidth="1"/>
    <col min="23" max="23" width="16.42578125" customWidth="1"/>
    <col min="24" max="24" width="15" customWidth="1"/>
    <col min="25" max="25" width="15.28515625" customWidth="1"/>
    <col min="26" max="26" width="12.42578125" customWidth="1"/>
    <col min="27" max="27" width="15.140625" customWidth="1"/>
    <col min="28" max="28" width="14.42578125" customWidth="1"/>
    <col min="29" max="29" width="14.5703125" customWidth="1"/>
    <col min="30" max="30" width="15.5703125" customWidth="1"/>
    <col min="31" max="31" width="16.5703125" customWidth="1"/>
    <col min="32" max="32" width="14" customWidth="1"/>
    <col min="33" max="33" width="15.7109375" customWidth="1"/>
    <col min="34" max="34" width="14.85546875" customWidth="1"/>
    <col min="35" max="35" width="14.7109375" customWidth="1"/>
    <col min="36" max="36" width="13.7109375" customWidth="1"/>
    <col min="37" max="37" width="16.42578125" customWidth="1"/>
    <col min="38" max="38" width="15" customWidth="1"/>
    <col min="39" max="44" width="13" customWidth="1"/>
    <col min="45" max="45" width="13.28515625" customWidth="1"/>
    <col min="46" max="50" width="14" customWidth="1"/>
  </cols>
  <sheetData>
    <row r="1" spans="1:50" ht="15.75" x14ac:dyDescent="0.25">
      <c r="A1" s="4"/>
      <c r="B1" s="42" t="s">
        <v>9</v>
      </c>
      <c r="C1" s="5">
        <v>44562</v>
      </c>
      <c r="D1" s="5">
        <f t="shared" ref="D1:AX1" si="0">EOMONTH(C1,1)</f>
        <v>44620</v>
      </c>
      <c r="E1" s="5">
        <f t="shared" si="0"/>
        <v>44651</v>
      </c>
      <c r="F1" s="5">
        <f t="shared" si="0"/>
        <v>44681</v>
      </c>
      <c r="G1" s="5">
        <f t="shared" si="0"/>
        <v>44712</v>
      </c>
      <c r="H1" s="5">
        <f t="shared" si="0"/>
        <v>44742</v>
      </c>
      <c r="I1" s="5">
        <f t="shared" si="0"/>
        <v>44773</v>
      </c>
      <c r="J1" s="5">
        <f t="shared" si="0"/>
        <v>44804</v>
      </c>
      <c r="K1" s="5">
        <f t="shared" si="0"/>
        <v>44834</v>
      </c>
      <c r="L1" s="5">
        <f t="shared" si="0"/>
        <v>44865</v>
      </c>
      <c r="M1" s="5">
        <f t="shared" si="0"/>
        <v>44895</v>
      </c>
      <c r="N1" s="5">
        <f t="shared" si="0"/>
        <v>44926</v>
      </c>
      <c r="O1" s="5">
        <f t="shared" si="0"/>
        <v>44957</v>
      </c>
      <c r="P1" s="5">
        <f t="shared" si="0"/>
        <v>44985</v>
      </c>
      <c r="Q1" s="5">
        <f t="shared" si="0"/>
        <v>45016</v>
      </c>
      <c r="R1" s="5">
        <f t="shared" si="0"/>
        <v>45046</v>
      </c>
      <c r="S1" s="5">
        <f t="shared" si="0"/>
        <v>45077</v>
      </c>
      <c r="T1" s="5">
        <f t="shared" si="0"/>
        <v>45107</v>
      </c>
      <c r="U1" s="5">
        <f t="shared" si="0"/>
        <v>45138</v>
      </c>
      <c r="V1" s="5">
        <f t="shared" si="0"/>
        <v>45169</v>
      </c>
      <c r="W1" s="5">
        <f t="shared" si="0"/>
        <v>45199</v>
      </c>
      <c r="X1" s="5">
        <f t="shared" si="0"/>
        <v>45230</v>
      </c>
      <c r="Y1" s="5">
        <f t="shared" si="0"/>
        <v>45260</v>
      </c>
      <c r="Z1" s="5">
        <f t="shared" si="0"/>
        <v>45291</v>
      </c>
      <c r="AA1" s="5">
        <f t="shared" si="0"/>
        <v>45322</v>
      </c>
      <c r="AB1" s="5">
        <f t="shared" si="0"/>
        <v>45351</v>
      </c>
      <c r="AC1" s="5">
        <f t="shared" si="0"/>
        <v>45382</v>
      </c>
      <c r="AD1" s="5">
        <f t="shared" si="0"/>
        <v>45412</v>
      </c>
      <c r="AE1" s="5">
        <f t="shared" si="0"/>
        <v>45443</v>
      </c>
      <c r="AF1" s="5">
        <f t="shared" si="0"/>
        <v>45473</v>
      </c>
      <c r="AG1" s="5">
        <f t="shared" si="0"/>
        <v>45504</v>
      </c>
      <c r="AH1" s="5">
        <f t="shared" si="0"/>
        <v>45535</v>
      </c>
      <c r="AI1" s="5">
        <f t="shared" si="0"/>
        <v>45565</v>
      </c>
      <c r="AJ1" s="5">
        <f t="shared" si="0"/>
        <v>45596</v>
      </c>
      <c r="AK1" s="5">
        <f t="shared" si="0"/>
        <v>45626</v>
      </c>
      <c r="AL1" s="5">
        <f t="shared" si="0"/>
        <v>45657</v>
      </c>
      <c r="AM1" s="5">
        <f t="shared" si="0"/>
        <v>45688</v>
      </c>
      <c r="AN1" s="5">
        <f t="shared" si="0"/>
        <v>45716</v>
      </c>
      <c r="AO1" s="5">
        <f t="shared" si="0"/>
        <v>45747</v>
      </c>
      <c r="AP1" s="5">
        <f t="shared" si="0"/>
        <v>45777</v>
      </c>
      <c r="AQ1" s="5">
        <f t="shared" si="0"/>
        <v>45808</v>
      </c>
      <c r="AR1" s="5">
        <f t="shared" si="0"/>
        <v>45838</v>
      </c>
      <c r="AS1" s="5">
        <f t="shared" si="0"/>
        <v>45869</v>
      </c>
      <c r="AT1" s="5">
        <f t="shared" si="0"/>
        <v>45900</v>
      </c>
      <c r="AU1" s="5">
        <f t="shared" si="0"/>
        <v>45930</v>
      </c>
      <c r="AV1" s="5">
        <f t="shared" si="0"/>
        <v>45961</v>
      </c>
      <c r="AW1" s="5">
        <f t="shared" si="0"/>
        <v>45991</v>
      </c>
      <c r="AX1" s="5">
        <f t="shared" si="0"/>
        <v>46022</v>
      </c>
    </row>
    <row r="2" spans="1:50" x14ac:dyDescent="0.25">
      <c r="A2" s="4"/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6"/>
      <c r="B3" s="7" t="s">
        <v>10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</row>
    <row r="4" spans="1:50" x14ac:dyDescent="0.25">
      <c r="A4" s="4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4"/>
      <c r="B5" s="1" t="s">
        <v>11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4"/>
      <c r="B6" s="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4"/>
      <c r="B7" s="4" t="s">
        <v>12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>
        <f>'User Acquisition &amp; Revenue'!B13</f>
        <v>500</v>
      </c>
      <c r="P7" s="9">
        <f>'User Acquisition &amp; Revenue'!C13</f>
        <v>950</v>
      </c>
      <c r="Q7" s="9">
        <f>'User Acquisition &amp; Revenue'!D13</f>
        <v>1400</v>
      </c>
      <c r="R7" s="9">
        <f>'User Acquisition &amp; Revenue'!E13</f>
        <v>2850</v>
      </c>
      <c r="S7" s="9">
        <f>'User Acquisition &amp; Revenue'!F13</f>
        <v>4200</v>
      </c>
      <c r="T7" s="9">
        <f>'User Acquisition &amp; Revenue'!G13</f>
        <v>5550</v>
      </c>
      <c r="U7" s="9">
        <f>'User Acquisition &amp; Revenue'!H13</f>
        <v>10400</v>
      </c>
      <c r="V7" s="9">
        <f>'User Acquisition &amp; Revenue'!I13</f>
        <v>14900</v>
      </c>
      <c r="W7" s="9">
        <f>'User Acquisition &amp; Revenue'!J13</f>
        <v>19400</v>
      </c>
      <c r="X7" s="9">
        <f>'User Acquisition &amp; Revenue'!K13</f>
        <v>28900</v>
      </c>
      <c r="Y7" s="9">
        <f>'User Acquisition &amp; Revenue'!L13</f>
        <v>37900</v>
      </c>
      <c r="Z7" s="9">
        <f>'User Acquisition &amp; Revenue'!M13</f>
        <v>46900</v>
      </c>
      <c r="AA7" s="9">
        <f>'User Acquisition &amp; Revenue'!N13</f>
        <v>106400</v>
      </c>
      <c r="AB7" s="9">
        <f>'User Acquisition &amp; Revenue'!O13</f>
        <v>163400</v>
      </c>
      <c r="AC7" s="9">
        <f>'User Acquisition &amp; Revenue'!P13</f>
        <v>220400</v>
      </c>
      <c r="AD7" s="9">
        <f>'User Acquisition &amp; Revenue'!Q13</f>
        <v>277400</v>
      </c>
      <c r="AE7" s="9">
        <f>'User Acquisition &amp; Revenue'!R13</f>
        <v>334400</v>
      </c>
      <c r="AF7" s="9">
        <f>'User Acquisition &amp; Revenue'!S13</f>
        <v>391400</v>
      </c>
      <c r="AG7" s="9">
        <f>'User Acquisition &amp; Revenue'!T13</f>
        <v>520400</v>
      </c>
      <c r="AH7" s="9">
        <f>'User Acquisition &amp; Revenue'!U13</f>
        <v>672200</v>
      </c>
      <c r="AI7" s="9">
        <f>'User Acquisition &amp; Revenue'!V13</f>
        <v>854360</v>
      </c>
      <c r="AJ7" s="9">
        <f>'User Acquisition &amp; Revenue'!W13</f>
        <v>1072952</v>
      </c>
      <c r="AK7" s="9">
        <f>'User Acquisition &amp; Revenue'!X13</f>
        <v>1335262.3999999999</v>
      </c>
      <c r="AL7" s="9">
        <f>'User Acquisition &amp; Revenue'!Y13</f>
        <v>1650034.88</v>
      </c>
      <c r="AM7" s="9">
        <f>'User Acquisition &amp; Revenue'!Z13</f>
        <v>2386079.9359999998</v>
      </c>
      <c r="AN7" s="9">
        <f>'User Acquisition &amp; Revenue'!AA13</f>
        <v>3251418.0991999996</v>
      </c>
      <c r="AO7" s="9">
        <f>'User Acquisition &amp; Revenue'!AB13</f>
        <v>4289823.8950399989</v>
      </c>
      <c r="AP7" s="9">
        <f>'User Acquisition &amp; Revenue'!AC13</f>
        <v>5535910.8500479991</v>
      </c>
      <c r="AQ7" s="9">
        <f>'User Acquisition &amp; Revenue'!AD13</f>
        <v>7031215.1960575981</v>
      </c>
      <c r="AR7" s="9">
        <f>'User Acquisition &amp; Revenue'!AE13</f>
        <v>8825580.4112691171</v>
      </c>
      <c r="AS7" s="9">
        <f>'User Acquisition &amp; Revenue'!AF13</f>
        <v>10978818.669522941</v>
      </c>
      <c r="AT7" s="9">
        <f>'User Acquisition &amp; Revenue'!AG13</f>
        <v>13562704.579427527</v>
      </c>
      <c r="AU7" s="9">
        <f>'User Acquisition &amp; Revenue'!AH13</f>
        <v>16663367.671313031</v>
      </c>
      <c r="AV7" s="9">
        <f>'User Acquisition &amp; Revenue'!AI13</f>
        <v>20384163.381575637</v>
      </c>
      <c r="AW7" s="9">
        <f>'User Acquisition &amp; Revenue'!AJ13</f>
        <v>24849118.233890761</v>
      </c>
      <c r="AX7" s="9">
        <f>'User Acquisition &amp; Revenue'!AK13</f>
        <v>30207064.056668911</v>
      </c>
    </row>
    <row r="8" spans="1:50" x14ac:dyDescent="0.25">
      <c r="A8" s="4"/>
      <c r="B8" s="1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4"/>
      <c r="B9" s="1" t="s">
        <v>13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0">
        <f>'User Acquisition &amp; Revenue'!B26</f>
        <v>0</v>
      </c>
      <c r="P9" s="10">
        <f>'User Acquisition &amp; Revenue'!C26</f>
        <v>0</v>
      </c>
      <c r="Q9" s="10">
        <f>'User Acquisition &amp; Revenue'!D26</f>
        <v>0</v>
      </c>
      <c r="R9" s="10">
        <f>'User Acquisition &amp; Revenue'!E26</f>
        <v>0</v>
      </c>
      <c r="S9" s="10">
        <f>'User Acquisition &amp; Revenue'!F26</f>
        <v>0</v>
      </c>
      <c r="T9" s="10">
        <f>'User Acquisition &amp; Revenue'!G26</f>
        <v>0</v>
      </c>
      <c r="U9" s="10">
        <f>'User Acquisition &amp; Revenue'!H26</f>
        <v>0</v>
      </c>
      <c r="V9" s="10">
        <f>'User Acquisition &amp; Revenue'!I26</f>
        <v>0</v>
      </c>
      <c r="W9" s="10">
        <f>'User Acquisition &amp; Revenue'!J26</f>
        <v>0</v>
      </c>
      <c r="X9" s="10">
        <f>'User Acquisition &amp; Revenue'!K26</f>
        <v>0</v>
      </c>
      <c r="Y9" s="10">
        <f>'User Acquisition &amp; Revenue'!L26</f>
        <v>0</v>
      </c>
      <c r="Z9" s="10">
        <f>'User Acquisition &amp; Revenue'!M26</f>
        <v>0</v>
      </c>
      <c r="AA9" s="10">
        <f>'User Acquisition &amp; Revenue'!N26</f>
        <v>26600</v>
      </c>
      <c r="AB9" s="10">
        <f>'User Acquisition &amp; Revenue'!O26</f>
        <v>40850</v>
      </c>
      <c r="AC9" s="10">
        <f>'User Acquisition &amp; Revenue'!P26</f>
        <v>55100</v>
      </c>
      <c r="AD9" s="10">
        <f>'User Acquisition &amp; Revenue'!Q26</f>
        <v>69350</v>
      </c>
      <c r="AE9" s="10">
        <f>'User Acquisition &amp; Revenue'!R26</f>
        <v>83600</v>
      </c>
      <c r="AF9" s="10">
        <f>'User Acquisition &amp; Revenue'!S26</f>
        <v>97850</v>
      </c>
      <c r="AG9" s="10">
        <f>'User Acquisition &amp; Revenue'!T26</f>
        <v>130100</v>
      </c>
      <c r="AH9" s="10">
        <f>'User Acquisition &amp; Revenue'!U26</f>
        <v>168050</v>
      </c>
      <c r="AI9" s="10">
        <f>'User Acquisition &amp; Revenue'!V26</f>
        <v>213590</v>
      </c>
      <c r="AJ9" s="10">
        <f>'User Acquisition &amp; Revenue'!W26</f>
        <v>268238</v>
      </c>
      <c r="AK9" s="10">
        <f>'User Acquisition &amp; Revenue'!X26</f>
        <v>333815.59999999998</v>
      </c>
      <c r="AL9" s="10">
        <f>'User Acquisition &amp; Revenue'!Y26</f>
        <v>412508.72</v>
      </c>
      <c r="AM9" s="10">
        <f>'User Acquisition &amp; Revenue'!Z26</f>
        <v>1491299.96</v>
      </c>
      <c r="AN9" s="10">
        <f>'User Acquisition &amp; Revenue'!AA26</f>
        <v>2032136.3119999997</v>
      </c>
      <c r="AO9" s="10">
        <f>'User Acquisition &amp; Revenue'!AB26</f>
        <v>2681139.9343999992</v>
      </c>
      <c r="AP9" s="10">
        <f>'User Acquisition &amp; Revenue'!AC26</f>
        <v>3459944.2812799993</v>
      </c>
      <c r="AQ9" s="10">
        <f>'User Acquisition &amp; Revenue'!AD26</f>
        <v>4394509.4975359989</v>
      </c>
      <c r="AR9" s="10">
        <f>'User Acquisition &amp; Revenue'!AE26</f>
        <v>5515987.7570431978</v>
      </c>
      <c r="AS9" s="10">
        <f>'User Acquisition &amp; Revenue'!AF26</f>
        <v>6861761.6684518382</v>
      </c>
      <c r="AT9" s="10">
        <f>'User Acquisition &amp; Revenue'!AG26</f>
        <v>8476690.3621422052</v>
      </c>
      <c r="AU9" s="10">
        <f>'User Acquisition &amp; Revenue'!AH26</f>
        <v>10414604.794570643</v>
      </c>
      <c r="AV9" s="10">
        <f>'User Acquisition &amp; Revenue'!AI26</f>
        <v>12740102.113484774</v>
      </c>
      <c r="AW9" s="10">
        <f>'User Acquisition &amp; Revenue'!AJ26</f>
        <v>15530698.896181725</v>
      </c>
      <c r="AX9" s="10">
        <f>'User Acquisition &amp; Revenue'!AK26</f>
        <v>18879415.035418071</v>
      </c>
    </row>
    <row r="10" spans="1:50" x14ac:dyDescent="0.25">
      <c r="A10" s="4"/>
      <c r="B10" s="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x14ac:dyDescent="0.25">
      <c r="A11" s="4"/>
      <c r="B11" s="1" t="s">
        <v>14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1">
        <f t="shared" ref="O11:AX11" si="1">O9*12</f>
        <v>0</v>
      </c>
      <c r="P11" s="11">
        <f t="shared" si="1"/>
        <v>0</v>
      </c>
      <c r="Q11" s="11">
        <f t="shared" si="1"/>
        <v>0</v>
      </c>
      <c r="R11" s="11">
        <f t="shared" si="1"/>
        <v>0</v>
      </c>
      <c r="S11" s="11">
        <f t="shared" si="1"/>
        <v>0</v>
      </c>
      <c r="T11" s="11">
        <f t="shared" si="1"/>
        <v>0</v>
      </c>
      <c r="U11" s="11">
        <f t="shared" si="1"/>
        <v>0</v>
      </c>
      <c r="V11" s="11">
        <f t="shared" si="1"/>
        <v>0</v>
      </c>
      <c r="W11" s="11">
        <f t="shared" si="1"/>
        <v>0</v>
      </c>
      <c r="X11" s="11">
        <f t="shared" si="1"/>
        <v>0</v>
      </c>
      <c r="Y11" s="11">
        <f t="shared" si="1"/>
        <v>0</v>
      </c>
      <c r="Z11" s="11">
        <f t="shared" si="1"/>
        <v>0</v>
      </c>
      <c r="AA11" s="11">
        <f t="shared" si="1"/>
        <v>319200</v>
      </c>
      <c r="AB11" s="11">
        <f t="shared" si="1"/>
        <v>490200</v>
      </c>
      <c r="AC11" s="11">
        <f t="shared" si="1"/>
        <v>661200</v>
      </c>
      <c r="AD11" s="11">
        <f t="shared" si="1"/>
        <v>832200</v>
      </c>
      <c r="AE11" s="11">
        <f t="shared" si="1"/>
        <v>1003200</v>
      </c>
      <c r="AF11" s="11">
        <f t="shared" si="1"/>
        <v>1174200</v>
      </c>
      <c r="AG11" s="11">
        <f t="shared" si="1"/>
        <v>1561200</v>
      </c>
      <c r="AH11" s="11">
        <f t="shared" si="1"/>
        <v>2016600</v>
      </c>
      <c r="AI11" s="11">
        <f t="shared" si="1"/>
        <v>2563080</v>
      </c>
      <c r="AJ11" s="11">
        <f t="shared" si="1"/>
        <v>3218856</v>
      </c>
      <c r="AK11" s="11">
        <f t="shared" si="1"/>
        <v>4005787.1999999997</v>
      </c>
      <c r="AL11" s="11">
        <f t="shared" si="1"/>
        <v>4950104.6399999997</v>
      </c>
      <c r="AM11" s="11">
        <f t="shared" si="1"/>
        <v>17895599.52</v>
      </c>
      <c r="AN11" s="11">
        <f t="shared" si="1"/>
        <v>24385635.743999995</v>
      </c>
      <c r="AO11" s="11">
        <f t="shared" si="1"/>
        <v>32173679.212799989</v>
      </c>
      <c r="AP11" s="11">
        <f t="shared" si="1"/>
        <v>41519331.37535999</v>
      </c>
      <c r="AQ11" s="11">
        <f t="shared" si="1"/>
        <v>52734113.970431983</v>
      </c>
      <c r="AR11" s="11">
        <f t="shared" si="1"/>
        <v>66191853.084518373</v>
      </c>
      <c r="AS11" s="11">
        <f t="shared" si="1"/>
        <v>82341140.021422058</v>
      </c>
      <c r="AT11" s="11">
        <f t="shared" si="1"/>
        <v>101720284.34570646</v>
      </c>
      <c r="AU11" s="11">
        <f t="shared" si="1"/>
        <v>124975257.53484772</v>
      </c>
      <c r="AV11" s="11">
        <f t="shared" si="1"/>
        <v>152881225.3618173</v>
      </c>
      <c r="AW11" s="11">
        <f t="shared" si="1"/>
        <v>186368386.7541807</v>
      </c>
      <c r="AX11" s="11">
        <f t="shared" si="1"/>
        <v>226552980.42501685</v>
      </c>
    </row>
    <row r="12" spans="1:50" x14ac:dyDescent="0.25">
      <c r="A12" s="4"/>
      <c r="B12" s="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x14ac:dyDescent="0.25">
      <c r="A13" s="4"/>
      <c r="B13" s="1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4"/>
      <c r="B14" s="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4"/>
      <c r="B15" s="4" t="s">
        <v>16</v>
      </c>
      <c r="C15" s="12">
        <f t="shared" ref="C15:AX15" si="2">C9*C60</f>
        <v>0</v>
      </c>
      <c r="D15" s="12">
        <f t="shared" si="2"/>
        <v>0</v>
      </c>
      <c r="E15" s="12">
        <f t="shared" si="2"/>
        <v>0</v>
      </c>
      <c r="F15" s="12">
        <f t="shared" si="2"/>
        <v>0</v>
      </c>
      <c r="G15" s="12">
        <f t="shared" si="2"/>
        <v>0</v>
      </c>
      <c r="H15" s="12">
        <f t="shared" si="2"/>
        <v>0</v>
      </c>
      <c r="I15" s="12">
        <f t="shared" si="2"/>
        <v>0</v>
      </c>
      <c r="J15" s="12">
        <f t="shared" si="2"/>
        <v>0</v>
      </c>
      <c r="K15" s="12">
        <f t="shared" si="2"/>
        <v>0</v>
      </c>
      <c r="L15" s="12">
        <f t="shared" si="2"/>
        <v>0</v>
      </c>
      <c r="M15" s="12">
        <f t="shared" si="2"/>
        <v>0</v>
      </c>
      <c r="N15" s="12">
        <f t="shared" si="2"/>
        <v>0</v>
      </c>
      <c r="O15" s="12">
        <f t="shared" si="2"/>
        <v>0</v>
      </c>
      <c r="P15" s="12">
        <f t="shared" si="2"/>
        <v>0</v>
      </c>
      <c r="Q15" s="12">
        <f t="shared" si="2"/>
        <v>0</v>
      </c>
      <c r="R15" s="12">
        <f t="shared" si="2"/>
        <v>0</v>
      </c>
      <c r="S15" s="12">
        <f t="shared" si="2"/>
        <v>0</v>
      </c>
      <c r="T15" s="12">
        <f t="shared" si="2"/>
        <v>0</v>
      </c>
      <c r="U15" s="12">
        <f t="shared" si="2"/>
        <v>0</v>
      </c>
      <c r="V15" s="12">
        <f t="shared" si="2"/>
        <v>0</v>
      </c>
      <c r="W15" s="12">
        <f t="shared" si="2"/>
        <v>0</v>
      </c>
      <c r="X15" s="12">
        <f t="shared" si="2"/>
        <v>0</v>
      </c>
      <c r="Y15" s="12">
        <f t="shared" si="2"/>
        <v>0</v>
      </c>
      <c r="Z15" s="12">
        <f t="shared" si="2"/>
        <v>0</v>
      </c>
      <c r="AA15" s="12">
        <f t="shared" si="2"/>
        <v>14630.000000000002</v>
      </c>
      <c r="AB15" s="12">
        <f t="shared" si="2"/>
        <v>22467.5</v>
      </c>
      <c r="AC15" s="12">
        <f t="shared" si="2"/>
        <v>30305.000000000004</v>
      </c>
      <c r="AD15" s="12">
        <f t="shared" si="2"/>
        <v>38142.5</v>
      </c>
      <c r="AE15" s="12">
        <f t="shared" si="2"/>
        <v>45980.000000000007</v>
      </c>
      <c r="AF15" s="12">
        <f t="shared" si="2"/>
        <v>53817.500000000007</v>
      </c>
      <c r="AG15" s="12">
        <f t="shared" si="2"/>
        <v>71555</v>
      </c>
      <c r="AH15" s="12">
        <f t="shared" si="2"/>
        <v>92427.500000000015</v>
      </c>
      <c r="AI15" s="12">
        <f t="shared" si="2"/>
        <v>117474.50000000001</v>
      </c>
      <c r="AJ15" s="12">
        <f t="shared" si="2"/>
        <v>147530.90000000002</v>
      </c>
      <c r="AK15" s="12">
        <f t="shared" si="2"/>
        <v>183598.58000000002</v>
      </c>
      <c r="AL15" s="12">
        <f t="shared" si="2"/>
        <v>226879.796</v>
      </c>
      <c r="AM15" s="12">
        <f t="shared" si="2"/>
        <v>820214.978</v>
      </c>
      <c r="AN15" s="12">
        <f t="shared" si="2"/>
        <v>1117674.9715999998</v>
      </c>
      <c r="AO15" s="12">
        <f t="shared" si="2"/>
        <v>1474626.9639199998</v>
      </c>
      <c r="AP15" s="12">
        <f t="shared" si="2"/>
        <v>1902969.3547039998</v>
      </c>
      <c r="AQ15" s="12">
        <f t="shared" si="2"/>
        <v>2416980.2236447996</v>
      </c>
      <c r="AR15" s="12">
        <f t="shared" si="2"/>
        <v>3033793.2663737591</v>
      </c>
      <c r="AS15" s="12">
        <f t="shared" si="2"/>
        <v>3773968.9176485115</v>
      </c>
      <c r="AT15" s="12">
        <f t="shared" si="2"/>
        <v>4662179.6991782133</v>
      </c>
      <c r="AU15" s="12">
        <f t="shared" si="2"/>
        <v>5728032.6370138545</v>
      </c>
      <c r="AV15" s="12">
        <f t="shared" si="2"/>
        <v>7007056.1624166258</v>
      </c>
      <c r="AW15" s="12">
        <f t="shared" si="2"/>
        <v>8541884.3928999491</v>
      </c>
      <c r="AX15" s="12">
        <f t="shared" si="2"/>
        <v>10383678.26947994</v>
      </c>
    </row>
    <row r="16" spans="1:50" x14ac:dyDescent="0.25">
      <c r="A16" s="4"/>
      <c r="B16" s="4" t="s">
        <v>17</v>
      </c>
      <c r="C16" s="9">
        <f t="shared" ref="C16:AX16" si="3">C61</f>
        <v>10000</v>
      </c>
      <c r="D16" s="9">
        <f t="shared" si="3"/>
        <v>10000</v>
      </c>
      <c r="E16" s="9">
        <f t="shared" si="3"/>
        <v>10000</v>
      </c>
      <c r="F16" s="9">
        <f t="shared" si="3"/>
        <v>10000</v>
      </c>
      <c r="G16" s="9">
        <f t="shared" si="3"/>
        <v>10000</v>
      </c>
      <c r="H16" s="9">
        <f t="shared" si="3"/>
        <v>10000</v>
      </c>
      <c r="I16" s="9">
        <f t="shared" si="3"/>
        <v>10000</v>
      </c>
      <c r="J16" s="9">
        <f t="shared" si="3"/>
        <v>10000</v>
      </c>
      <c r="K16" s="9">
        <f t="shared" si="3"/>
        <v>10000</v>
      </c>
      <c r="L16" s="9">
        <f t="shared" si="3"/>
        <v>10000</v>
      </c>
      <c r="M16" s="9">
        <f t="shared" si="3"/>
        <v>10000</v>
      </c>
      <c r="N16" s="9">
        <f t="shared" si="3"/>
        <v>10000</v>
      </c>
      <c r="O16" s="9">
        <f t="shared" si="3"/>
        <v>20000</v>
      </c>
      <c r="P16" s="9">
        <f t="shared" si="3"/>
        <v>20000</v>
      </c>
      <c r="Q16" s="9">
        <f t="shared" si="3"/>
        <v>20000</v>
      </c>
      <c r="R16" s="9">
        <f t="shared" si="3"/>
        <v>20000</v>
      </c>
      <c r="S16" s="9">
        <f t="shared" si="3"/>
        <v>20000</v>
      </c>
      <c r="T16" s="9">
        <f t="shared" si="3"/>
        <v>20000</v>
      </c>
      <c r="U16" s="9">
        <f t="shared" si="3"/>
        <v>20000</v>
      </c>
      <c r="V16" s="9">
        <f t="shared" si="3"/>
        <v>20000</v>
      </c>
      <c r="W16" s="9">
        <f t="shared" si="3"/>
        <v>20000</v>
      </c>
      <c r="X16" s="9">
        <f t="shared" si="3"/>
        <v>20000</v>
      </c>
      <c r="Y16" s="9">
        <f t="shared" si="3"/>
        <v>20000</v>
      </c>
      <c r="Z16" s="9">
        <f t="shared" si="3"/>
        <v>20000</v>
      </c>
      <c r="AA16" s="9">
        <f t="shared" si="3"/>
        <v>50000</v>
      </c>
      <c r="AB16" s="9">
        <f t="shared" si="3"/>
        <v>50000</v>
      </c>
      <c r="AC16" s="9">
        <f t="shared" si="3"/>
        <v>50000</v>
      </c>
      <c r="AD16" s="9">
        <f t="shared" si="3"/>
        <v>50000</v>
      </c>
      <c r="AE16" s="9">
        <f t="shared" si="3"/>
        <v>50000</v>
      </c>
      <c r="AF16" s="9">
        <f t="shared" si="3"/>
        <v>50000</v>
      </c>
      <c r="AG16" s="9">
        <f t="shared" si="3"/>
        <v>50000</v>
      </c>
      <c r="AH16" s="9">
        <f t="shared" si="3"/>
        <v>50000</v>
      </c>
      <c r="AI16" s="9">
        <f t="shared" si="3"/>
        <v>50000</v>
      </c>
      <c r="AJ16" s="9">
        <f t="shared" si="3"/>
        <v>50000</v>
      </c>
      <c r="AK16" s="9">
        <f t="shared" si="3"/>
        <v>50000</v>
      </c>
      <c r="AL16" s="9">
        <f t="shared" si="3"/>
        <v>50000</v>
      </c>
      <c r="AM16" s="9">
        <f t="shared" si="3"/>
        <v>50000</v>
      </c>
      <c r="AN16" s="9">
        <f t="shared" si="3"/>
        <v>50000</v>
      </c>
      <c r="AO16" s="9">
        <f t="shared" si="3"/>
        <v>50000</v>
      </c>
      <c r="AP16" s="9">
        <f t="shared" si="3"/>
        <v>50000</v>
      </c>
      <c r="AQ16" s="9">
        <f t="shared" si="3"/>
        <v>50000</v>
      </c>
      <c r="AR16" s="9">
        <f t="shared" si="3"/>
        <v>50000</v>
      </c>
      <c r="AS16" s="9">
        <f t="shared" si="3"/>
        <v>50000</v>
      </c>
      <c r="AT16" s="9">
        <f t="shared" si="3"/>
        <v>50000</v>
      </c>
      <c r="AU16" s="9">
        <f t="shared" si="3"/>
        <v>50000</v>
      </c>
      <c r="AV16" s="9">
        <f t="shared" si="3"/>
        <v>50000</v>
      </c>
      <c r="AW16" s="9">
        <f t="shared" si="3"/>
        <v>50000</v>
      </c>
      <c r="AX16" s="9">
        <f t="shared" si="3"/>
        <v>50000</v>
      </c>
    </row>
    <row r="17" spans="1:50" x14ac:dyDescent="0.25">
      <c r="A17" s="4"/>
      <c r="B17" s="4"/>
      <c r="C17" s="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s="13" t="s">
        <v>18</v>
      </c>
      <c r="B18" s="1" t="s">
        <v>19</v>
      </c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 x14ac:dyDescent="0.25">
      <c r="A19" s="14">
        <v>50000</v>
      </c>
      <c r="B19" s="4" t="s">
        <v>20</v>
      </c>
      <c r="C19" s="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2">
        <f t="shared" ref="O19:AX19" si="4">$A19/12*O67</f>
        <v>0</v>
      </c>
      <c r="P19" s="12">
        <f t="shared" si="4"/>
        <v>0</v>
      </c>
      <c r="Q19" s="12">
        <f t="shared" si="4"/>
        <v>0</v>
      </c>
      <c r="R19" s="12">
        <f t="shared" si="4"/>
        <v>0</v>
      </c>
      <c r="S19" s="12">
        <f t="shared" si="4"/>
        <v>0</v>
      </c>
      <c r="T19" s="12">
        <f t="shared" si="4"/>
        <v>0</v>
      </c>
      <c r="U19" s="12">
        <f t="shared" si="4"/>
        <v>0</v>
      </c>
      <c r="V19" s="12">
        <f t="shared" si="4"/>
        <v>0</v>
      </c>
      <c r="W19" s="12">
        <f t="shared" si="4"/>
        <v>0</v>
      </c>
      <c r="X19" s="12">
        <f t="shared" si="4"/>
        <v>0</v>
      </c>
      <c r="Y19" s="12">
        <f t="shared" si="4"/>
        <v>0</v>
      </c>
      <c r="Z19" s="12">
        <f t="shared" si="4"/>
        <v>0</v>
      </c>
      <c r="AA19" s="12">
        <f t="shared" si="4"/>
        <v>4166.666666666667</v>
      </c>
      <c r="AB19" s="12">
        <f t="shared" si="4"/>
        <v>4166.666666666667</v>
      </c>
      <c r="AC19" s="12">
        <f t="shared" si="4"/>
        <v>4166.666666666667</v>
      </c>
      <c r="AD19" s="12">
        <f t="shared" si="4"/>
        <v>4166.666666666667</v>
      </c>
      <c r="AE19" s="12">
        <f t="shared" si="4"/>
        <v>4166.666666666667</v>
      </c>
      <c r="AF19" s="12">
        <f t="shared" si="4"/>
        <v>4166.666666666667</v>
      </c>
      <c r="AG19" s="12">
        <f t="shared" si="4"/>
        <v>8333.3333333333339</v>
      </c>
      <c r="AH19" s="12">
        <f t="shared" si="4"/>
        <v>8333.3333333333339</v>
      </c>
      <c r="AI19" s="12">
        <f t="shared" si="4"/>
        <v>12500</v>
      </c>
      <c r="AJ19" s="12">
        <f t="shared" si="4"/>
        <v>12500</v>
      </c>
      <c r="AK19" s="12">
        <f t="shared" si="4"/>
        <v>16666.666666666668</v>
      </c>
      <c r="AL19" s="12">
        <f t="shared" si="4"/>
        <v>20833.333333333336</v>
      </c>
      <c r="AM19" s="12">
        <f t="shared" si="4"/>
        <v>25000</v>
      </c>
      <c r="AN19" s="12">
        <f t="shared" si="4"/>
        <v>37500</v>
      </c>
      <c r="AO19" s="12">
        <f t="shared" si="4"/>
        <v>45833.333333333336</v>
      </c>
      <c r="AP19" s="12">
        <f t="shared" si="4"/>
        <v>58333.333333333336</v>
      </c>
      <c r="AQ19" s="12">
        <f t="shared" si="4"/>
        <v>75000</v>
      </c>
      <c r="AR19" s="12">
        <f t="shared" si="4"/>
        <v>95833.333333333343</v>
      </c>
      <c r="AS19" s="12">
        <f t="shared" si="4"/>
        <v>116666.66666666667</v>
      </c>
      <c r="AT19" s="12">
        <f t="shared" si="4"/>
        <v>141666.66666666669</v>
      </c>
      <c r="AU19" s="12">
        <f t="shared" si="4"/>
        <v>175000</v>
      </c>
      <c r="AV19" s="12">
        <f t="shared" si="4"/>
        <v>212500.00000000003</v>
      </c>
      <c r="AW19" s="12">
        <f t="shared" si="4"/>
        <v>262500</v>
      </c>
      <c r="AX19" s="12">
        <f t="shared" si="4"/>
        <v>316666.66666666669</v>
      </c>
    </row>
    <row r="20" spans="1:50" x14ac:dyDescent="0.25">
      <c r="A20" s="14">
        <v>15000</v>
      </c>
      <c r="B20" s="4" t="s">
        <v>21</v>
      </c>
      <c r="C20" s="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>
        <f t="shared" ref="O20:AX20" si="5">$A20/12*O69</f>
        <v>1250</v>
      </c>
      <c r="P20" s="9">
        <f t="shared" si="5"/>
        <v>1250</v>
      </c>
      <c r="Q20" s="9">
        <f t="shared" si="5"/>
        <v>1250</v>
      </c>
      <c r="R20" s="9">
        <f t="shared" si="5"/>
        <v>1250</v>
      </c>
      <c r="S20" s="9">
        <f t="shared" si="5"/>
        <v>1250</v>
      </c>
      <c r="T20" s="9">
        <f t="shared" si="5"/>
        <v>1250</v>
      </c>
      <c r="U20" s="9">
        <f t="shared" si="5"/>
        <v>1250</v>
      </c>
      <c r="V20" s="9">
        <f t="shared" si="5"/>
        <v>1250</v>
      </c>
      <c r="W20" s="9">
        <f t="shared" si="5"/>
        <v>1250</v>
      </c>
      <c r="X20" s="9">
        <f t="shared" si="5"/>
        <v>1250</v>
      </c>
      <c r="Y20" s="9">
        <f t="shared" si="5"/>
        <v>1250</v>
      </c>
      <c r="Z20" s="9">
        <f t="shared" si="5"/>
        <v>1250</v>
      </c>
      <c r="AA20" s="9">
        <f t="shared" si="5"/>
        <v>2500</v>
      </c>
      <c r="AB20" s="9">
        <f t="shared" si="5"/>
        <v>2500</v>
      </c>
      <c r="AC20" s="9">
        <f t="shared" si="5"/>
        <v>3750</v>
      </c>
      <c r="AD20" s="9">
        <f t="shared" si="5"/>
        <v>3750</v>
      </c>
      <c r="AE20" s="9">
        <f t="shared" si="5"/>
        <v>5000</v>
      </c>
      <c r="AF20" s="9">
        <f t="shared" si="5"/>
        <v>5000</v>
      </c>
      <c r="AG20" s="9">
        <f t="shared" si="5"/>
        <v>7500</v>
      </c>
      <c r="AH20" s="9">
        <f t="shared" si="5"/>
        <v>8750</v>
      </c>
      <c r="AI20" s="9">
        <f t="shared" si="5"/>
        <v>11250</v>
      </c>
      <c r="AJ20" s="9">
        <f t="shared" si="5"/>
        <v>13750</v>
      </c>
      <c r="AK20" s="9">
        <f t="shared" si="5"/>
        <v>17500</v>
      </c>
      <c r="AL20" s="9">
        <f t="shared" si="5"/>
        <v>21250</v>
      </c>
      <c r="AM20" s="9">
        <f t="shared" si="5"/>
        <v>30000</v>
      </c>
      <c r="AN20" s="9">
        <f t="shared" si="5"/>
        <v>41250</v>
      </c>
      <c r="AO20" s="9">
        <f t="shared" si="5"/>
        <v>53750</v>
      </c>
      <c r="AP20" s="9">
        <f t="shared" si="5"/>
        <v>70000</v>
      </c>
      <c r="AQ20" s="9">
        <f t="shared" si="5"/>
        <v>88750</v>
      </c>
      <c r="AR20" s="9">
        <f t="shared" si="5"/>
        <v>111250</v>
      </c>
      <c r="AS20" s="9">
        <f t="shared" si="5"/>
        <v>137500</v>
      </c>
      <c r="AT20" s="9">
        <f t="shared" si="5"/>
        <v>170000</v>
      </c>
      <c r="AU20" s="9">
        <f t="shared" si="5"/>
        <v>208750</v>
      </c>
      <c r="AV20" s="9">
        <f t="shared" si="5"/>
        <v>255000</v>
      </c>
      <c r="AW20" s="9">
        <f t="shared" si="5"/>
        <v>311250</v>
      </c>
      <c r="AX20" s="9">
        <f t="shared" si="5"/>
        <v>378750</v>
      </c>
    </row>
    <row r="21" spans="1:50" ht="15.75" customHeight="1" x14ac:dyDescent="0.25">
      <c r="A21" s="13"/>
      <c r="B21" s="4" t="s">
        <v>22</v>
      </c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5">
        <f t="shared" ref="O21:AX21" si="6">SUM(O19:O20)*O70</f>
        <v>312.5</v>
      </c>
      <c r="P21" s="15">
        <f t="shared" si="6"/>
        <v>312.5</v>
      </c>
      <c r="Q21" s="15">
        <f t="shared" si="6"/>
        <v>312.5</v>
      </c>
      <c r="R21" s="15">
        <f t="shared" si="6"/>
        <v>312.5</v>
      </c>
      <c r="S21" s="15">
        <f t="shared" si="6"/>
        <v>312.5</v>
      </c>
      <c r="T21" s="15">
        <f t="shared" si="6"/>
        <v>312.5</v>
      </c>
      <c r="U21" s="15">
        <f t="shared" si="6"/>
        <v>312.5</v>
      </c>
      <c r="V21" s="15">
        <f t="shared" si="6"/>
        <v>312.5</v>
      </c>
      <c r="W21" s="15">
        <f t="shared" si="6"/>
        <v>312.5</v>
      </c>
      <c r="X21" s="15">
        <f t="shared" si="6"/>
        <v>312.5</v>
      </c>
      <c r="Y21" s="15">
        <f t="shared" si="6"/>
        <v>312.5</v>
      </c>
      <c r="Z21" s="15">
        <f t="shared" si="6"/>
        <v>312.5</v>
      </c>
      <c r="AA21" s="15">
        <f t="shared" si="6"/>
        <v>1666.6666666666667</v>
      </c>
      <c r="AB21" s="15">
        <f t="shared" si="6"/>
        <v>1666.6666666666667</v>
      </c>
      <c r="AC21" s="15">
        <f t="shared" si="6"/>
        <v>1979.1666666666667</v>
      </c>
      <c r="AD21" s="15">
        <f t="shared" si="6"/>
        <v>1979.1666666666667</v>
      </c>
      <c r="AE21" s="15">
        <f t="shared" si="6"/>
        <v>2291.666666666667</v>
      </c>
      <c r="AF21" s="15">
        <f t="shared" si="6"/>
        <v>2291.666666666667</v>
      </c>
      <c r="AG21" s="15">
        <f t="shared" si="6"/>
        <v>3958.3333333333335</v>
      </c>
      <c r="AH21" s="15">
        <f t="shared" si="6"/>
        <v>4270.8333333333339</v>
      </c>
      <c r="AI21" s="15">
        <f t="shared" si="6"/>
        <v>5937.5</v>
      </c>
      <c r="AJ21" s="15">
        <f t="shared" si="6"/>
        <v>6562.5</v>
      </c>
      <c r="AK21" s="15">
        <f t="shared" si="6"/>
        <v>8541.6666666666679</v>
      </c>
      <c r="AL21" s="15">
        <f t="shared" si="6"/>
        <v>10520.833333333334</v>
      </c>
      <c r="AM21" s="15">
        <f t="shared" si="6"/>
        <v>13750</v>
      </c>
      <c r="AN21" s="15">
        <f t="shared" si="6"/>
        <v>19687.5</v>
      </c>
      <c r="AO21" s="15">
        <f t="shared" si="6"/>
        <v>24895.833333333336</v>
      </c>
      <c r="AP21" s="15">
        <f t="shared" si="6"/>
        <v>32083.333333333336</v>
      </c>
      <c r="AQ21" s="15">
        <f t="shared" si="6"/>
        <v>40937.5</v>
      </c>
      <c r="AR21" s="15">
        <f t="shared" si="6"/>
        <v>51770.833333333336</v>
      </c>
      <c r="AS21" s="15">
        <f t="shared" si="6"/>
        <v>63541.666666666672</v>
      </c>
      <c r="AT21" s="15">
        <f t="shared" si="6"/>
        <v>77916.666666666672</v>
      </c>
      <c r="AU21" s="15">
        <f t="shared" si="6"/>
        <v>95937.5</v>
      </c>
      <c r="AV21" s="15">
        <f t="shared" si="6"/>
        <v>116875</v>
      </c>
      <c r="AW21" s="15">
        <f t="shared" si="6"/>
        <v>143437.5</v>
      </c>
      <c r="AX21" s="15">
        <f t="shared" si="6"/>
        <v>173854.16666666669</v>
      </c>
    </row>
    <row r="22" spans="1:50" ht="15.75" customHeight="1" x14ac:dyDescent="0.25">
      <c r="A22" s="4"/>
      <c r="B22" s="4" t="s">
        <v>23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>
        <f t="shared" ref="O22:AX22" si="7">SUM(O19:O21)</f>
        <v>1562.5</v>
      </c>
      <c r="P22" s="12">
        <f t="shared" si="7"/>
        <v>1562.5</v>
      </c>
      <c r="Q22" s="12">
        <f t="shared" si="7"/>
        <v>1562.5</v>
      </c>
      <c r="R22" s="12">
        <f t="shared" si="7"/>
        <v>1562.5</v>
      </c>
      <c r="S22" s="12">
        <f t="shared" si="7"/>
        <v>1562.5</v>
      </c>
      <c r="T22" s="12">
        <f t="shared" si="7"/>
        <v>1562.5</v>
      </c>
      <c r="U22" s="12">
        <f t="shared" si="7"/>
        <v>1562.5</v>
      </c>
      <c r="V22" s="12">
        <f t="shared" si="7"/>
        <v>1562.5</v>
      </c>
      <c r="W22" s="12">
        <f t="shared" si="7"/>
        <v>1562.5</v>
      </c>
      <c r="X22" s="12">
        <f t="shared" si="7"/>
        <v>1562.5</v>
      </c>
      <c r="Y22" s="12">
        <f t="shared" si="7"/>
        <v>1562.5</v>
      </c>
      <c r="Z22" s="12">
        <f t="shared" si="7"/>
        <v>1562.5</v>
      </c>
      <c r="AA22" s="12">
        <f t="shared" si="7"/>
        <v>8333.3333333333339</v>
      </c>
      <c r="AB22" s="12">
        <f t="shared" si="7"/>
        <v>8333.3333333333339</v>
      </c>
      <c r="AC22" s="12">
        <f t="shared" si="7"/>
        <v>9895.8333333333339</v>
      </c>
      <c r="AD22" s="12">
        <f t="shared" si="7"/>
        <v>9895.8333333333339</v>
      </c>
      <c r="AE22" s="12">
        <f t="shared" si="7"/>
        <v>11458.333333333336</v>
      </c>
      <c r="AF22" s="12">
        <f t="shared" si="7"/>
        <v>11458.333333333336</v>
      </c>
      <c r="AG22" s="12">
        <f t="shared" si="7"/>
        <v>19791.666666666668</v>
      </c>
      <c r="AH22" s="12">
        <f t="shared" si="7"/>
        <v>21354.166666666672</v>
      </c>
      <c r="AI22" s="12">
        <f t="shared" si="7"/>
        <v>29687.5</v>
      </c>
      <c r="AJ22" s="12">
        <f t="shared" si="7"/>
        <v>32812.5</v>
      </c>
      <c r="AK22" s="12">
        <f t="shared" si="7"/>
        <v>42708.333333333343</v>
      </c>
      <c r="AL22" s="12">
        <f t="shared" si="7"/>
        <v>52604.166666666672</v>
      </c>
      <c r="AM22" s="12">
        <f t="shared" si="7"/>
        <v>68750</v>
      </c>
      <c r="AN22" s="12">
        <f t="shared" si="7"/>
        <v>98437.5</v>
      </c>
      <c r="AO22" s="12">
        <f t="shared" si="7"/>
        <v>124479.16666666669</v>
      </c>
      <c r="AP22" s="12">
        <f t="shared" si="7"/>
        <v>160416.66666666669</v>
      </c>
      <c r="AQ22" s="12">
        <f t="shared" si="7"/>
        <v>204687.5</v>
      </c>
      <c r="AR22" s="12">
        <f t="shared" si="7"/>
        <v>258854.16666666669</v>
      </c>
      <c r="AS22" s="12">
        <f t="shared" si="7"/>
        <v>317708.33333333337</v>
      </c>
      <c r="AT22" s="12">
        <f t="shared" si="7"/>
        <v>389583.33333333337</v>
      </c>
      <c r="AU22" s="12">
        <f t="shared" si="7"/>
        <v>479687.5</v>
      </c>
      <c r="AV22" s="12">
        <f t="shared" si="7"/>
        <v>584375</v>
      </c>
      <c r="AW22" s="12">
        <f t="shared" si="7"/>
        <v>717187.5</v>
      </c>
      <c r="AX22" s="12">
        <f t="shared" si="7"/>
        <v>869270.83333333349</v>
      </c>
    </row>
    <row r="23" spans="1:50" ht="15.75" customHeight="1" x14ac:dyDescent="0.25">
      <c r="A23" s="4"/>
      <c r="B23" s="4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</row>
    <row r="24" spans="1:50" ht="15.75" customHeight="1" x14ac:dyDescent="0.25">
      <c r="A24" s="1"/>
      <c r="B24" s="1" t="s">
        <v>24</v>
      </c>
      <c r="C24" s="11">
        <f t="shared" ref="C24:AX24" si="8">SUM(C15:C16,C22)</f>
        <v>10000</v>
      </c>
      <c r="D24" s="11">
        <f t="shared" si="8"/>
        <v>10000</v>
      </c>
      <c r="E24" s="11">
        <f t="shared" si="8"/>
        <v>10000</v>
      </c>
      <c r="F24" s="11">
        <f t="shared" si="8"/>
        <v>10000</v>
      </c>
      <c r="G24" s="11">
        <f t="shared" si="8"/>
        <v>10000</v>
      </c>
      <c r="H24" s="11">
        <f t="shared" si="8"/>
        <v>10000</v>
      </c>
      <c r="I24" s="11">
        <f t="shared" si="8"/>
        <v>10000</v>
      </c>
      <c r="J24" s="11">
        <f t="shared" si="8"/>
        <v>10000</v>
      </c>
      <c r="K24" s="11">
        <f t="shared" si="8"/>
        <v>10000</v>
      </c>
      <c r="L24" s="11">
        <f t="shared" si="8"/>
        <v>10000</v>
      </c>
      <c r="M24" s="11">
        <f t="shared" si="8"/>
        <v>10000</v>
      </c>
      <c r="N24" s="11">
        <f t="shared" si="8"/>
        <v>10000</v>
      </c>
      <c r="O24" s="11">
        <f t="shared" si="8"/>
        <v>21562.5</v>
      </c>
      <c r="P24" s="11">
        <f t="shared" si="8"/>
        <v>21562.5</v>
      </c>
      <c r="Q24" s="11">
        <f t="shared" si="8"/>
        <v>21562.5</v>
      </c>
      <c r="R24" s="11">
        <f t="shared" si="8"/>
        <v>21562.5</v>
      </c>
      <c r="S24" s="11">
        <f t="shared" si="8"/>
        <v>21562.5</v>
      </c>
      <c r="T24" s="11">
        <f t="shared" si="8"/>
        <v>21562.5</v>
      </c>
      <c r="U24" s="11">
        <f t="shared" si="8"/>
        <v>21562.5</v>
      </c>
      <c r="V24" s="11">
        <f t="shared" si="8"/>
        <v>21562.5</v>
      </c>
      <c r="W24" s="11">
        <f t="shared" si="8"/>
        <v>21562.5</v>
      </c>
      <c r="X24" s="11">
        <f t="shared" si="8"/>
        <v>21562.5</v>
      </c>
      <c r="Y24" s="11">
        <f t="shared" si="8"/>
        <v>21562.5</v>
      </c>
      <c r="Z24" s="11">
        <f t="shared" si="8"/>
        <v>21562.5</v>
      </c>
      <c r="AA24" s="11">
        <f t="shared" si="8"/>
        <v>72963.333333333328</v>
      </c>
      <c r="AB24" s="11">
        <f t="shared" si="8"/>
        <v>80800.833333333328</v>
      </c>
      <c r="AC24" s="11">
        <f t="shared" si="8"/>
        <v>90200.833333333328</v>
      </c>
      <c r="AD24" s="11">
        <f t="shared" si="8"/>
        <v>98038.333333333328</v>
      </c>
      <c r="AE24" s="11">
        <f t="shared" si="8"/>
        <v>107438.33333333334</v>
      </c>
      <c r="AF24" s="11">
        <f t="shared" si="8"/>
        <v>115275.83333333334</v>
      </c>
      <c r="AG24" s="11">
        <f t="shared" si="8"/>
        <v>141346.66666666666</v>
      </c>
      <c r="AH24" s="11">
        <f t="shared" si="8"/>
        <v>163781.66666666669</v>
      </c>
      <c r="AI24" s="11">
        <f t="shared" si="8"/>
        <v>197162</v>
      </c>
      <c r="AJ24" s="11">
        <f t="shared" si="8"/>
        <v>230343.40000000002</v>
      </c>
      <c r="AK24" s="11">
        <f t="shared" si="8"/>
        <v>276306.91333333333</v>
      </c>
      <c r="AL24" s="11">
        <f t="shared" si="8"/>
        <v>329483.96266666666</v>
      </c>
      <c r="AM24" s="11">
        <f t="shared" si="8"/>
        <v>938964.978</v>
      </c>
      <c r="AN24" s="11">
        <f t="shared" si="8"/>
        <v>1266112.4715999998</v>
      </c>
      <c r="AO24" s="11">
        <f t="shared" si="8"/>
        <v>1649106.1305866665</v>
      </c>
      <c r="AP24" s="11">
        <f t="shared" si="8"/>
        <v>2113386.0213706666</v>
      </c>
      <c r="AQ24" s="11">
        <f t="shared" si="8"/>
        <v>2671667.7236447996</v>
      </c>
      <c r="AR24" s="11">
        <f t="shared" si="8"/>
        <v>3342647.4330404256</v>
      </c>
      <c r="AS24" s="11">
        <f t="shared" si="8"/>
        <v>4141677.250981845</v>
      </c>
      <c r="AT24" s="11">
        <f t="shared" si="8"/>
        <v>5101763.0325115463</v>
      </c>
      <c r="AU24" s="11">
        <f t="shared" si="8"/>
        <v>6257720.1370138545</v>
      </c>
      <c r="AV24" s="11">
        <f t="shared" si="8"/>
        <v>7641431.1624166258</v>
      </c>
      <c r="AW24" s="11">
        <f t="shared" si="8"/>
        <v>9309071.8928999491</v>
      </c>
      <c r="AX24" s="11">
        <f t="shared" si="8"/>
        <v>11302949.102813274</v>
      </c>
    </row>
    <row r="25" spans="1:50" ht="15.75" customHeight="1" x14ac:dyDescent="0.25">
      <c r="A25" s="1"/>
      <c r="B25" s="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spans="1:50" ht="15.75" customHeight="1" x14ac:dyDescent="0.25">
      <c r="A26" s="1"/>
      <c r="B26" s="1" t="s">
        <v>25</v>
      </c>
      <c r="C26" s="11">
        <f t="shared" ref="C26:AX26" si="9">C9-C24</f>
        <v>-10000</v>
      </c>
      <c r="D26" s="11">
        <f t="shared" si="9"/>
        <v>-10000</v>
      </c>
      <c r="E26" s="11">
        <f t="shared" si="9"/>
        <v>-10000</v>
      </c>
      <c r="F26" s="11">
        <f t="shared" si="9"/>
        <v>-10000</v>
      </c>
      <c r="G26" s="11">
        <f t="shared" si="9"/>
        <v>-10000</v>
      </c>
      <c r="H26" s="11">
        <f t="shared" si="9"/>
        <v>-10000</v>
      </c>
      <c r="I26" s="11">
        <f t="shared" si="9"/>
        <v>-10000</v>
      </c>
      <c r="J26" s="11">
        <f t="shared" si="9"/>
        <v>-10000</v>
      </c>
      <c r="K26" s="11">
        <f t="shared" si="9"/>
        <v>-10000</v>
      </c>
      <c r="L26" s="11">
        <f t="shared" si="9"/>
        <v>-10000</v>
      </c>
      <c r="M26" s="11">
        <f t="shared" si="9"/>
        <v>-10000</v>
      </c>
      <c r="N26" s="11">
        <f t="shared" si="9"/>
        <v>-10000</v>
      </c>
      <c r="O26" s="11">
        <f t="shared" si="9"/>
        <v>-21562.5</v>
      </c>
      <c r="P26" s="11">
        <f t="shared" si="9"/>
        <v>-21562.5</v>
      </c>
      <c r="Q26" s="11">
        <f t="shared" si="9"/>
        <v>-21562.5</v>
      </c>
      <c r="R26" s="11">
        <f t="shared" si="9"/>
        <v>-21562.5</v>
      </c>
      <c r="S26" s="11">
        <f t="shared" si="9"/>
        <v>-21562.5</v>
      </c>
      <c r="T26" s="11">
        <f t="shared" si="9"/>
        <v>-21562.5</v>
      </c>
      <c r="U26" s="11">
        <f t="shared" si="9"/>
        <v>-21562.5</v>
      </c>
      <c r="V26" s="11">
        <f t="shared" si="9"/>
        <v>-21562.5</v>
      </c>
      <c r="W26" s="11">
        <f t="shared" si="9"/>
        <v>-21562.5</v>
      </c>
      <c r="X26" s="11">
        <f t="shared" si="9"/>
        <v>-21562.5</v>
      </c>
      <c r="Y26" s="11">
        <f t="shared" si="9"/>
        <v>-21562.5</v>
      </c>
      <c r="Z26" s="11">
        <f t="shared" si="9"/>
        <v>-21562.5</v>
      </c>
      <c r="AA26" s="11">
        <f t="shared" si="9"/>
        <v>-46363.333333333328</v>
      </c>
      <c r="AB26" s="11">
        <f t="shared" si="9"/>
        <v>-39950.833333333328</v>
      </c>
      <c r="AC26" s="11">
        <f t="shared" si="9"/>
        <v>-35100.833333333328</v>
      </c>
      <c r="AD26" s="11">
        <f t="shared" si="9"/>
        <v>-28688.333333333328</v>
      </c>
      <c r="AE26" s="11">
        <f t="shared" si="9"/>
        <v>-23838.333333333343</v>
      </c>
      <c r="AF26" s="11">
        <f t="shared" si="9"/>
        <v>-17425.833333333343</v>
      </c>
      <c r="AG26" s="11">
        <f t="shared" si="9"/>
        <v>-11246.666666666657</v>
      </c>
      <c r="AH26" s="11">
        <f t="shared" si="9"/>
        <v>4268.3333333333139</v>
      </c>
      <c r="AI26" s="11">
        <f t="shared" si="9"/>
        <v>16428</v>
      </c>
      <c r="AJ26" s="11">
        <f t="shared" si="9"/>
        <v>37894.599999999977</v>
      </c>
      <c r="AK26" s="11">
        <f t="shared" si="9"/>
        <v>57508.686666666646</v>
      </c>
      <c r="AL26" s="11">
        <f t="shared" si="9"/>
        <v>83024.757333333313</v>
      </c>
      <c r="AM26" s="11">
        <f t="shared" si="9"/>
        <v>552334.98199999996</v>
      </c>
      <c r="AN26" s="11">
        <f t="shared" si="9"/>
        <v>766023.84039999987</v>
      </c>
      <c r="AO26" s="11">
        <f t="shared" si="9"/>
        <v>1032033.8038133327</v>
      </c>
      <c r="AP26" s="11">
        <f t="shared" si="9"/>
        <v>1346558.2599093327</v>
      </c>
      <c r="AQ26" s="11">
        <f t="shared" si="9"/>
        <v>1722841.7738911994</v>
      </c>
      <c r="AR26" s="11">
        <f t="shared" si="9"/>
        <v>2173340.3240027721</v>
      </c>
      <c r="AS26" s="11">
        <f t="shared" si="9"/>
        <v>2720084.4174699932</v>
      </c>
      <c r="AT26" s="11">
        <f t="shared" si="9"/>
        <v>3374927.329630659</v>
      </c>
      <c r="AU26" s="11">
        <f t="shared" si="9"/>
        <v>4156884.657556789</v>
      </c>
      <c r="AV26" s="11">
        <f t="shared" si="9"/>
        <v>5098670.951068148</v>
      </c>
      <c r="AW26" s="11">
        <f t="shared" si="9"/>
        <v>6221627.0032817759</v>
      </c>
      <c r="AX26" s="11">
        <f t="shared" si="9"/>
        <v>7576465.9326047972</v>
      </c>
    </row>
    <row r="27" spans="1:50" ht="15.75" customHeight="1" x14ac:dyDescent="0.25">
      <c r="A27" s="16"/>
      <c r="B27" s="16" t="s">
        <v>26</v>
      </c>
      <c r="C27" s="17" t="str">
        <f t="shared" ref="C27:AX27" si="10">IFERROR(C26/C9,"")</f>
        <v/>
      </c>
      <c r="D27" s="17" t="str">
        <f t="shared" si="10"/>
        <v/>
      </c>
      <c r="E27" s="17" t="str">
        <f t="shared" si="10"/>
        <v/>
      </c>
      <c r="F27" s="17" t="str">
        <f t="shared" si="10"/>
        <v/>
      </c>
      <c r="G27" s="17" t="str">
        <f t="shared" si="10"/>
        <v/>
      </c>
      <c r="H27" s="17" t="str">
        <f t="shared" si="10"/>
        <v/>
      </c>
      <c r="I27" s="17" t="str">
        <f t="shared" si="10"/>
        <v/>
      </c>
      <c r="J27" s="17" t="str">
        <f t="shared" si="10"/>
        <v/>
      </c>
      <c r="K27" s="17" t="str">
        <f t="shared" si="10"/>
        <v/>
      </c>
      <c r="L27" s="17" t="str">
        <f t="shared" si="10"/>
        <v/>
      </c>
      <c r="M27" s="17" t="str">
        <f t="shared" si="10"/>
        <v/>
      </c>
      <c r="N27" s="17" t="str">
        <f t="shared" si="10"/>
        <v/>
      </c>
      <c r="O27" s="17" t="str">
        <f t="shared" si="10"/>
        <v/>
      </c>
      <c r="P27" s="17" t="str">
        <f t="shared" si="10"/>
        <v/>
      </c>
      <c r="Q27" s="17" t="str">
        <f t="shared" si="10"/>
        <v/>
      </c>
      <c r="R27" s="17" t="str">
        <f t="shared" si="10"/>
        <v/>
      </c>
      <c r="S27" s="17" t="str">
        <f t="shared" si="10"/>
        <v/>
      </c>
      <c r="T27" s="17" t="str">
        <f t="shared" si="10"/>
        <v/>
      </c>
      <c r="U27" s="17" t="str">
        <f t="shared" si="10"/>
        <v/>
      </c>
      <c r="V27" s="17" t="str">
        <f t="shared" si="10"/>
        <v/>
      </c>
      <c r="W27" s="17" t="str">
        <f t="shared" si="10"/>
        <v/>
      </c>
      <c r="X27" s="17" t="str">
        <f t="shared" si="10"/>
        <v/>
      </c>
      <c r="Y27" s="17" t="str">
        <f t="shared" si="10"/>
        <v/>
      </c>
      <c r="Z27" s="17" t="str">
        <f t="shared" si="10"/>
        <v/>
      </c>
      <c r="AA27" s="17">
        <f t="shared" si="10"/>
        <v>-1.7429824561403506</v>
      </c>
      <c r="AB27" s="17">
        <f t="shared" si="10"/>
        <v>-0.97798857609139112</v>
      </c>
      <c r="AC27" s="17">
        <f t="shared" si="10"/>
        <v>-0.63703871748336349</v>
      </c>
      <c r="AD27" s="17">
        <f t="shared" si="10"/>
        <v>-0.41367459745253538</v>
      </c>
      <c r="AE27" s="17">
        <f t="shared" si="10"/>
        <v>-0.28514752791068593</v>
      </c>
      <c r="AF27" s="17">
        <f t="shared" si="10"/>
        <v>-0.17808720831204233</v>
      </c>
      <c r="AG27" s="17">
        <f t="shared" si="10"/>
        <v>-8.6446323341019649E-2</v>
      </c>
      <c r="AH27" s="17">
        <f t="shared" si="10"/>
        <v>2.539918674997509E-2</v>
      </c>
      <c r="AI27" s="17">
        <f t="shared" si="10"/>
        <v>7.6913713188819705E-2</v>
      </c>
      <c r="AJ27" s="17">
        <f t="shared" si="10"/>
        <v>0.14127230295483853</v>
      </c>
      <c r="AK27" s="17">
        <f t="shared" si="10"/>
        <v>0.17227680991142011</v>
      </c>
      <c r="AL27" s="17">
        <f t="shared" si="10"/>
        <v>0.20126788430880521</v>
      </c>
      <c r="AM27" s="17">
        <f t="shared" si="10"/>
        <v>0.37037148582770696</v>
      </c>
      <c r="AN27" s="17">
        <f t="shared" si="10"/>
        <v>0.37695494927015505</v>
      </c>
      <c r="AO27" s="17">
        <f t="shared" si="10"/>
        <v>0.38492351352943727</v>
      </c>
      <c r="AP27" s="17">
        <f t="shared" si="10"/>
        <v>0.38918495514360602</v>
      </c>
      <c r="AQ27" s="17">
        <f t="shared" si="10"/>
        <v>0.39204415756916594</v>
      </c>
      <c r="AR27" s="17">
        <f t="shared" si="10"/>
        <v>0.3940074597206456</v>
      </c>
      <c r="AS27" s="17">
        <f t="shared" si="10"/>
        <v>0.39641196370548137</v>
      </c>
      <c r="AT27" s="17">
        <f t="shared" si="10"/>
        <v>0.39814210327929883</v>
      </c>
      <c r="AU27" s="17">
        <f t="shared" si="10"/>
        <v>0.39913993277247178</v>
      </c>
      <c r="AV27" s="17">
        <f t="shared" si="10"/>
        <v>0.40020644306072356</v>
      </c>
      <c r="AW27" s="17">
        <f t="shared" si="10"/>
        <v>0.40060186890954302</v>
      </c>
      <c r="AX27" s="17">
        <f t="shared" si="10"/>
        <v>0.40130829892723008</v>
      </c>
    </row>
    <row r="28" spans="1:50" ht="15.75" customHeight="1" x14ac:dyDescent="0.25">
      <c r="A28" s="16"/>
      <c r="B28" s="16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pans="1:50" ht="15.75" customHeight="1" x14ac:dyDescent="0.25">
      <c r="A29" s="4"/>
      <c r="B29" s="2" t="s">
        <v>27</v>
      </c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 spans="1:50" ht="15.75" customHeight="1" x14ac:dyDescent="0.25">
      <c r="A30" s="4"/>
      <c r="B30" s="2"/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 spans="1:50" ht="15.75" customHeight="1" x14ac:dyDescent="0.25">
      <c r="A31" s="13" t="s">
        <v>18</v>
      </c>
      <c r="B31" s="1" t="s">
        <v>28</v>
      </c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</row>
    <row r="32" spans="1:50" ht="15.75" customHeight="1" x14ac:dyDescent="0.25">
      <c r="A32" s="14">
        <v>100000</v>
      </c>
      <c r="B32" s="4" t="s">
        <v>29</v>
      </c>
      <c r="C32" s="19">
        <f t="shared" ref="C32:AX32" si="11">$A32/12*C75</f>
        <v>8333.3333333333339</v>
      </c>
      <c r="D32" s="19">
        <f t="shared" si="11"/>
        <v>8333.3333333333339</v>
      </c>
      <c r="E32" s="19">
        <f t="shared" si="11"/>
        <v>8333.3333333333339</v>
      </c>
      <c r="F32" s="19">
        <f t="shared" si="11"/>
        <v>8333.3333333333339</v>
      </c>
      <c r="G32" s="19">
        <f t="shared" si="11"/>
        <v>8333.3333333333339</v>
      </c>
      <c r="H32" s="19">
        <f t="shared" si="11"/>
        <v>8333.3333333333339</v>
      </c>
      <c r="I32" s="19">
        <f t="shared" si="11"/>
        <v>41666.666666666672</v>
      </c>
      <c r="J32" s="19">
        <f t="shared" si="11"/>
        <v>41666.666666666672</v>
      </c>
      <c r="K32" s="19">
        <f t="shared" si="11"/>
        <v>41666.666666666672</v>
      </c>
      <c r="L32" s="19">
        <f t="shared" si="11"/>
        <v>41666.666666666672</v>
      </c>
      <c r="M32" s="19">
        <f t="shared" si="11"/>
        <v>41666.666666666672</v>
      </c>
      <c r="N32" s="19">
        <f t="shared" si="11"/>
        <v>41666.666666666672</v>
      </c>
      <c r="O32" s="19">
        <f t="shared" si="11"/>
        <v>166666.66666666669</v>
      </c>
      <c r="P32" s="19">
        <f t="shared" si="11"/>
        <v>166666.66666666669</v>
      </c>
      <c r="Q32" s="19">
        <f t="shared" si="11"/>
        <v>166666.66666666669</v>
      </c>
      <c r="R32" s="19">
        <f t="shared" si="11"/>
        <v>166666.66666666669</v>
      </c>
      <c r="S32" s="19">
        <f t="shared" si="11"/>
        <v>166666.66666666669</v>
      </c>
      <c r="T32" s="19">
        <f t="shared" si="11"/>
        <v>166666.66666666669</v>
      </c>
      <c r="U32" s="19">
        <f t="shared" si="11"/>
        <v>166666.66666666669</v>
      </c>
      <c r="V32" s="19">
        <f t="shared" si="11"/>
        <v>166666.66666666669</v>
      </c>
      <c r="W32" s="19">
        <f t="shared" si="11"/>
        <v>166666.66666666669</v>
      </c>
      <c r="X32" s="19">
        <f t="shared" si="11"/>
        <v>166666.66666666669</v>
      </c>
      <c r="Y32" s="19">
        <f t="shared" si="11"/>
        <v>166666.66666666669</v>
      </c>
      <c r="Z32" s="19">
        <f t="shared" si="11"/>
        <v>166666.66666666669</v>
      </c>
      <c r="AA32" s="19">
        <f t="shared" si="11"/>
        <v>333333.33333333337</v>
      </c>
      <c r="AB32" s="19">
        <f t="shared" si="11"/>
        <v>333333.33333333337</v>
      </c>
      <c r="AC32" s="19">
        <f t="shared" si="11"/>
        <v>333333.33333333337</v>
      </c>
      <c r="AD32" s="19">
        <f t="shared" si="11"/>
        <v>333333.33333333337</v>
      </c>
      <c r="AE32" s="19">
        <f t="shared" si="11"/>
        <v>333333.33333333337</v>
      </c>
      <c r="AF32" s="19">
        <f t="shared" si="11"/>
        <v>333333.33333333337</v>
      </c>
      <c r="AG32" s="19">
        <f t="shared" si="11"/>
        <v>333333.33333333337</v>
      </c>
      <c r="AH32" s="19">
        <f t="shared" si="11"/>
        <v>333333.33333333337</v>
      </c>
      <c r="AI32" s="19">
        <f t="shared" si="11"/>
        <v>333333.33333333337</v>
      </c>
      <c r="AJ32" s="19">
        <f t="shared" si="11"/>
        <v>333333.33333333337</v>
      </c>
      <c r="AK32" s="19">
        <f t="shared" si="11"/>
        <v>333333.33333333337</v>
      </c>
      <c r="AL32" s="19">
        <f t="shared" si="11"/>
        <v>333333.33333333337</v>
      </c>
      <c r="AM32" s="19">
        <f t="shared" si="11"/>
        <v>833333.33333333337</v>
      </c>
      <c r="AN32" s="19">
        <f t="shared" si="11"/>
        <v>833333.33333333337</v>
      </c>
      <c r="AO32" s="19">
        <f t="shared" si="11"/>
        <v>833333.33333333337</v>
      </c>
      <c r="AP32" s="19">
        <f t="shared" si="11"/>
        <v>833333.33333333337</v>
      </c>
      <c r="AQ32" s="19">
        <f t="shared" si="11"/>
        <v>833333.33333333337</v>
      </c>
      <c r="AR32" s="19">
        <f t="shared" si="11"/>
        <v>833333.33333333337</v>
      </c>
      <c r="AS32" s="19">
        <f t="shared" si="11"/>
        <v>833333.33333333337</v>
      </c>
      <c r="AT32" s="19">
        <f t="shared" si="11"/>
        <v>833333.33333333337</v>
      </c>
      <c r="AU32" s="19">
        <f t="shared" si="11"/>
        <v>833333.33333333337</v>
      </c>
      <c r="AV32" s="19">
        <f t="shared" si="11"/>
        <v>833333.33333333337</v>
      </c>
      <c r="AW32" s="19">
        <f t="shared" si="11"/>
        <v>833333.33333333337</v>
      </c>
      <c r="AX32" s="19">
        <f t="shared" si="11"/>
        <v>833333.33333333337</v>
      </c>
    </row>
    <row r="33" spans="1:50" ht="15.75" customHeight="1" x14ac:dyDescent="0.25">
      <c r="A33" s="14">
        <v>60000</v>
      </c>
      <c r="B33" s="4" t="s">
        <v>30</v>
      </c>
      <c r="C33" s="20">
        <f t="shared" ref="C33:AX33" si="12">$A33/12*C76</f>
        <v>25000</v>
      </c>
      <c r="D33" s="20">
        <f t="shared" si="12"/>
        <v>25000</v>
      </c>
      <c r="E33" s="20">
        <f t="shared" si="12"/>
        <v>25000</v>
      </c>
      <c r="F33" s="20">
        <f t="shared" si="12"/>
        <v>25000</v>
      </c>
      <c r="G33" s="20">
        <f t="shared" si="12"/>
        <v>25000</v>
      </c>
      <c r="H33" s="20">
        <f t="shared" si="12"/>
        <v>25000</v>
      </c>
      <c r="I33" s="20">
        <f t="shared" si="12"/>
        <v>50000</v>
      </c>
      <c r="J33" s="20">
        <f t="shared" si="12"/>
        <v>50000</v>
      </c>
      <c r="K33" s="20">
        <f t="shared" si="12"/>
        <v>50000</v>
      </c>
      <c r="L33" s="20">
        <f t="shared" si="12"/>
        <v>50000</v>
      </c>
      <c r="M33" s="20">
        <f t="shared" si="12"/>
        <v>50000</v>
      </c>
      <c r="N33" s="20">
        <f t="shared" si="12"/>
        <v>50000</v>
      </c>
      <c r="O33" s="20">
        <f t="shared" si="12"/>
        <v>75000</v>
      </c>
      <c r="P33" s="20">
        <f t="shared" si="12"/>
        <v>75000</v>
      </c>
      <c r="Q33" s="20">
        <f t="shared" si="12"/>
        <v>75000</v>
      </c>
      <c r="R33" s="20">
        <f t="shared" si="12"/>
        <v>75000</v>
      </c>
      <c r="S33" s="20">
        <f t="shared" si="12"/>
        <v>75000</v>
      </c>
      <c r="T33" s="20">
        <f t="shared" si="12"/>
        <v>75000</v>
      </c>
      <c r="U33" s="20">
        <f t="shared" si="12"/>
        <v>75000</v>
      </c>
      <c r="V33" s="20">
        <f t="shared" si="12"/>
        <v>75000</v>
      </c>
      <c r="W33" s="20">
        <f t="shared" si="12"/>
        <v>75000</v>
      </c>
      <c r="X33" s="20">
        <f t="shared" si="12"/>
        <v>75000</v>
      </c>
      <c r="Y33" s="20">
        <f t="shared" si="12"/>
        <v>75000</v>
      </c>
      <c r="Z33" s="20">
        <f t="shared" si="12"/>
        <v>75000</v>
      </c>
      <c r="AA33" s="20">
        <f t="shared" si="12"/>
        <v>150000</v>
      </c>
      <c r="AB33" s="20">
        <f t="shared" si="12"/>
        <v>150000</v>
      </c>
      <c r="AC33" s="20">
        <f t="shared" si="12"/>
        <v>150000</v>
      </c>
      <c r="AD33" s="20">
        <f t="shared" si="12"/>
        <v>150000</v>
      </c>
      <c r="AE33" s="20">
        <f t="shared" si="12"/>
        <v>150000</v>
      </c>
      <c r="AF33" s="20">
        <f t="shared" si="12"/>
        <v>150000</v>
      </c>
      <c r="AG33" s="20">
        <f t="shared" si="12"/>
        <v>150000</v>
      </c>
      <c r="AH33" s="20">
        <f t="shared" si="12"/>
        <v>150000</v>
      </c>
      <c r="AI33" s="20">
        <f t="shared" si="12"/>
        <v>150000</v>
      </c>
      <c r="AJ33" s="20">
        <f t="shared" si="12"/>
        <v>150000</v>
      </c>
      <c r="AK33" s="20">
        <f t="shared" si="12"/>
        <v>150000</v>
      </c>
      <c r="AL33" s="20">
        <f t="shared" si="12"/>
        <v>150000</v>
      </c>
      <c r="AM33" s="20">
        <f t="shared" si="12"/>
        <v>250000</v>
      </c>
      <c r="AN33" s="20">
        <f t="shared" si="12"/>
        <v>250000</v>
      </c>
      <c r="AO33" s="20">
        <f t="shared" si="12"/>
        <v>250000</v>
      </c>
      <c r="AP33" s="20">
        <f t="shared" si="12"/>
        <v>250000</v>
      </c>
      <c r="AQ33" s="20">
        <f t="shared" si="12"/>
        <v>250000</v>
      </c>
      <c r="AR33" s="20">
        <f t="shared" si="12"/>
        <v>250000</v>
      </c>
      <c r="AS33" s="20">
        <f t="shared" si="12"/>
        <v>250000</v>
      </c>
      <c r="AT33" s="20">
        <f t="shared" si="12"/>
        <v>250000</v>
      </c>
      <c r="AU33" s="20">
        <f t="shared" si="12"/>
        <v>250000</v>
      </c>
      <c r="AV33" s="20">
        <f t="shared" si="12"/>
        <v>250000</v>
      </c>
      <c r="AW33" s="20">
        <f t="shared" si="12"/>
        <v>250000</v>
      </c>
      <c r="AX33" s="20">
        <f t="shared" si="12"/>
        <v>250000</v>
      </c>
    </row>
    <row r="34" spans="1:50" ht="15.75" customHeight="1" x14ac:dyDescent="0.25">
      <c r="A34" s="14">
        <v>120000</v>
      </c>
      <c r="B34" s="4" t="s">
        <v>31</v>
      </c>
      <c r="C34" s="20">
        <f t="shared" ref="C34:AX34" si="13">$A34/12*C77</f>
        <v>200000</v>
      </c>
      <c r="D34" s="20">
        <f t="shared" si="13"/>
        <v>200000</v>
      </c>
      <c r="E34" s="20">
        <f t="shared" si="13"/>
        <v>200000</v>
      </c>
      <c r="F34" s="20">
        <f t="shared" si="13"/>
        <v>200000</v>
      </c>
      <c r="G34" s="20">
        <f t="shared" si="13"/>
        <v>200000</v>
      </c>
      <c r="H34" s="20">
        <f t="shared" si="13"/>
        <v>200000</v>
      </c>
      <c r="I34" s="20">
        <f t="shared" si="13"/>
        <v>400000</v>
      </c>
      <c r="J34" s="20">
        <f t="shared" si="13"/>
        <v>400000</v>
      </c>
      <c r="K34" s="20">
        <f t="shared" si="13"/>
        <v>400000</v>
      </c>
      <c r="L34" s="20">
        <f t="shared" si="13"/>
        <v>400000</v>
      </c>
      <c r="M34" s="20">
        <f t="shared" si="13"/>
        <v>400000</v>
      </c>
      <c r="N34" s="20">
        <f t="shared" si="13"/>
        <v>400000</v>
      </c>
      <c r="O34" s="20">
        <f t="shared" si="13"/>
        <v>600000</v>
      </c>
      <c r="P34" s="20">
        <f t="shared" si="13"/>
        <v>600000</v>
      </c>
      <c r="Q34" s="20">
        <f t="shared" si="13"/>
        <v>600000</v>
      </c>
      <c r="R34" s="20">
        <f t="shared" si="13"/>
        <v>600000</v>
      </c>
      <c r="S34" s="20">
        <f t="shared" si="13"/>
        <v>600000</v>
      </c>
      <c r="T34" s="20">
        <f t="shared" si="13"/>
        <v>600000</v>
      </c>
      <c r="U34" s="20">
        <f t="shared" si="13"/>
        <v>600000</v>
      </c>
      <c r="V34" s="20">
        <f t="shared" si="13"/>
        <v>600000</v>
      </c>
      <c r="W34" s="20">
        <f t="shared" si="13"/>
        <v>600000</v>
      </c>
      <c r="X34" s="20">
        <f t="shared" si="13"/>
        <v>600000</v>
      </c>
      <c r="Y34" s="20">
        <f t="shared" si="13"/>
        <v>600000</v>
      </c>
      <c r="Z34" s="20">
        <f t="shared" si="13"/>
        <v>600000</v>
      </c>
      <c r="AA34" s="20">
        <f t="shared" si="13"/>
        <v>1000000</v>
      </c>
      <c r="AB34" s="20">
        <f t="shared" si="13"/>
        <v>1000000</v>
      </c>
      <c r="AC34" s="20">
        <f t="shared" si="13"/>
        <v>1000000</v>
      </c>
      <c r="AD34" s="20">
        <f t="shared" si="13"/>
        <v>1000000</v>
      </c>
      <c r="AE34" s="20">
        <f t="shared" si="13"/>
        <v>1000000</v>
      </c>
      <c r="AF34" s="20">
        <f t="shared" si="13"/>
        <v>1000000</v>
      </c>
      <c r="AG34" s="20">
        <f t="shared" si="13"/>
        <v>1000000</v>
      </c>
      <c r="AH34" s="20">
        <f t="shared" si="13"/>
        <v>1000000</v>
      </c>
      <c r="AI34" s="20">
        <f t="shared" si="13"/>
        <v>1000000</v>
      </c>
      <c r="AJ34" s="20">
        <f t="shared" si="13"/>
        <v>1000000</v>
      </c>
      <c r="AK34" s="20">
        <f t="shared" si="13"/>
        <v>1000000</v>
      </c>
      <c r="AL34" s="20">
        <f t="shared" si="13"/>
        <v>1000000</v>
      </c>
      <c r="AM34" s="20">
        <f t="shared" si="13"/>
        <v>2000000</v>
      </c>
      <c r="AN34" s="20">
        <f t="shared" si="13"/>
        <v>2000000</v>
      </c>
      <c r="AO34" s="20">
        <f t="shared" si="13"/>
        <v>2000000</v>
      </c>
      <c r="AP34" s="20">
        <f t="shared" si="13"/>
        <v>2000000</v>
      </c>
      <c r="AQ34" s="20">
        <f t="shared" si="13"/>
        <v>2000000</v>
      </c>
      <c r="AR34" s="20">
        <f t="shared" si="13"/>
        <v>2000000</v>
      </c>
      <c r="AS34" s="20">
        <f t="shared" si="13"/>
        <v>2000000</v>
      </c>
      <c r="AT34" s="20">
        <f t="shared" si="13"/>
        <v>2000000</v>
      </c>
      <c r="AU34" s="20">
        <f t="shared" si="13"/>
        <v>2000000</v>
      </c>
      <c r="AV34" s="20">
        <f t="shared" si="13"/>
        <v>2000000</v>
      </c>
      <c r="AW34" s="20">
        <f t="shared" si="13"/>
        <v>2000000</v>
      </c>
      <c r="AX34" s="20">
        <f t="shared" si="13"/>
        <v>2000000</v>
      </c>
    </row>
    <row r="35" spans="1:50" ht="15.75" customHeight="1" x14ac:dyDescent="0.25">
      <c r="A35" s="14">
        <v>80000</v>
      </c>
      <c r="B35" s="4" t="s">
        <v>32</v>
      </c>
      <c r="C35" s="20">
        <f t="shared" ref="C35:AX35" si="14">$A35/12*C78</f>
        <v>33333.333333333336</v>
      </c>
      <c r="D35" s="20">
        <f t="shared" si="14"/>
        <v>33333.333333333336</v>
      </c>
      <c r="E35" s="20">
        <f t="shared" si="14"/>
        <v>33333.333333333336</v>
      </c>
      <c r="F35" s="20">
        <f t="shared" si="14"/>
        <v>33333.333333333336</v>
      </c>
      <c r="G35" s="20">
        <f t="shared" si="14"/>
        <v>33333.333333333336</v>
      </c>
      <c r="H35" s="20">
        <f t="shared" si="14"/>
        <v>33333.333333333336</v>
      </c>
      <c r="I35" s="20">
        <f t="shared" si="14"/>
        <v>100000</v>
      </c>
      <c r="J35" s="20">
        <f t="shared" si="14"/>
        <v>100000</v>
      </c>
      <c r="K35" s="20">
        <f t="shared" si="14"/>
        <v>100000</v>
      </c>
      <c r="L35" s="20">
        <f t="shared" si="14"/>
        <v>100000</v>
      </c>
      <c r="M35" s="20">
        <f t="shared" si="14"/>
        <v>100000</v>
      </c>
      <c r="N35" s="20">
        <f t="shared" si="14"/>
        <v>100000</v>
      </c>
      <c r="O35" s="20">
        <f t="shared" si="14"/>
        <v>166666.66666666669</v>
      </c>
      <c r="P35" s="20">
        <f t="shared" si="14"/>
        <v>166666.66666666669</v>
      </c>
      <c r="Q35" s="20">
        <f t="shared" si="14"/>
        <v>166666.66666666669</v>
      </c>
      <c r="R35" s="20">
        <f t="shared" si="14"/>
        <v>166666.66666666669</v>
      </c>
      <c r="S35" s="20">
        <f t="shared" si="14"/>
        <v>166666.66666666669</v>
      </c>
      <c r="T35" s="20">
        <f t="shared" si="14"/>
        <v>166666.66666666669</v>
      </c>
      <c r="U35" s="20">
        <f t="shared" si="14"/>
        <v>166666.66666666669</v>
      </c>
      <c r="V35" s="20">
        <f t="shared" si="14"/>
        <v>166666.66666666669</v>
      </c>
      <c r="W35" s="20">
        <f t="shared" si="14"/>
        <v>166666.66666666669</v>
      </c>
      <c r="X35" s="20">
        <f t="shared" si="14"/>
        <v>166666.66666666669</v>
      </c>
      <c r="Y35" s="20">
        <f t="shared" si="14"/>
        <v>166666.66666666669</v>
      </c>
      <c r="Z35" s="20">
        <f t="shared" si="14"/>
        <v>166666.66666666669</v>
      </c>
      <c r="AA35" s="20">
        <f t="shared" si="14"/>
        <v>266666.66666666669</v>
      </c>
      <c r="AB35" s="20">
        <f t="shared" si="14"/>
        <v>266666.66666666669</v>
      </c>
      <c r="AC35" s="20">
        <f t="shared" si="14"/>
        <v>266666.66666666669</v>
      </c>
      <c r="AD35" s="20">
        <f t="shared" si="14"/>
        <v>266666.66666666669</v>
      </c>
      <c r="AE35" s="20">
        <f t="shared" si="14"/>
        <v>266666.66666666669</v>
      </c>
      <c r="AF35" s="20">
        <f t="shared" si="14"/>
        <v>266666.66666666669</v>
      </c>
      <c r="AG35" s="20">
        <f t="shared" si="14"/>
        <v>266666.66666666669</v>
      </c>
      <c r="AH35" s="20">
        <f t="shared" si="14"/>
        <v>266666.66666666669</v>
      </c>
      <c r="AI35" s="20">
        <f t="shared" si="14"/>
        <v>266666.66666666669</v>
      </c>
      <c r="AJ35" s="20">
        <f t="shared" si="14"/>
        <v>266666.66666666669</v>
      </c>
      <c r="AK35" s="20">
        <f t="shared" si="14"/>
        <v>266666.66666666669</v>
      </c>
      <c r="AL35" s="20">
        <f t="shared" si="14"/>
        <v>266666.66666666669</v>
      </c>
      <c r="AM35" s="20">
        <f t="shared" si="14"/>
        <v>533333.33333333337</v>
      </c>
      <c r="AN35" s="20">
        <f t="shared" si="14"/>
        <v>533333.33333333337</v>
      </c>
      <c r="AO35" s="20">
        <f t="shared" si="14"/>
        <v>533333.33333333337</v>
      </c>
      <c r="AP35" s="20">
        <f t="shared" si="14"/>
        <v>533333.33333333337</v>
      </c>
      <c r="AQ35" s="20">
        <f t="shared" si="14"/>
        <v>533333.33333333337</v>
      </c>
      <c r="AR35" s="20">
        <f t="shared" si="14"/>
        <v>533333.33333333337</v>
      </c>
      <c r="AS35" s="20">
        <f t="shared" si="14"/>
        <v>533333.33333333337</v>
      </c>
      <c r="AT35" s="20">
        <f t="shared" si="14"/>
        <v>533333.33333333337</v>
      </c>
      <c r="AU35" s="20">
        <f t="shared" si="14"/>
        <v>533333.33333333337</v>
      </c>
      <c r="AV35" s="20">
        <f t="shared" si="14"/>
        <v>533333.33333333337</v>
      </c>
      <c r="AW35" s="20">
        <f t="shared" si="14"/>
        <v>533333.33333333337</v>
      </c>
      <c r="AX35" s="20">
        <f t="shared" si="14"/>
        <v>533333.33333333337</v>
      </c>
    </row>
    <row r="36" spans="1:50" ht="15.75" customHeight="1" x14ac:dyDescent="0.25">
      <c r="A36" s="14">
        <v>125000</v>
      </c>
      <c r="B36" s="4" t="s">
        <v>33</v>
      </c>
      <c r="C36" s="20">
        <f t="shared" ref="C36:AX36" si="15">$A36/12*C79</f>
        <v>31250</v>
      </c>
      <c r="D36" s="20">
        <f t="shared" si="15"/>
        <v>31250</v>
      </c>
      <c r="E36" s="20">
        <f t="shared" si="15"/>
        <v>31250</v>
      </c>
      <c r="F36" s="20">
        <f t="shared" si="15"/>
        <v>31250</v>
      </c>
      <c r="G36" s="20">
        <f t="shared" si="15"/>
        <v>31250</v>
      </c>
      <c r="H36" s="20">
        <f t="shared" si="15"/>
        <v>31250</v>
      </c>
      <c r="I36" s="20">
        <f t="shared" si="15"/>
        <v>52083.333333333328</v>
      </c>
      <c r="J36" s="20">
        <f t="shared" si="15"/>
        <v>52083.333333333328</v>
      </c>
      <c r="K36" s="20">
        <f t="shared" si="15"/>
        <v>52083.333333333328</v>
      </c>
      <c r="L36" s="20">
        <f t="shared" si="15"/>
        <v>52083.333333333328</v>
      </c>
      <c r="M36" s="20">
        <f t="shared" si="15"/>
        <v>52083.333333333328</v>
      </c>
      <c r="N36" s="20">
        <f t="shared" si="15"/>
        <v>52083.333333333328</v>
      </c>
      <c r="O36" s="20">
        <f t="shared" si="15"/>
        <v>104166.66666666666</v>
      </c>
      <c r="P36" s="20">
        <f t="shared" si="15"/>
        <v>104166.66666666666</v>
      </c>
      <c r="Q36" s="20">
        <f t="shared" si="15"/>
        <v>104166.66666666666</v>
      </c>
      <c r="R36" s="20">
        <f t="shared" si="15"/>
        <v>104166.66666666666</v>
      </c>
      <c r="S36" s="20">
        <f t="shared" si="15"/>
        <v>104166.66666666666</v>
      </c>
      <c r="T36" s="20">
        <f t="shared" si="15"/>
        <v>104166.66666666666</v>
      </c>
      <c r="U36" s="20">
        <f t="shared" si="15"/>
        <v>104166.66666666666</v>
      </c>
      <c r="V36" s="20">
        <f t="shared" si="15"/>
        <v>104166.66666666666</v>
      </c>
      <c r="W36" s="20">
        <f t="shared" si="15"/>
        <v>104166.66666666666</v>
      </c>
      <c r="X36" s="20">
        <f t="shared" si="15"/>
        <v>104166.66666666666</v>
      </c>
      <c r="Y36" s="20">
        <f t="shared" si="15"/>
        <v>104166.66666666666</v>
      </c>
      <c r="Z36" s="20">
        <f t="shared" si="15"/>
        <v>104166.66666666666</v>
      </c>
      <c r="AA36" s="20">
        <f t="shared" si="15"/>
        <v>260416.66666666666</v>
      </c>
      <c r="AB36" s="20">
        <f t="shared" si="15"/>
        <v>260416.66666666666</v>
      </c>
      <c r="AC36" s="20">
        <f t="shared" si="15"/>
        <v>260416.66666666666</v>
      </c>
      <c r="AD36" s="20">
        <f t="shared" si="15"/>
        <v>260416.66666666666</v>
      </c>
      <c r="AE36" s="20">
        <f t="shared" si="15"/>
        <v>260416.66666666666</v>
      </c>
      <c r="AF36" s="20">
        <f t="shared" si="15"/>
        <v>260416.66666666666</v>
      </c>
      <c r="AG36" s="20">
        <f t="shared" si="15"/>
        <v>260416.66666666666</v>
      </c>
      <c r="AH36" s="20">
        <f t="shared" si="15"/>
        <v>260416.66666666666</v>
      </c>
      <c r="AI36" s="20">
        <f t="shared" si="15"/>
        <v>260416.66666666666</v>
      </c>
      <c r="AJ36" s="20">
        <f t="shared" si="15"/>
        <v>260416.66666666666</v>
      </c>
      <c r="AK36" s="20">
        <f t="shared" si="15"/>
        <v>260416.66666666666</v>
      </c>
      <c r="AL36" s="20">
        <f t="shared" si="15"/>
        <v>260416.66666666666</v>
      </c>
      <c r="AM36" s="20">
        <f t="shared" si="15"/>
        <v>520833.33333333331</v>
      </c>
      <c r="AN36" s="20">
        <f t="shared" si="15"/>
        <v>520833.33333333331</v>
      </c>
      <c r="AO36" s="20">
        <f t="shared" si="15"/>
        <v>520833.33333333331</v>
      </c>
      <c r="AP36" s="20">
        <f t="shared" si="15"/>
        <v>520833.33333333331</v>
      </c>
      <c r="AQ36" s="20">
        <f t="shared" si="15"/>
        <v>520833.33333333331</v>
      </c>
      <c r="AR36" s="20">
        <f t="shared" si="15"/>
        <v>520833.33333333331</v>
      </c>
      <c r="AS36" s="20">
        <f t="shared" si="15"/>
        <v>520833.33333333331</v>
      </c>
      <c r="AT36" s="20">
        <f t="shared" si="15"/>
        <v>520833.33333333331</v>
      </c>
      <c r="AU36" s="20">
        <f t="shared" si="15"/>
        <v>520833.33333333331</v>
      </c>
      <c r="AV36" s="20">
        <f t="shared" si="15"/>
        <v>520833.33333333331</v>
      </c>
      <c r="AW36" s="20">
        <f t="shared" si="15"/>
        <v>520833.33333333331</v>
      </c>
      <c r="AX36" s="20">
        <f t="shared" si="15"/>
        <v>520833.33333333331</v>
      </c>
    </row>
    <row r="37" spans="1:50" ht="15.75" customHeight="1" x14ac:dyDescent="0.25">
      <c r="A37" s="13"/>
      <c r="B37" s="4" t="s">
        <v>34</v>
      </c>
      <c r="C37" s="21">
        <f t="shared" ref="C37:AX37" si="16">SUM(C32:C36)*C80</f>
        <v>74479.166666666672</v>
      </c>
      <c r="D37" s="21">
        <f t="shared" si="16"/>
        <v>74479.166666666672</v>
      </c>
      <c r="E37" s="21">
        <f t="shared" si="16"/>
        <v>74479.166666666672</v>
      </c>
      <c r="F37" s="21">
        <f t="shared" si="16"/>
        <v>74479.166666666672</v>
      </c>
      <c r="G37" s="21">
        <f t="shared" si="16"/>
        <v>74479.166666666672</v>
      </c>
      <c r="H37" s="21">
        <f t="shared" si="16"/>
        <v>74479.166666666672</v>
      </c>
      <c r="I37" s="21">
        <f t="shared" si="16"/>
        <v>160937.50000000003</v>
      </c>
      <c r="J37" s="21">
        <f t="shared" si="16"/>
        <v>160937.50000000003</v>
      </c>
      <c r="K37" s="21">
        <f t="shared" si="16"/>
        <v>160937.50000000003</v>
      </c>
      <c r="L37" s="21">
        <f t="shared" si="16"/>
        <v>160937.50000000003</v>
      </c>
      <c r="M37" s="21">
        <f t="shared" si="16"/>
        <v>160937.50000000003</v>
      </c>
      <c r="N37" s="21">
        <f t="shared" si="16"/>
        <v>160937.50000000003</v>
      </c>
      <c r="O37" s="21">
        <f t="shared" si="16"/>
        <v>278125.00000000006</v>
      </c>
      <c r="P37" s="21">
        <f t="shared" si="16"/>
        <v>278125.00000000006</v>
      </c>
      <c r="Q37" s="21">
        <f t="shared" si="16"/>
        <v>278125.00000000006</v>
      </c>
      <c r="R37" s="21">
        <f t="shared" si="16"/>
        <v>278125.00000000006</v>
      </c>
      <c r="S37" s="21">
        <f t="shared" si="16"/>
        <v>278125.00000000006</v>
      </c>
      <c r="T37" s="21">
        <f t="shared" si="16"/>
        <v>278125.00000000006</v>
      </c>
      <c r="U37" s="21">
        <f t="shared" si="16"/>
        <v>278125.00000000006</v>
      </c>
      <c r="V37" s="21">
        <f t="shared" si="16"/>
        <v>278125.00000000006</v>
      </c>
      <c r="W37" s="21">
        <f t="shared" si="16"/>
        <v>278125.00000000006</v>
      </c>
      <c r="X37" s="21">
        <f t="shared" si="16"/>
        <v>278125.00000000006</v>
      </c>
      <c r="Y37" s="21">
        <f t="shared" si="16"/>
        <v>278125.00000000006</v>
      </c>
      <c r="Z37" s="21">
        <f t="shared" si="16"/>
        <v>278125.00000000006</v>
      </c>
      <c r="AA37" s="21">
        <f t="shared" si="16"/>
        <v>502604.16666666674</v>
      </c>
      <c r="AB37" s="21">
        <f t="shared" si="16"/>
        <v>502604.16666666674</v>
      </c>
      <c r="AC37" s="21">
        <f t="shared" si="16"/>
        <v>502604.16666666674</v>
      </c>
      <c r="AD37" s="21">
        <f t="shared" si="16"/>
        <v>502604.16666666674</v>
      </c>
      <c r="AE37" s="21">
        <f t="shared" si="16"/>
        <v>502604.16666666674</v>
      </c>
      <c r="AF37" s="21">
        <f t="shared" si="16"/>
        <v>502604.16666666674</v>
      </c>
      <c r="AG37" s="21">
        <f t="shared" si="16"/>
        <v>502604.16666666674</v>
      </c>
      <c r="AH37" s="21">
        <f t="shared" si="16"/>
        <v>502604.16666666674</v>
      </c>
      <c r="AI37" s="21">
        <f t="shared" si="16"/>
        <v>502604.16666666674</v>
      </c>
      <c r="AJ37" s="21">
        <f t="shared" si="16"/>
        <v>502604.16666666674</v>
      </c>
      <c r="AK37" s="21">
        <f t="shared" si="16"/>
        <v>502604.16666666674</v>
      </c>
      <c r="AL37" s="21">
        <f t="shared" si="16"/>
        <v>502604.16666666674</v>
      </c>
      <c r="AM37" s="21">
        <f t="shared" si="16"/>
        <v>1034375.0000000001</v>
      </c>
      <c r="AN37" s="21">
        <f t="shared" si="16"/>
        <v>1034375.0000000001</v>
      </c>
      <c r="AO37" s="21">
        <f t="shared" si="16"/>
        <v>1034375.0000000001</v>
      </c>
      <c r="AP37" s="21">
        <f t="shared" si="16"/>
        <v>1034375.0000000001</v>
      </c>
      <c r="AQ37" s="21">
        <f t="shared" si="16"/>
        <v>1034375.0000000001</v>
      </c>
      <c r="AR37" s="21">
        <f t="shared" si="16"/>
        <v>1034375.0000000001</v>
      </c>
      <c r="AS37" s="21">
        <f t="shared" si="16"/>
        <v>1034375.0000000001</v>
      </c>
      <c r="AT37" s="21">
        <f t="shared" si="16"/>
        <v>1034375.0000000001</v>
      </c>
      <c r="AU37" s="21">
        <f t="shared" si="16"/>
        <v>1034375.0000000001</v>
      </c>
      <c r="AV37" s="21">
        <f t="shared" si="16"/>
        <v>1034375.0000000001</v>
      </c>
      <c r="AW37" s="21">
        <f t="shared" si="16"/>
        <v>1034375.0000000001</v>
      </c>
      <c r="AX37" s="21">
        <f t="shared" si="16"/>
        <v>1034375.0000000001</v>
      </c>
    </row>
    <row r="38" spans="1:50" ht="15.75" customHeight="1" x14ac:dyDescent="0.25">
      <c r="A38" s="1"/>
      <c r="B38" s="1" t="s">
        <v>35</v>
      </c>
      <c r="C38" s="22">
        <f t="shared" ref="C38:AX38" si="17">SUM(C32:C37)</f>
        <v>372395.83333333337</v>
      </c>
      <c r="D38" s="22">
        <f t="shared" si="17"/>
        <v>372395.83333333337</v>
      </c>
      <c r="E38" s="22">
        <f t="shared" si="17"/>
        <v>372395.83333333337</v>
      </c>
      <c r="F38" s="22">
        <f t="shared" si="17"/>
        <v>372395.83333333337</v>
      </c>
      <c r="G38" s="22">
        <f t="shared" si="17"/>
        <v>372395.83333333337</v>
      </c>
      <c r="H38" s="22">
        <f t="shared" si="17"/>
        <v>372395.83333333337</v>
      </c>
      <c r="I38" s="22">
        <f t="shared" si="17"/>
        <v>804687.50000000012</v>
      </c>
      <c r="J38" s="22">
        <f t="shared" si="17"/>
        <v>804687.50000000012</v>
      </c>
      <c r="K38" s="22">
        <f t="shared" si="17"/>
        <v>804687.50000000012</v>
      </c>
      <c r="L38" s="22">
        <f t="shared" si="17"/>
        <v>804687.50000000012</v>
      </c>
      <c r="M38" s="22">
        <f t="shared" si="17"/>
        <v>804687.50000000012</v>
      </c>
      <c r="N38" s="22">
        <f t="shared" si="17"/>
        <v>804687.50000000012</v>
      </c>
      <c r="O38" s="22">
        <f t="shared" si="17"/>
        <v>1390625.0000000002</v>
      </c>
      <c r="P38" s="22">
        <f t="shared" si="17"/>
        <v>1390625.0000000002</v>
      </c>
      <c r="Q38" s="22">
        <f t="shared" si="17"/>
        <v>1390625.0000000002</v>
      </c>
      <c r="R38" s="22">
        <f t="shared" si="17"/>
        <v>1390625.0000000002</v>
      </c>
      <c r="S38" s="22">
        <f t="shared" si="17"/>
        <v>1390625.0000000002</v>
      </c>
      <c r="T38" s="22">
        <f t="shared" si="17"/>
        <v>1390625.0000000002</v>
      </c>
      <c r="U38" s="22">
        <f t="shared" si="17"/>
        <v>1390625.0000000002</v>
      </c>
      <c r="V38" s="22">
        <f t="shared" si="17"/>
        <v>1390625.0000000002</v>
      </c>
      <c r="W38" s="22">
        <f t="shared" si="17"/>
        <v>1390625.0000000002</v>
      </c>
      <c r="X38" s="22">
        <f t="shared" si="17"/>
        <v>1390625.0000000002</v>
      </c>
      <c r="Y38" s="22">
        <f t="shared" si="17"/>
        <v>1390625.0000000002</v>
      </c>
      <c r="Z38" s="22">
        <f t="shared" si="17"/>
        <v>1390625.0000000002</v>
      </c>
      <c r="AA38" s="22">
        <f t="shared" si="17"/>
        <v>2513020.833333334</v>
      </c>
      <c r="AB38" s="22">
        <f t="shared" si="17"/>
        <v>2513020.833333334</v>
      </c>
      <c r="AC38" s="22">
        <f t="shared" si="17"/>
        <v>2513020.833333334</v>
      </c>
      <c r="AD38" s="22">
        <f t="shared" si="17"/>
        <v>2513020.833333334</v>
      </c>
      <c r="AE38" s="22">
        <f t="shared" si="17"/>
        <v>2513020.833333334</v>
      </c>
      <c r="AF38" s="22">
        <f t="shared" si="17"/>
        <v>2513020.833333334</v>
      </c>
      <c r="AG38" s="22">
        <f t="shared" si="17"/>
        <v>2513020.833333334</v>
      </c>
      <c r="AH38" s="22">
        <f t="shared" si="17"/>
        <v>2513020.833333334</v>
      </c>
      <c r="AI38" s="22">
        <f t="shared" si="17"/>
        <v>2513020.833333334</v>
      </c>
      <c r="AJ38" s="22">
        <f t="shared" si="17"/>
        <v>2513020.833333334</v>
      </c>
      <c r="AK38" s="22">
        <f t="shared" si="17"/>
        <v>2513020.833333334</v>
      </c>
      <c r="AL38" s="22">
        <f t="shared" si="17"/>
        <v>2513020.833333334</v>
      </c>
      <c r="AM38" s="22">
        <f t="shared" si="17"/>
        <v>5171875.0000000009</v>
      </c>
      <c r="AN38" s="22">
        <f t="shared" si="17"/>
        <v>5171875.0000000009</v>
      </c>
      <c r="AO38" s="22">
        <f t="shared" si="17"/>
        <v>5171875.0000000009</v>
      </c>
      <c r="AP38" s="22">
        <f t="shared" si="17"/>
        <v>5171875.0000000009</v>
      </c>
      <c r="AQ38" s="22">
        <f t="shared" si="17"/>
        <v>5171875.0000000009</v>
      </c>
      <c r="AR38" s="22">
        <f t="shared" si="17"/>
        <v>5171875.0000000009</v>
      </c>
      <c r="AS38" s="22">
        <f t="shared" si="17"/>
        <v>5171875.0000000009</v>
      </c>
      <c r="AT38" s="22">
        <f t="shared" si="17"/>
        <v>5171875.0000000009</v>
      </c>
      <c r="AU38" s="22">
        <f t="shared" si="17"/>
        <v>5171875.0000000009</v>
      </c>
      <c r="AV38" s="22">
        <f t="shared" si="17"/>
        <v>5171875.0000000009</v>
      </c>
      <c r="AW38" s="22">
        <f t="shared" si="17"/>
        <v>5171875.0000000009</v>
      </c>
      <c r="AX38" s="22">
        <f t="shared" si="17"/>
        <v>5171875.0000000009</v>
      </c>
    </row>
    <row r="39" spans="1:50" ht="15.75" customHeight="1" x14ac:dyDescent="0.25">
      <c r="A39" s="1"/>
      <c r="B39" s="1"/>
      <c r="C39" s="22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</row>
    <row r="40" spans="1:50" ht="15.75" customHeight="1" x14ac:dyDescent="0.25">
      <c r="A40" s="4"/>
      <c r="B40" s="1" t="s">
        <v>36</v>
      </c>
      <c r="C40" s="1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</row>
    <row r="41" spans="1:50" ht="15.75" customHeight="1" x14ac:dyDescent="0.25">
      <c r="A41" s="4"/>
      <c r="B41" s="4" t="s">
        <v>37</v>
      </c>
      <c r="C41" s="19">
        <f t="shared" ref="C41:AX41" si="18">C83</f>
        <v>0</v>
      </c>
      <c r="D41" s="19">
        <f t="shared" si="18"/>
        <v>0</v>
      </c>
      <c r="E41" s="19">
        <f t="shared" si="18"/>
        <v>0</v>
      </c>
      <c r="F41" s="19">
        <f t="shared" si="18"/>
        <v>0</v>
      </c>
      <c r="G41" s="19">
        <f t="shared" si="18"/>
        <v>0</v>
      </c>
      <c r="H41" s="19">
        <f t="shared" si="18"/>
        <v>0</v>
      </c>
      <c r="I41" s="19">
        <f t="shared" si="18"/>
        <v>0</v>
      </c>
      <c r="J41" s="19">
        <f t="shared" si="18"/>
        <v>0</v>
      </c>
      <c r="K41" s="19">
        <f t="shared" si="18"/>
        <v>0</v>
      </c>
      <c r="L41" s="19">
        <f t="shared" si="18"/>
        <v>0</v>
      </c>
      <c r="M41" s="19">
        <f t="shared" si="18"/>
        <v>0</v>
      </c>
      <c r="N41" s="19">
        <f t="shared" si="18"/>
        <v>0</v>
      </c>
      <c r="O41" s="19">
        <f t="shared" si="18"/>
        <v>5000</v>
      </c>
      <c r="P41" s="19">
        <f t="shared" si="18"/>
        <v>5000</v>
      </c>
      <c r="Q41" s="19">
        <f t="shared" si="18"/>
        <v>5000</v>
      </c>
      <c r="R41" s="19">
        <f t="shared" si="18"/>
        <v>10000</v>
      </c>
      <c r="S41" s="19">
        <f t="shared" si="18"/>
        <v>10000</v>
      </c>
      <c r="T41" s="19">
        <f t="shared" si="18"/>
        <v>10000</v>
      </c>
      <c r="U41" s="19">
        <f t="shared" si="18"/>
        <v>25000</v>
      </c>
      <c r="V41" s="19">
        <f t="shared" si="18"/>
        <v>25000</v>
      </c>
      <c r="W41" s="19">
        <f t="shared" si="18"/>
        <v>25000</v>
      </c>
      <c r="X41" s="19">
        <f t="shared" si="18"/>
        <v>50000</v>
      </c>
      <c r="Y41" s="19">
        <f t="shared" si="18"/>
        <v>50000</v>
      </c>
      <c r="Z41" s="19">
        <f t="shared" si="18"/>
        <v>50000</v>
      </c>
      <c r="AA41" s="19">
        <f t="shared" si="18"/>
        <v>100000</v>
      </c>
      <c r="AB41" s="19">
        <f t="shared" si="18"/>
        <v>100000</v>
      </c>
      <c r="AC41" s="19">
        <f t="shared" si="18"/>
        <v>100000</v>
      </c>
      <c r="AD41" s="19">
        <f t="shared" si="18"/>
        <v>100000</v>
      </c>
      <c r="AE41" s="19">
        <f t="shared" si="18"/>
        <v>100000</v>
      </c>
      <c r="AF41" s="19">
        <f t="shared" si="18"/>
        <v>100000</v>
      </c>
      <c r="AG41" s="19">
        <f t="shared" si="18"/>
        <v>120000</v>
      </c>
      <c r="AH41" s="19">
        <f t="shared" si="18"/>
        <v>144000</v>
      </c>
      <c r="AI41" s="19">
        <f t="shared" si="18"/>
        <v>172800</v>
      </c>
      <c r="AJ41" s="19">
        <f t="shared" si="18"/>
        <v>207360</v>
      </c>
      <c r="AK41" s="19">
        <f t="shared" si="18"/>
        <v>248832</v>
      </c>
      <c r="AL41" s="19">
        <f t="shared" si="18"/>
        <v>298598.39999999997</v>
      </c>
      <c r="AM41" s="19">
        <f t="shared" si="18"/>
        <v>358318.07999999996</v>
      </c>
      <c r="AN41" s="19">
        <f t="shared" si="18"/>
        <v>429981.69599999994</v>
      </c>
      <c r="AO41" s="19">
        <f t="shared" si="18"/>
        <v>515978.03519999993</v>
      </c>
      <c r="AP41" s="19">
        <f t="shared" si="18"/>
        <v>619173.64223999984</v>
      </c>
      <c r="AQ41" s="19">
        <f t="shared" si="18"/>
        <v>743008.37068799976</v>
      </c>
      <c r="AR41" s="19">
        <f t="shared" si="18"/>
        <v>891610.04482559965</v>
      </c>
      <c r="AS41" s="19">
        <f t="shared" si="18"/>
        <v>1069932.0537907195</v>
      </c>
      <c r="AT41" s="19">
        <f t="shared" si="18"/>
        <v>1283918.4645488632</v>
      </c>
      <c r="AU41" s="19">
        <f t="shared" si="18"/>
        <v>1540702.1574586357</v>
      </c>
      <c r="AV41" s="19">
        <f t="shared" si="18"/>
        <v>1848842.5889503628</v>
      </c>
      <c r="AW41" s="19">
        <f t="shared" si="18"/>
        <v>2218611.1067404351</v>
      </c>
      <c r="AX41" s="19">
        <f t="shared" si="18"/>
        <v>2662333.328088522</v>
      </c>
    </row>
    <row r="42" spans="1:50" ht="15.75" customHeight="1" x14ac:dyDescent="0.25">
      <c r="A42" s="4"/>
      <c r="B42" s="4" t="s">
        <v>38</v>
      </c>
      <c r="C42" s="20">
        <f t="shared" ref="C42:AX42" si="19">C84</f>
        <v>0</v>
      </c>
      <c r="D42" s="20">
        <f t="shared" si="19"/>
        <v>0</v>
      </c>
      <c r="E42" s="20">
        <f t="shared" si="19"/>
        <v>0</v>
      </c>
      <c r="F42" s="20">
        <f t="shared" si="19"/>
        <v>0</v>
      </c>
      <c r="G42" s="20">
        <f t="shared" si="19"/>
        <v>0</v>
      </c>
      <c r="H42" s="20">
        <f t="shared" si="19"/>
        <v>5000</v>
      </c>
      <c r="I42" s="20">
        <f t="shared" si="19"/>
        <v>5000</v>
      </c>
      <c r="J42" s="20">
        <f t="shared" si="19"/>
        <v>5000</v>
      </c>
      <c r="K42" s="20">
        <f t="shared" si="19"/>
        <v>5000</v>
      </c>
      <c r="L42" s="20">
        <f t="shared" si="19"/>
        <v>5000</v>
      </c>
      <c r="M42" s="20">
        <f t="shared" si="19"/>
        <v>5000</v>
      </c>
      <c r="N42" s="20">
        <f t="shared" si="19"/>
        <v>5000</v>
      </c>
      <c r="O42" s="20">
        <f t="shared" si="19"/>
        <v>5000</v>
      </c>
      <c r="P42" s="20">
        <f t="shared" si="19"/>
        <v>5000</v>
      </c>
      <c r="Q42" s="20">
        <f t="shared" si="19"/>
        <v>5000</v>
      </c>
      <c r="R42" s="20">
        <f t="shared" si="19"/>
        <v>5000</v>
      </c>
      <c r="S42" s="20">
        <f t="shared" si="19"/>
        <v>5000</v>
      </c>
      <c r="T42" s="20">
        <f t="shared" si="19"/>
        <v>5000</v>
      </c>
      <c r="U42" s="20">
        <f t="shared" si="19"/>
        <v>5000</v>
      </c>
      <c r="V42" s="20">
        <f t="shared" si="19"/>
        <v>5000</v>
      </c>
      <c r="W42" s="20">
        <f t="shared" si="19"/>
        <v>5000</v>
      </c>
      <c r="X42" s="20">
        <f t="shared" si="19"/>
        <v>5000</v>
      </c>
      <c r="Y42" s="20">
        <f t="shared" si="19"/>
        <v>5000</v>
      </c>
      <c r="Z42" s="20">
        <f t="shared" si="19"/>
        <v>5000</v>
      </c>
      <c r="AA42" s="20">
        <f t="shared" si="19"/>
        <v>5000</v>
      </c>
      <c r="AB42" s="20">
        <f t="shared" si="19"/>
        <v>5000</v>
      </c>
      <c r="AC42" s="20">
        <f t="shared" si="19"/>
        <v>5000</v>
      </c>
      <c r="AD42" s="20">
        <f t="shared" si="19"/>
        <v>5000</v>
      </c>
      <c r="AE42" s="20">
        <f t="shared" si="19"/>
        <v>5000</v>
      </c>
      <c r="AF42" s="20">
        <f t="shared" si="19"/>
        <v>5000</v>
      </c>
      <c r="AG42" s="20">
        <f t="shared" si="19"/>
        <v>5000</v>
      </c>
      <c r="AH42" s="20">
        <f t="shared" si="19"/>
        <v>5000</v>
      </c>
      <c r="AI42" s="20">
        <f t="shared" si="19"/>
        <v>5000</v>
      </c>
      <c r="AJ42" s="20">
        <f t="shared" si="19"/>
        <v>5000</v>
      </c>
      <c r="AK42" s="20">
        <f t="shared" si="19"/>
        <v>5000</v>
      </c>
      <c r="AL42" s="20">
        <f t="shared" si="19"/>
        <v>5000</v>
      </c>
      <c r="AM42" s="20">
        <f t="shared" si="19"/>
        <v>5000</v>
      </c>
      <c r="AN42" s="20">
        <f t="shared" si="19"/>
        <v>5000</v>
      </c>
      <c r="AO42" s="20">
        <f t="shared" si="19"/>
        <v>5000</v>
      </c>
      <c r="AP42" s="20">
        <f t="shared" si="19"/>
        <v>5000</v>
      </c>
      <c r="AQ42" s="20">
        <f t="shared" si="19"/>
        <v>5000</v>
      </c>
      <c r="AR42" s="20">
        <f t="shared" si="19"/>
        <v>5000</v>
      </c>
      <c r="AS42" s="20">
        <f t="shared" si="19"/>
        <v>5000</v>
      </c>
      <c r="AT42" s="20">
        <f t="shared" si="19"/>
        <v>5000</v>
      </c>
      <c r="AU42" s="20">
        <f t="shared" si="19"/>
        <v>5000</v>
      </c>
      <c r="AV42" s="20">
        <f t="shared" si="19"/>
        <v>5000</v>
      </c>
      <c r="AW42" s="20">
        <f t="shared" si="19"/>
        <v>5000</v>
      </c>
      <c r="AX42" s="20">
        <f t="shared" si="19"/>
        <v>5000</v>
      </c>
    </row>
    <row r="43" spans="1:50" ht="15.75" customHeight="1" x14ac:dyDescent="0.25">
      <c r="A43" s="4"/>
      <c r="B43" s="4" t="s">
        <v>31</v>
      </c>
      <c r="C43" s="20">
        <f t="shared" ref="C43:AX43" si="20">C85</f>
        <v>20000</v>
      </c>
      <c r="D43" s="20">
        <f t="shared" si="20"/>
        <v>20000</v>
      </c>
      <c r="E43" s="20">
        <f t="shared" si="20"/>
        <v>20000</v>
      </c>
      <c r="F43" s="20">
        <f t="shared" si="20"/>
        <v>20000</v>
      </c>
      <c r="G43" s="20">
        <f t="shared" si="20"/>
        <v>20000</v>
      </c>
      <c r="H43" s="20">
        <f t="shared" si="20"/>
        <v>20000</v>
      </c>
      <c r="I43" s="20">
        <f t="shared" si="20"/>
        <v>20000</v>
      </c>
      <c r="J43" s="20">
        <f t="shared" si="20"/>
        <v>20000</v>
      </c>
      <c r="K43" s="20">
        <f t="shared" si="20"/>
        <v>20000</v>
      </c>
      <c r="L43" s="20">
        <f t="shared" si="20"/>
        <v>20000</v>
      </c>
      <c r="M43" s="20">
        <f t="shared" si="20"/>
        <v>20000</v>
      </c>
      <c r="N43" s="20">
        <f t="shared" si="20"/>
        <v>20000</v>
      </c>
      <c r="O43" s="20">
        <f t="shared" si="20"/>
        <v>20000</v>
      </c>
      <c r="P43" s="20">
        <f t="shared" si="20"/>
        <v>20000</v>
      </c>
      <c r="Q43" s="20">
        <f t="shared" si="20"/>
        <v>20000</v>
      </c>
      <c r="R43" s="20">
        <f t="shared" si="20"/>
        <v>20000</v>
      </c>
      <c r="S43" s="20">
        <f t="shared" si="20"/>
        <v>20000</v>
      </c>
      <c r="T43" s="20">
        <f t="shared" si="20"/>
        <v>20000</v>
      </c>
      <c r="U43" s="20">
        <f t="shared" si="20"/>
        <v>20000</v>
      </c>
      <c r="V43" s="20">
        <f t="shared" si="20"/>
        <v>20000</v>
      </c>
      <c r="W43" s="20">
        <f t="shared" si="20"/>
        <v>20000</v>
      </c>
      <c r="X43" s="20">
        <f t="shared" si="20"/>
        <v>20000</v>
      </c>
      <c r="Y43" s="20">
        <f t="shared" si="20"/>
        <v>20000</v>
      </c>
      <c r="Z43" s="20">
        <f t="shared" si="20"/>
        <v>20000</v>
      </c>
      <c r="AA43" s="20">
        <f t="shared" si="20"/>
        <v>20000</v>
      </c>
      <c r="AB43" s="20">
        <f t="shared" si="20"/>
        <v>20000</v>
      </c>
      <c r="AC43" s="20">
        <f t="shared" si="20"/>
        <v>20000</v>
      </c>
      <c r="AD43" s="20">
        <f t="shared" si="20"/>
        <v>20000</v>
      </c>
      <c r="AE43" s="20">
        <f t="shared" si="20"/>
        <v>20000</v>
      </c>
      <c r="AF43" s="20">
        <f t="shared" si="20"/>
        <v>20000</v>
      </c>
      <c r="AG43" s="20">
        <f t="shared" si="20"/>
        <v>20000</v>
      </c>
      <c r="AH43" s="20">
        <f t="shared" si="20"/>
        <v>20000</v>
      </c>
      <c r="AI43" s="20">
        <f t="shared" si="20"/>
        <v>20000</v>
      </c>
      <c r="AJ43" s="20">
        <f t="shared" si="20"/>
        <v>20000</v>
      </c>
      <c r="AK43" s="20">
        <f t="shared" si="20"/>
        <v>20000</v>
      </c>
      <c r="AL43" s="20">
        <f t="shared" si="20"/>
        <v>20000</v>
      </c>
      <c r="AM43" s="20">
        <f t="shared" si="20"/>
        <v>20000</v>
      </c>
      <c r="AN43" s="20">
        <f t="shared" si="20"/>
        <v>20000</v>
      </c>
      <c r="AO43" s="20">
        <f t="shared" si="20"/>
        <v>20000</v>
      </c>
      <c r="AP43" s="20">
        <f t="shared" si="20"/>
        <v>20000</v>
      </c>
      <c r="AQ43" s="20">
        <f t="shared" si="20"/>
        <v>20000</v>
      </c>
      <c r="AR43" s="20">
        <f t="shared" si="20"/>
        <v>20000</v>
      </c>
      <c r="AS43" s="20">
        <f t="shared" si="20"/>
        <v>20000</v>
      </c>
      <c r="AT43" s="20">
        <f t="shared" si="20"/>
        <v>20000</v>
      </c>
      <c r="AU43" s="20">
        <f t="shared" si="20"/>
        <v>20000</v>
      </c>
      <c r="AV43" s="20">
        <f t="shared" si="20"/>
        <v>20000</v>
      </c>
      <c r="AW43" s="20">
        <f t="shared" si="20"/>
        <v>20000</v>
      </c>
      <c r="AX43" s="20">
        <f t="shared" si="20"/>
        <v>20000</v>
      </c>
    </row>
    <row r="44" spans="1:50" ht="15.75" customHeight="1" x14ac:dyDescent="0.25">
      <c r="A44" s="4"/>
      <c r="B44" s="4" t="s">
        <v>39</v>
      </c>
      <c r="C44" s="20">
        <f t="shared" ref="C44:AX44" si="21">C86</f>
        <v>20000</v>
      </c>
      <c r="D44" s="20">
        <f t="shared" si="21"/>
        <v>20000</v>
      </c>
      <c r="E44" s="20">
        <f t="shared" si="21"/>
        <v>20000</v>
      </c>
      <c r="F44" s="20">
        <f>F86</f>
        <v>20000</v>
      </c>
      <c r="G44" s="20">
        <f t="shared" si="21"/>
        <v>20000</v>
      </c>
      <c r="H44" s="20">
        <f t="shared" si="21"/>
        <v>20000</v>
      </c>
      <c r="I44" s="20">
        <f t="shared" si="21"/>
        <v>20000</v>
      </c>
      <c r="J44" s="20">
        <f t="shared" si="21"/>
        <v>20000</v>
      </c>
      <c r="K44" s="20">
        <f t="shared" si="21"/>
        <v>20000</v>
      </c>
      <c r="L44" s="20">
        <f t="shared" si="21"/>
        <v>20000</v>
      </c>
      <c r="M44" s="20">
        <f t="shared" si="21"/>
        <v>20000</v>
      </c>
      <c r="N44" s="20">
        <f t="shared" si="21"/>
        <v>20000</v>
      </c>
      <c r="O44" s="20">
        <f t="shared" si="21"/>
        <v>20000</v>
      </c>
      <c r="P44" s="20">
        <f t="shared" si="21"/>
        <v>20000</v>
      </c>
      <c r="Q44" s="20">
        <f t="shared" si="21"/>
        <v>20000</v>
      </c>
      <c r="R44" s="20">
        <f t="shared" si="21"/>
        <v>20000</v>
      </c>
      <c r="S44" s="20">
        <f t="shared" si="21"/>
        <v>20000</v>
      </c>
      <c r="T44" s="20">
        <f t="shared" si="21"/>
        <v>20000</v>
      </c>
      <c r="U44" s="20">
        <f t="shared" si="21"/>
        <v>20000</v>
      </c>
      <c r="V44" s="20">
        <f t="shared" si="21"/>
        <v>20000</v>
      </c>
      <c r="W44" s="20">
        <f t="shared" si="21"/>
        <v>20000</v>
      </c>
      <c r="X44" s="20">
        <f t="shared" si="21"/>
        <v>20000</v>
      </c>
      <c r="Y44" s="20">
        <f t="shared" si="21"/>
        <v>20000</v>
      </c>
      <c r="Z44" s="20">
        <f t="shared" si="21"/>
        <v>20000</v>
      </c>
      <c r="AA44" s="20">
        <f t="shared" si="21"/>
        <v>20000</v>
      </c>
      <c r="AB44" s="20">
        <f t="shared" si="21"/>
        <v>20000</v>
      </c>
      <c r="AC44" s="20">
        <f t="shared" si="21"/>
        <v>20000</v>
      </c>
      <c r="AD44" s="20">
        <f t="shared" si="21"/>
        <v>20000</v>
      </c>
      <c r="AE44" s="20">
        <f t="shared" si="21"/>
        <v>20000</v>
      </c>
      <c r="AF44" s="20">
        <f t="shared" si="21"/>
        <v>20000</v>
      </c>
      <c r="AG44" s="20">
        <f t="shared" si="21"/>
        <v>20000</v>
      </c>
      <c r="AH44" s="20">
        <f t="shared" si="21"/>
        <v>20000</v>
      </c>
      <c r="AI44" s="20">
        <f t="shared" si="21"/>
        <v>20000</v>
      </c>
      <c r="AJ44" s="20">
        <f t="shared" si="21"/>
        <v>20000</v>
      </c>
      <c r="AK44" s="20">
        <f t="shared" si="21"/>
        <v>20000</v>
      </c>
      <c r="AL44" s="20">
        <f t="shared" si="21"/>
        <v>20000</v>
      </c>
      <c r="AM44" s="20">
        <f t="shared" si="21"/>
        <v>20000</v>
      </c>
      <c r="AN44" s="20">
        <f t="shared" si="21"/>
        <v>20000</v>
      </c>
      <c r="AO44" s="20">
        <f t="shared" si="21"/>
        <v>20000</v>
      </c>
      <c r="AP44" s="20">
        <f t="shared" si="21"/>
        <v>20000</v>
      </c>
      <c r="AQ44" s="20">
        <f t="shared" si="21"/>
        <v>20000</v>
      </c>
      <c r="AR44" s="20">
        <f t="shared" si="21"/>
        <v>20000</v>
      </c>
      <c r="AS44" s="20">
        <f t="shared" si="21"/>
        <v>20000</v>
      </c>
      <c r="AT44" s="20">
        <f t="shared" si="21"/>
        <v>20000</v>
      </c>
      <c r="AU44" s="20">
        <f t="shared" si="21"/>
        <v>20000</v>
      </c>
      <c r="AV44" s="20">
        <f t="shared" si="21"/>
        <v>20000</v>
      </c>
      <c r="AW44" s="20">
        <f t="shared" si="21"/>
        <v>20000</v>
      </c>
      <c r="AX44" s="20">
        <f t="shared" si="21"/>
        <v>20000</v>
      </c>
    </row>
    <row r="45" spans="1:50" ht="15.75" customHeight="1" x14ac:dyDescent="0.25">
      <c r="A45" s="4"/>
      <c r="B45" s="4" t="s">
        <v>40</v>
      </c>
      <c r="C45" s="21">
        <f t="shared" ref="C45:AX45" si="22">C9*C87</f>
        <v>0</v>
      </c>
      <c r="D45" s="21">
        <f t="shared" si="22"/>
        <v>0</v>
      </c>
      <c r="E45" s="21">
        <f t="shared" si="22"/>
        <v>0</v>
      </c>
      <c r="F45" s="21">
        <f t="shared" si="22"/>
        <v>0</v>
      </c>
      <c r="G45" s="21">
        <f t="shared" si="22"/>
        <v>0</v>
      </c>
      <c r="H45" s="21">
        <f t="shared" si="22"/>
        <v>0</v>
      </c>
      <c r="I45" s="21">
        <f t="shared" si="22"/>
        <v>0</v>
      </c>
      <c r="J45" s="21">
        <f t="shared" si="22"/>
        <v>0</v>
      </c>
      <c r="K45" s="21">
        <f t="shared" si="22"/>
        <v>0</v>
      </c>
      <c r="L45" s="21">
        <f t="shared" si="22"/>
        <v>0</v>
      </c>
      <c r="M45" s="21">
        <f t="shared" si="22"/>
        <v>0</v>
      </c>
      <c r="N45" s="21">
        <f t="shared" si="22"/>
        <v>0</v>
      </c>
      <c r="O45" s="21">
        <f t="shared" si="22"/>
        <v>0</v>
      </c>
      <c r="P45" s="21">
        <f t="shared" si="22"/>
        <v>0</v>
      </c>
      <c r="Q45" s="21">
        <f t="shared" si="22"/>
        <v>0</v>
      </c>
      <c r="R45" s="21">
        <f t="shared" si="22"/>
        <v>0</v>
      </c>
      <c r="S45" s="21">
        <f t="shared" si="22"/>
        <v>0</v>
      </c>
      <c r="T45" s="21">
        <f t="shared" si="22"/>
        <v>0</v>
      </c>
      <c r="U45" s="21">
        <f t="shared" si="22"/>
        <v>0</v>
      </c>
      <c r="V45" s="21">
        <f t="shared" si="22"/>
        <v>0</v>
      </c>
      <c r="W45" s="21">
        <f t="shared" si="22"/>
        <v>0</v>
      </c>
      <c r="X45" s="21">
        <f t="shared" si="22"/>
        <v>0</v>
      </c>
      <c r="Y45" s="21">
        <f t="shared" si="22"/>
        <v>0</v>
      </c>
      <c r="Z45" s="21">
        <f t="shared" si="22"/>
        <v>0</v>
      </c>
      <c r="AA45" s="21">
        <f t="shared" si="22"/>
        <v>798</v>
      </c>
      <c r="AB45" s="21">
        <f t="shared" si="22"/>
        <v>1225.5</v>
      </c>
      <c r="AC45" s="21">
        <f t="shared" si="22"/>
        <v>1653</v>
      </c>
      <c r="AD45" s="21">
        <f t="shared" si="22"/>
        <v>2080.5</v>
      </c>
      <c r="AE45" s="21">
        <f t="shared" si="22"/>
        <v>2508</v>
      </c>
      <c r="AF45" s="21">
        <f t="shared" si="22"/>
        <v>2935.5</v>
      </c>
      <c r="AG45" s="21">
        <f t="shared" si="22"/>
        <v>3903</v>
      </c>
      <c r="AH45" s="21">
        <f t="shared" si="22"/>
        <v>5041.5</v>
      </c>
      <c r="AI45" s="21">
        <f t="shared" si="22"/>
        <v>6407.7</v>
      </c>
      <c r="AJ45" s="21">
        <f t="shared" si="22"/>
        <v>8047.1399999999994</v>
      </c>
      <c r="AK45" s="21">
        <f t="shared" si="22"/>
        <v>10014.467999999999</v>
      </c>
      <c r="AL45" s="21">
        <f t="shared" si="22"/>
        <v>12375.261599999998</v>
      </c>
      <c r="AM45" s="21">
        <f t="shared" si="22"/>
        <v>44738.998799999994</v>
      </c>
      <c r="AN45" s="21">
        <f t="shared" si="22"/>
        <v>60964.089359999991</v>
      </c>
      <c r="AO45" s="21">
        <f t="shared" si="22"/>
        <v>80434.198031999971</v>
      </c>
      <c r="AP45" s="21">
        <f t="shared" si="22"/>
        <v>103798.32843839997</v>
      </c>
      <c r="AQ45" s="21">
        <f t="shared" si="22"/>
        <v>131835.28492607997</v>
      </c>
      <c r="AR45" s="21">
        <f t="shared" si="22"/>
        <v>165479.63271129594</v>
      </c>
      <c r="AS45" s="21">
        <f t="shared" si="22"/>
        <v>205852.85005355513</v>
      </c>
      <c r="AT45" s="21">
        <f t="shared" si="22"/>
        <v>254300.71086426615</v>
      </c>
      <c r="AU45" s="21">
        <f t="shared" si="22"/>
        <v>312438.14383711928</v>
      </c>
      <c r="AV45" s="21">
        <f t="shared" si="22"/>
        <v>382203.06340454321</v>
      </c>
      <c r="AW45" s="21">
        <f t="shared" si="22"/>
        <v>465920.96688545175</v>
      </c>
      <c r="AX45" s="21">
        <f t="shared" si="22"/>
        <v>566382.45106254215</v>
      </c>
    </row>
    <row r="46" spans="1:50" ht="15.75" customHeight="1" x14ac:dyDescent="0.25">
      <c r="A46" s="1"/>
      <c r="B46" s="1" t="s">
        <v>41</v>
      </c>
      <c r="C46" s="22">
        <f t="shared" ref="C46:AX46" si="23">SUM(C41:C45)</f>
        <v>40000</v>
      </c>
      <c r="D46" s="22">
        <f t="shared" si="23"/>
        <v>40000</v>
      </c>
      <c r="E46" s="22">
        <f t="shared" si="23"/>
        <v>40000</v>
      </c>
      <c r="F46" s="22">
        <f>SUM(F41:F45)</f>
        <v>40000</v>
      </c>
      <c r="G46" s="22">
        <f t="shared" si="23"/>
        <v>40000</v>
      </c>
      <c r="H46" s="22">
        <f t="shared" si="23"/>
        <v>45000</v>
      </c>
      <c r="I46" s="22">
        <f t="shared" si="23"/>
        <v>45000</v>
      </c>
      <c r="J46" s="22">
        <f t="shared" si="23"/>
        <v>45000</v>
      </c>
      <c r="K46" s="22">
        <f t="shared" si="23"/>
        <v>45000</v>
      </c>
      <c r="L46" s="22">
        <f t="shared" si="23"/>
        <v>45000</v>
      </c>
      <c r="M46" s="22">
        <f t="shared" si="23"/>
        <v>45000</v>
      </c>
      <c r="N46" s="22">
        <f t="shared" si="23"/>
        <v>45000</v>
      </c>
      <c r="O46" s="22">
        <f t="shared" si="23"/>
        <v>50000</v>
      </c>
      <c r="P46" s="22">
        <f t="shared" si="23"/>
        <v>50000</v>
      </c>
      <c r="Q46" s="22">
        <f t="shared" si="23"/>
        <v>50000</v>
      </c>
      <c r="R46" s="22">
        <f t="shared" si="23"/>
        <v>55000</v>
      </c>
      <c r="S46" s="22">
        <f t="shared" si="23"/>
        <v>55000</v>
      </c>
      <c r="T46" s="22">
        <f t="shared" si="23"/>
        <v>55000</v>
      </c>
      <c r="U46" s="22">
        <f t="shared" si="23"/>
        <v>70000</v>
      </c>
      <c r="V46" s="22">
        <f t="shared" si="23"/>
        <v>70000</v>
      </c>
      <c r="W46" s="22">
        <f t="shared" si="23"/>
        <v>70000</v>
      </c>
      <c r="X46" s="22">
        <f t="shared" si="23"/>
        <v>95000</v>
      </c>
      <c r="Y46" s="22">
        <f t="shared" si="23"/>
        <v>95000</v>
      </c>
      <c r="Z46" s="22">
        <f t="shared" si="23"/>
        <v>95000</v>
      </c>
      <c r="AA46" s="22">
        <f t="shared" si="23"/>
        <v>145798</v>
      </c>
      <c r="AB46" s="22">
        <f t="shared" si="23"/>
        <v>146225.5</v>
      </c>
      <c r="AC46" s="22">
        <f t="shared" si="23"/>
        <v>146653</v>
      </c>
      <c r="AD46" s="22">
        <f t="shared" si="23"/>
        <v>147080.5</v>
      </c>
      <c r="AE46" s="22">
        <f t="shared" si="23"/>
        <v>147508</v>
      </c>
      <c r="AF46" s="22">
        <f t="shared" si="23"/>
        <v>147935.5</v>
      </c>
      <c r="AG46" s="22">
        <f t="shared" si="23"/>
        <v>168903</v>
      </c>
      <c r="AH46" s="22">
        <f t="shared" si="23"/>
        <v>194041.5</v>
      </c>
      <c r="AI46" s="22">
        <f t="shared" si="23"/>
        <v>224207.7</v>
      </c>
      <c r="AJ46" s="22">
        <f t="shared" si="23"/>
        <v>260407.14</v>
      </c>
      <c r="AK46" s="22">
        <f t="shared" si="23"/>
        <v>303846.46799999999</v>
      </c>
      <c r="AL46" s="22">
        <f t="shared" si="23"/>
        <v>355973.66159999999</v>
      </c>
      <c r="AM46" s="22">
        <f t="shared" si="23"/>
        <v>448057.07879999996</v>
      </c>
      <c r="AN46" s="22">
        <f t="shared" si="23"/>
        <v>535945.78535999998</v>
      </c>
      <c r="AO46" s="22">
        <f t="shared" si="23"/>
        <v>641412.23323199991</v>
      </c>
      <c r="AP46" s="22">
        <f t="shared" si="23"/>
        <v>767971.97067839978</v>
      </c>
      <c r="AQ46" s="22">
        <f t="shared" si="23"/>
        <v>919843.65561407967</v>
      </c>
      <c r="AR46" s="22">
        <f t="shared" si="23"/>
        <v>1102089.6775368955</v>
      </c>
      <c r="AS46" s="22">
        <f t="shared" si="23"/>
        <v>1320784.9038442746</v>
      </c>
      <c r="AT46" s="22">
        <f t="shared" si="23"/>
        <v>1583219.1754131294</v>
      </c>
      <c r="AU46" s="22">
        <f t="shared" si="23"/>
        <v>1898140.301295755</v>
      </c>
      <c r="AV46" s="22">
        <f t="shared" si="23"/>
        <v>2276045.6523549058</v>
      </c>
      <c r="AW46" s="22">
        <f t="shared" si="23"/>
        <v>2729532.0736258868</v>
      </c>
      <c r="AX46" s="22">
        <f t="shared" si="23"/>
        <v>3273715.7791510643</v>
      </c>
    </row>
    <row r="47" spans="1:50" ht="15.75" customHeight="1" x14ac:dyDescent="0.25">
      <c r="A47" s="1"/>
      <c r="B47" s="1"/>
      <c r="C47" s="22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 spans="1:50" ht="15.75" customHeight="1" x14ac:dyDescent="0.25">
      <c r="A48" s="1"/>
      <c r="B48" s="1" t="s">
        <v>42</v>
      </c>
      <c r="C48" s="22">
        <f t="shared" ref="C48:AX48" si="24">C38+C46</f>
        <v>412395.83333333337</v>
      </c>
      <c r="D48" s="22">
        <f t="shared" si="24"/>
        <v>412395.83333333337</v>
      </c>
      <c r="E48" s="22">
        <f t="shared" si="24"/>
        <v>412395.83333333337</v>
      </c>
      <c r="F48" s="22">
        <f t="shared" si="24"/>
        <v>412395.83333333337</v>
      </c>
      <c r="G48" s="22">
        <f t="shared" si="24"/>
        <v>412395.83333333337</v>
      </c>
      <c r="H48" s="22">
        <f t="shared" si="24"/>
        <v>417395.83333333337</v>
      </c>
      <c r="I48" s="22">
        <f t="shared" si="24"/>
        <v>849687.50000000012</v>
      </c>
      <c r="J48" s="22">
        <f t="shared" si="24"/>
        <v>849687.50000000012</v>
      </c>
      <c r="K48" s="22">
        <f t="shared" si="24"/>
        <v>849687.50000000012</v>
      </c>
      <c r="L48" s="22">
        <f t="shared" si="24"/>
        <v>849687.50000000012</v>
      </c>
      <c r="M48" s="22">
        <f t="shared" si="24"/>
        <v>849687.50000000012</v>
      </c>
      <c r="N48" s="22">
        <f t="shared" si="24"/>
        <v>849687.50000000012</v>
      </c>
      <c r="O48" s="22">
        <f t="shared" si="24"/>
        <v>1440625.0000000002</v>
      </c>
      <c r="P48" s="22">
        <f t="shared" si="24"/>
        <v>1440625.0000000002</v>
      </c>
      <c r="Q48" s="22">
        <f t="shared" si="24"/>
        <v>1440625.0000000002</v>
      </c>
      <c r="R48" s="22">
        <f t="shared" si="24"/>
        <v>1445625.0000000002</v>
      </c>
      <c r="S48" s="22">
        <f t="shared" si="24"/>
        <v>1445625.0000000002</v>
      </c>
      <c r="T48" s="22">
        <f t="shared" si="24"/>
        <v>1445625.0000000002</v>
      </c>
      <c r="U48" s="22">
        <f t="shared" si="24"/>
        <v>1460625.0000000002</v>
      </c>
      <c r="V48" s="22">
        <f t="shared" si="24"/>
        <v>1460625.0000000002</v>
      </c>
      <c r="W48" s="22">
        <f t="shared" si="24"/>
        <v>1460625.0000000002</v>
      </c>
      <c r="X48" s="22">
        <f t="shared" si="24"/>
        <v>1485625.0000000002</v>
      </c>
      <c r="Y48" s="22">
        <f t="shared" si="24"/>
        <v>1485625.0000000002</v>
      </c>
      <c r="Z48" s="22">
        <f t="shared" si="24"/>
        <v>1485625.0000000002</v>
      </c>
      <c r="AA48" s="22">
        <f t="shared" si="24"/>
        <v>2658818.833333334</v>
      </c>
      <c r="AB48" s="22">
        <f t="shared" si="24"/>
        <v>2659246.333333334</v>
      </c>
      <c r="AC48" s="22">
        <f t="shared" si="24"/>
        <v>2659673.833333334</v>
      </c>
      <c r="AD48" s="22">
        <f t="shared" si="24"/>
        <v>2660101.333333334</v>
      </c>
      <c r="AE48" s="22">
        <f t="shared" si="24"/>
        <v>2660528.833333334</v>
      </c>
      <c r="AF48" s="22">
        <f t="shared" si="24"/>
        <v>2660956.333333334</v>
      </c>
      <c r="AG48" s="22">
        <f t="shared" si="24"/>
        <v>2681923.833333334</v>
      </c>
      <c r="AH48" s="22">
        <f t="shared" si="24"/>
        <v>2707062.333333334</v>
      </c>
      <c r="AI48" s="22">
        <f t="shared" si="24"/>
        <v>2737228.5333333341</v>
      </c>
      <c r="AJ48" s="22">
        <f t="shared" si="24"/>
        <v>2773427.9733333341</v>
      </c>
      <c r="AK48" s="22">
        <f t="shared" si="24"/>
        <v>2816867.3013333338</v>
      </c>
      <c r="AL48" s="22">
        <f t="shared" si="24"/>
        <v>2868994.4949333342</v>
      </c>
      <c r="AM48" s="22">
        <f t="shared" si="24"/>
        <v>5619932.0788000012</v>
      </c>
      <c r="AN48" s="22">
        <f t="shared" si="24"/>
        <v>5707820.785360001</v>
      </c>
      <c r="AO48" s="22">
        <f t="shared" si="24"/>
        <v>5813287.2332320008</v>
      </c>
      <c r="AP48" s="22">
        <f t="shared" si="24"/>
        <v>5939846.9706784002</v>
      </c>
      <c r="AQ48" s="22">
        <f t="shared" si="24"/>
        <v>6091718.6556140808</v>
      </c>
      <c r="AR48" s="22">
        <f t="shared" si="24"/>
        <v>6273964.6775368964</v>
      </c>
      <c r="AS48" s="22">
        <f t="shared" si="24"/>
        <v>6492659.9038442755</v>
      </c>
      <c r="AT48" s="22">
        <f t="shared" si="24"/>
        <v>6755094.1754131299</v>
      </c>
      <c r="AU48" s="22">
        <f t="shared" si="24"/>
        <v>7070015.3012957554</v>
      </c>
      <c r="AV48" s="22">
        <f t="shared" si="24"/>
        <v>7447920.6523549072</v>
      </c>
      <c r="AW48" s="22">
        <f t="shared" si="24"/>
        <v>7901407.0736258877</v>
      </c>
      <c r="AX48" s="22">
        <f t="shared" si="24"/>
        <v>8445590.7791510653</v>
      </c>
    </row>
    <row r="49" spans="1:50" ht="15.75" customHeight="1" x14ac:dyDescent="0.25">
      <c r="A49" s="1"/>
      <c r="B49" s="1"/>
      <c r="C49" s="22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</row>
    <row r="50" spans="1:50" ht="15.75" customHeight="1" x14ac:dyDescent="0.25">
      <c r="A50" s="1"/>
      <c r="B50" s="1" t="s">
        <v>43</v>
      </c>
      <c r="C50" s="25">
        <f t="shared" ref="C50:AX50" si="25">C26-C48</f>
        <v>-422395.83333333337</v>
      </c>
      <c r="D50" s="25">
        <f t="shared" si="25"/>
        <v>-422395.83333333337</v>
      </c>
      <c r="E50" s="25">
        <f t="shared" si="25"/>
        <v>-422395.83333333337</v>
      </c>
      <c r="F50" s="25">
        <f t="shared" si="25"/>
        <v>-422395.83333333337</v>
      </c>
      <c r="G50" s="25">
        <f t="shared" si="25"/>
        <v>-422395.83333333337</v>
      </c>
      <c r="H50" s="25">
        <f t="shared" si="25"/>
        <v>-427395.83333333337</v>
      </c>
      <c r="I50" s="25">
        <f t="shared" si="25"/>
        <v>-859687.50000000012</v>
      </c>
      <c r="J50" s="25">
        <f t="shared" si="25"/>
        <v>-859687.50000000012</v>
      </c>
      <c r="K50" s="25">
        <f t="shared" si="25"/>
        <v>-859687.50000000012</v>
      </c>
      <c r="L50" s="25">
        <f t="shared" si="25"/>
        <v>-859687.50000000012</v>
      </c>
      <c r="M50" s="25">
        <f t="shared" si="25"/>
        <v>-859687.50000000012</v>
      </c>
      <c r="N50" s="25">
        <f t="shared" si="25"/>
        <v>-859687.50000000012</v>
      </c>
      <c r="O50" s="25">
        <f t="shared" si="25"/>
        <v>-1462187.5000000002</v>
      </c>
      <c r="P50" s="25">
        <f t="shared" si="25"/>
        <v>-1462187.5000000002</v>
      </c>
      <c r="Q50" s="25">
        <f t="shared" si="25"/>
        <v>-1462187.5000000002</v>
      </c>
      <c r="R50" s="25">
        <f t="shared" si="25"/>
        <v>-1467187.5000000002</v>
      </c>
      <c r="S50" s="25">
        <f t="shared" si="25"/>
        <v>-1467187.5000000002</v>
      </c>
      <c r="T50" s="25">
        <f t="shared" si="25"/>
        <v>-1467187.5000000002</v>
      </c>
      <c r="U50" s="25">
        <f t="shared" si="25"/>
        <v>-1482187.5000000002</v>
      </c>
      <c r="V50" s="25">
        <f t="shared" si="25"/>
        <v>-1482187.5000000002</v>
      </c>
      <c r="W50" s="25">
        <f t="shared" si="25"/>
        <v>-1482187.5000000002</v>
      </c>
      <c r="X50" s="25">
        <f t="shared" si="25"/>
        <v>-1507187.5000000002</v>
      </c>
      <c r="Y50" s="25">
        <f t="shared" si="25"/>
        <v>-1507187.5000000002</v>
      </c>
      <c r="Z50" s="25">
        <f t="shared" si="25"/>
        <v>-1507187.5000000002</v>
      </c>
      <c r="AA50" s="25">
        <f t="shared" si="25"/>
        <v>-2705182.1666666674</v>
      </c>
      <c r="AB50" s="25">
        <f t="shared" si="25"/>
        <v>-2699197.1666666674</v>
      </c>
      <c r="AC50" s="25">
        <f t="shared" si="25"/>
        <v>-2694774.6666666674</v>
      </c>
      <c r="AD50" s="25">
        <f t="shared" si="25"/>
        <v>-2688789.6666666674</v>
      </c>
      <c r="AE50" s="25">
        <f t="shared" si="25"/>
        <v>-2684367.1666666674</v>
      </c>
      <c r="AF50" s="25">
        <f t="shared" si="25"/>
        <v>-2678382.1666666674</v>
      </c>
      <c r="AG50" s="25">
        <f t="shared" si="25"/>
        <v>-2693170.5000000005</v>
      </c>
      <c r="AH50" s="25">
        <f t="shared" si="25"/>
        <v>-2702794.0000000005</v>
      </c>
      <c r="AI50" s="25">
        <f t="shared" si="25"/>
        <v>-2720800.5333333341</v>
      </c>
      <c r="AJ50" s="25">
        <f t="shared" si="25"/>
        <v>-2735533.373333334</v>
      </c>
      <c r="AK50" s="25">
        <f t="shared" si="25"/>
        <v>-2759358.6146666673</v>
      </c>
      <c r="AL50" s="25">
        <f t="shared" si="25"/>
        <v>-2785969.737600001</v>
      </c>
      <c r="AM50" s="25">
        <f t="shared" si="25"/>
        <v>-5067597.0968000013</v>
      </c>
      <c r="AN50" s="25">
        <f t="shared" si="25"/>
        <v>-4941796.9449600009</v>
      </c>
      <c r="AO50" s="25">
        <f t="shared" si="25"/>
        <v>-4781253.4294186682</v>
      </c>
      <c r="AP50" s="25">
        <f t="shared" si="25"/>
        <v>-4593288.7107690675</v>
      </c>
      <c r="AQ50" s="25">
        <f t="shared" si="25"/>
        <v>-4368876.8817228815</v>
      </c>
      <c r="AR50" s="25">
        <f t="shared" si="25"/>
        <v>-4100624.3535341243</v>
      </c>
      <c r="AS50" s="25">
        <f t="shared" si="25"/>
        <v>-3772575.4863742823</v>
      </c>
      <c r="AT50" s="25">
        <f t="shared" si="25"/>
        <v>-3380166.8457824709</v>
      </c>
      <c r="AU50" s="25">
        <f t="shared" si="25"/>
        <v>-2913130.6437389664</v>
      </c>
      <c r="AV50" s="25">
        <f t="shared" si="25"/>
        <v>-2349249.7012867592</v>
      </c>
      <c r="AW50" s="25">
        <f t="shared" si="25"/>
        <v>-1679780.0703441119</v>
      </c>
      <c r="AX50" s="25">
        <f t="shared" si="25"/>
        <v>-869124.84654626809</v>
      </c>
    </row>
    <row r="51" spans="1:50" ht="15.75" customHeight="1" x14ac:dyDescent="0.25">
      <c r="A51" s="26"/>
      <c r="B51" s="26" t="s">
        <v>44</v>
      </c>
      <c r="C51" s="27" t="str">
        <f t="shared" ref="C51:AX51" si="26">IFERROR(C50/C9,"")</f>
        <v/>
      </c>
      <c r="D51" s="28" t="str">
        <f t="shared" si="26"/>
        <v/>
      </c>
      <c r="E51" s="28" t="str">
        <f t="shared" si="26"/>
        <v/>
      </c>
      <c r="F51" s="28" t="str">
        <f t="shared" si="26"/>
        <v/>
      </c>
      <c r="G51" s="28" t="str">
        <f t="shared" si="26"/>
        <v/>
      </c>
      <c r="H51" s="28" t="str">
        <f t="shared" si="26"/>
        <v/>
      </c>
      <c r="I51" s="28" t="str">
        <f t="shared" si="26"/>
        <v/>
      </c>
      <c r="J51" s="28" t="str">
        <f t="shared" si="26"/>
        <v/>
      </c>
      <c r="K51" s="28" t="str">
        <f t="shared" si="26"/>
        <v/>
      </c>
      <c r="L51" s="28" t="str">
        <f t="shared" si="26"/>
        <v/>
      </c>
      <c r="M51" s="28" t="str">
        <f t="shared" si="26"/>
        <v/>
      </c>
      <c r="N51" s="28" t="str">
        <f t="shared" si="26"/>
        <v/>
      </c>
      <c r="O51" s="28" t="str">
        <f t="shared" si="26"/>
        <v/>
      </c>
      <c r="P51" s="28" t="str">
        <f t="shared" si="26"/>
        <v/>
      </c>
      <c r="Q51" s="28" t="str">
        <f t="shared" si="26"/>
        <v/>
      </c>
      <c r="R51" s="28" t="str">
        <f t="shared" si="26"/>
        <v/>
      </c>
      <c r="S51" s="28" t="str">
        <f t="shared" si="26"/>
        <v/>
      </c>
      <c r="T51" s="28" t="str">
        <f t="shared" si="26"/>
        <v/>
      </c>
      <c r="U51" s="28" t="str">
        <f t="shared" si="26"/>
        <v/>
      </c>
      <c r="V51" s="28" t="str">
        <f t="shared" si="26"/>
        <v/>
      </c>
      <c r="W51" s="28" t="str">
        <f t="shared" si="26"/>
        <v/>
      </c>
      <c r="X51" s="28" t="str">
        <f t="shared" si="26"/>
        <v/>
      </c>
      <c r="Y51" s="28" t="str">
        <f t="shared" si="26"/>
        <v/>
      </c>
      <c r="Z51" s="28" t="str">
        <f t="shared" si="26"/>
        <v/>
      </c>
      <c r="AA51" s="28">
        <f t="shared" si="26"/>
        <v>-101.69857769423562</v>
      </c>
      <c r="AB51" s="28">
        <f t="shared" si="26"/>
        <v>-66.075818033455747</v>
      </c>
      <c r="AC51" s="28">
        <f t="shared" si="26"/>
        <v>-48.906981246219011</v>
      </c>
      <c r="AD51" s="28">
        <f t="shared" si="26"/>
        <v>-38.771300168228805</v>
      </c>
      <c r="AE51" s="28">
        <f t="shared" si="26"/>
        <v>-32.109655103668274</v>
      </c>
      <c r="AF51" s="28">
        <f t="shared" si="26"/>
        <v>-27.372326690512697</v>
      </c>
      <c r="AG51" s="28">
        <f t="shared" si="26"/>
        <v>-20.700772482705613</v>
      </c>
      <c r="AH51" s="28">
        <f t="shared" si="26"/>
        <v>-16.083272835465639</v>
      </c>
      <c r="AI51" s="28">
        <f t="shared" si="26"/>
        <v>-12.738426580520315</v>
      </c>
      <c r="AJ51" s="28">
        <f t="shared" si="26"/>
        <v>-10.198157506890649</v>
      </c>
      <c r="AK51" s="28">
        <f t="shared" si="26"/>
        <v>-8.2661164267537757</v>
      </c>
      <c r="AL51" s="28">
        <f t="shared" si="26"/>
        <v>-6.7537232609288873</v>
      </c>
      <c r="AM51" s="28">
        <f t="shared" si="26"/>
        <v>-3.3981071767748197</v>
      </c>
      <c r="AN51" s="28">
        <f t="shared" si="26"/>
        <v>-2.4318235522775313</v>
      </c>
      <c r="AO51" s="28">
        <f t="shared" si="26"/>
        <v>-1.7832912665517566</v>
      </c>
      <c r="AP51" s="28">
        <f t="shared" si="26"/>
        <v>-1.3275614684378068</v>
      </c>
      <c r="AQ51" s="28">
        <f t="shared" si="26"/>
        <v>-0.99416712699620069</v>
      </c>
      <c r="AR51" s="28">
        <f t="shared" si="26"/>
        <v>-0.74340708031814628</v>
      </c>
      <c r="AS51" s="28">
        <f t="shared" si="26"/>
        <v>-0.54979692805702718</v>
      </c>
      <c r="AT51" s="28">
        <f t="shared" si="26"/>
        <v>-0.39876021199012451</v>
      </c>
      <c r="AU51" s="28">
        <f t="shared" si="26"/>
        <v>-0.27971590868792678</v>
      </c>
      <c r="AV51" s="28">
        <f t="shared" si="26"/>
        <v>-0.18439802761079863</v>
      </c>
      <c r="AW51" s="28">
        <f t="shared" si="26"/>
        <v>-0.10815869147763153</v>
      </c>
      <c r="AX51" s="28">
        <f t="shared" si="26"/>
        <v>-4.6035581341676984E-2</v>
      </c>
    </row>
    <row r="52" spans="1:50" ht="15.75" customHeight="1" x14ac:dyDescent="0.25">
      <c r="A52" s="1"/>
      <c r="B52" s="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</row>
    <row r="53" spans="1:50" ht="15.75" customHeight="1" x14ac:dyDescent="0.25">
      <c r="A53" s="4"/>
      <c r="B53" s="4" t="s">
        <v>45</v>
      </c>
      <c r="C53" s="29">
        <v>15000000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9">
        <v>20000000</v>
      </c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>
        <v>40000000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>
        <v>75000000</v>
      </c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</row>
    <row r="54" spans="1:50" ht="15.75" customHeight="1" x14ac:dyDescent="0.25">
      <c r="A54" s="4"/>
      <c r="B54" s="4" t="s">
        <v>46</v>
      </c>
      <c r="C54" s="19">
        <f>C53+C50</f>
        <v>14577604.166666666</v>
      </c>
      <c r="D54" s="12">
        <f t="shared" ref="D54:AX54" si="27">C54+D50+D53</f>
        <v>14155208.333333332</v>
      </c>
      <c r="E54" s="12">
        <f t="shared" si="27"/>
        <v>13732812.499999998</v>
      </c>
      <c r="F54" s="12">
        <f t="shared" si="27"/>
        <v>13310416.666666664</v>
      </c>
      <c r="G54" s="12">
        <f t="shared" si="27"/>
        <v>12888020.83333333</v>
      </c>
      <c r="H54" s="12">
        <f t="shared" si="27"/>
        <v>12460624.999999996</v>
      </c>
      <c r="I54" s="12">
        <f t="shared" si="27"/>
        <v>11600937.499999996</v>
      </c>
      <c r="J54" s="12">
        <f t="shared" si="27"/>
        <v>10741249.999999996</v>
      </c>
      <c r="K54" s="12">
        <f t="shared" si="27"/>
        <v>9881562.4999999963</v>
      </c>
      <c r="L54" s="12">
        <f t="shared" si="27"/>
        <v>9021874.9999999963</v>
      </c>
      <c r="M54" s="12">
        <f t="shared" si="27"/>
        <v>8162187.4999999963</v>
      </c>
      <c r="N54" s="12">
        <f t="shared" si="27"/>
        <v>7302499.9999999963</v>
      </c>
      <c r="O54" s="12">
        <f t="shared" si="27"/>
        <v>25840312.499999996</v>
      </c>
      <c r="P54" s="12">
        <f t="shared" si="27"/>
        <v>24378124.999999996</v>
      </c>
      <c r="Q54" s="12">
        <f t="shared" si="27"/>
        <v>22915937.499999996</v>
      </c>
      <c r="R54" s="12">
        <f t="shared" si="27"/>
        <v>21448749.999999996</v>
      </c>
      <c r="S54" s="12">
        <f t="shared" si="27"/>
        <v>19981562.499999996</v>
      </c>
      <c r="T54" s="12">
        <f t="shared" si="27"/>
        <v>18514374.999999996</v>
      </c>
      <c r="U54" s="12">
        <f t="shared" si="27"/>
        <v>17032187.499999996</v>
      </c>
      <c r="V54" s="12">
        <f t="shared" si="27"/>
        <v>15549999.999999996</v>
      </c>
      <c r="W54" s="12">
        <f t="shared" si="27"/>
        <v>14067812.499999996</v>
      </c>
      <c r="X54" s="12">
        <f t="shared" si="27"/>
        <v>12560624.999999996</v>
      </c>
      <c r="Y54" s="12">
        <f t="shared" si="27"/>
        <v>11053437.499999996</v>
      </c>
      <c r="Z54" s="12">
        <f t="shared" si="27"/>
        <v>9546249.9999999963</v>
      </c>
      <c r="AA54" s="12">
        <f t="shared" si="27"/>
        <v>46841067.833333328</v>
      </c>
      <c r="AB54" s="12">
        <f t="shared" si="27"/>
        <v>44141870.666666664</v>
      </c>
      <c r="AC54" s="12">
        <f t="shared" si="27"/>
        <v>41447096</v>
      </c>
      <c r="AD54" s="12">
        <f t="shared" si="27"/>
        <v>38758306.333333336</v>
      </c>
      <c r="AE54" s="12">
        <f t="shared" si="27"/>
        <v>36073939.166666672</v>
      </c>
      <c r="AF54" s="12">
        <f t="shared" si="27"/>
        <v>33395557.000000004</v>
      </c>
      <c r="AG54" s="12">
        <f t="shared" si="27"/>
        <v>30702386.500000004</v>
      </c>
      <c r="AH54" s="12">
        <f t="shared" si="27"/>
        <v>27999592.500000004</v>
      </c>
      <c r="AI54" s="12">
        <f t="shared" si="27"/>
        <v>25278791.966666669</v>
      </c>
      <c r="AJ54" s="12">
        <f t="shared" si="27"/>
        <v>22543258.593333334</v>
      </c>
      <c r="AK54" s="12">
        <f t="shared" si="27"/>
        <v>19783899.978666667</v>
      </c>
      <c r="AL54" s="12">
        <f t="shared" si="27"/>
        <v>16997930.241066664</v>
      </c>
      <c r="AM54" s="12">
        <f t="shared" si="27"/>
        <v>86930333.144266665</v>
      </c>
      <c r="AN54" s="12">
        <f t="shared" si="27"/>
        <v>81988536.199306667</v>
      </c>
      <c r="AO54" s="12">
        <f t="shared" si="27"/>
        <v>77207282.769887999</v>
      </c>
      <c r="AP54" s="12">
        <f t="shared" si="27"/>
        <v>72613994.059118927</v>
      </c>
      <c r="AQ54" s="12">
        <f t="shared" si="27"/>
        <v>68245117.177396044</v>
      </c>
      <c r="AR54" s="12">
        <f t="shared" si="27"/>
        <v>64144492.823861919</v>
      </c>
      <c r="AS54" s="12">
        <f t="shared" si="27"/>
        <v>60371917.337487638</v>
      </c>
      <c r="AT54" s="12">
        <f t="shared" si="27"/>
        <v>56991750.491705164</v>
      </c>
      <c r="AU54" s="12">
        <f t="shared" si="27"/>
        <v>54078619.847966194</v>
      </c>
      <c r="AV54" s="12">
        <f t="shared" si="27"/>
        <v>51729370.146679431</v>
      </c>
      <c r="AW54" s="12">
        <f t="shared" si="27"/>
        <v>50049590.076335318</v>
      </c>
      <c r="AX54" s="12">
        <f t="shared" si="27"/>
        <v>49180465.229789048</v>
      </c>
    </row>
    <row r="55" spans="1:50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ht="15.75" customHeight="1" x14ac:dyDescent="0.25">
      <c r="A56" s="7"/>
      <c r="B56" s="7" t="s">
        <v>47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</row>
    <row r="57" spans="1:50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ht="15.75" customHeight="1" x14ac:dyDescent="0.25">
      <c r="A58" s="4"/>
      <c r="B58" s="1" t="s">
        <v>48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ht="15.75" customHeight="1" x14ac:dyDescent="0.25">
      <c r="A59" s="4"/>
      <c r="B59" s="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ht="15.75" customHeight="1" x14ac:dyDescent="0.25">
      <c r="A60" s="4"/>
      <c r="B60" s="4" t="s">
        <v>49</v>
      </c>
      <c r="C60" s="30">
        <v>0.55000000000000004</v>
      </c>
      <c r="D60" s="30">
        <v>0.55000000000000004</v>
      </c>
      <c r="E60" s="30">
        <v>0.55000000000000004</v>
      </c>
      <c r="F60" s="30">
        <v>0.55000000000000004</v>
      </c>
      <c r="G60" s="30">
        <v>0.55000000000000004</v>
      </c>
      <c r="H60" s="30">
        <v>0.55000000000000004</v>
      </c>
      <c r="I60" s="30">
        <v>0.55000000000000004</v>
      </c>
      <c r="J60" s="30">
        <v>0.55000000000000004</v>
      </c>
      <c r="K60" s="30">
        <v>0.55000000000000004</v>
      </c>
      <c r="L60" s="30">
        <v>0.55000000000000004</v>
      </c>
      <c r="M60" s="30">
        <v>0.55000000000000004</v>
      </c>
      <c r="N60" s="30">
        <v>0.55000000000000004</v>
      </c>
      <c r="O60" s="30">
        <v>0.55000000000000004</v>
      </c>
      <c r="P60" s="30">
        <v>0.55000000000000004</v>
      </c>
      <c r="Q60" s="30">
        <v>0.55000000000000004</v>
      </c>
      <c r="R60" s="30">
        <v>0.55000000000000004</v>
      </c>
      <c r="S60" s="30">
        <v>0.55000000000000004</v>
      </c>
      <c r="T60" s="30">
        <v>0.55000000000000004</v>
      </c>
      <c r="U60" s="30">
        <v>0.55000000000000004</v>
      </c>
      <c r="V60" s="30">
        <v>0.55000000000000004</v>
      </c>
      <c r="W60" s="30">
        <v>0.55000000000000004</v>
      </c>
      <c r="X60" s="30">
        <v>0.55000000000000004</v>
      </c>
      <c r="Y60" s="30">
        <v>0.55000000000000004</v>
      </c>
      <c r="Z60" s="30">
        <v>0.55000000000000004</v>
      </c>
      <c r="AA60" s="30">
        <v>0.55000000000000004</v>
      </c>
      <c r="AB60" s="30">
        <v>0.55000000000000004</v>
      </c>
      <c r="AC60" s="30">
        <v>0.55000000000000004</v>
      </c>
      <c r="AD60" s="30">
        <v>0.55000000000000004</v>
      </c>
      <c r="AE60" s="30">
        <v>0.55000000000000004</v>
      </c>
      <c r="AF60" s="30">
        <v>0.55000000000000004</v>
      </c>
      <c r="AG60" s="30">
        <v>0.55000000000000004</v>
      </c>
      <c r="AH60" s="30">
        <v>0.55000000000000004</v>
      </c>
      <c r="AI60" s="30">
        <v>0.55000000000000004</v>
      </c>
      <c r="AJ60" s="30">
        <v>0.55000000000000004</v>
      </c>
      <c r="AK60" s="30">
        <v>0.55000000000000004</v>
      </c>
      <c r="AL60" s="30">
        <v>0.55000000000000004</v>
      </c>
      <c r="AM60" s="30">
        <v>0.55000000000000004</v>
      </c>
      <c r="AN60" s="30">
        <v>0.55000000000000004</v>
      </c>
      <c r="AO60" s="30">
        <v>0.55000000000000004</v>
      </c>
      <c r="AP60" s="30">
        <v>0.55000000000000004</v>
      </c>
      <c r="AQ60" s="30">
        <v>0.55000000000000004</v>
      </c>
      <c r="AR60" s="30">
        <v>0.55000000000000004</v>
      </c>
      <c r="AS60" s="30">
        <v>0.55000000000000004</v>
      </c>
      <c r="AT60" s="30">
        <v>0.55000000000000004</v>
      </c>
      <c r="AU60" s="30">
        <v>0.55000000000000004</v>
      </c>
      <c r="AV60" s="30">
        <v>0.55000000000000004</v>
      </c>
      <c r="AW60" s="30">
        <v>0.55000000000000004</v>
      </c>
      <c r="AX60" s="30">
        <v>0.55000000000000004</v>
      </c>
    </row>
    <row r="61" spans="1:50" ht="15.75" customHeight="1" x14ac:dyDescent="0.25">
      <c r="A61" s="4"/>
      <c r="B61" s="4" t="s">
        <v>50</v>
      </c>
      <c r="C61" s="29">
        <v>10000</v>
      </c>
      <c r="D61" s="29">
        <v>10000</v>
      </c>
      <c r="E61" s="29">
        <v>10000</v>
      </c>
      <c r="F61" s="29">
        <v>10000</v>
      </c>
      <c r="G61" s="29">
        <v>10000</v>
      </c>
      <c r="H61" s="29">
        <v>10000</v>
      </c>
      <c r="I61" s="29">
        <v>10000</v>
      </c>
      <c r="J61" s="29">
        <v>10000</v>
      </c>
      <c r="K61" s="29">
        <v>10000</v>
      </c>
      <c r="L61" s="29">
        <v>10000</v>
      </c>
      <c r="M61" s="29">
        <v>10000</v>
      </c>
      <c r="N61" s="29">
        <v>10000</v>
      </c>
      <c r="O61" s="29">
        <v>20000</v>
      </c>
      <c r="P61" s="29">
        <v>20000</v>
      </c>
      <c r="Q61" s="29">
        <v>20000</v>
      </c>
      <c r="R61" s="29">
        <v>20000</v>
      </c>
      <c r="S61" s="29">
        <v>20000</v>
      </c>
      <c r="T61" s="29">
        <v>20000</v>
      </c>
      <c r="U61" s="29">
        <v>20000</v>
      </c>
      <c r="V61" s="29">
        <v>20000</v>
      </c>
      <c r="W61" s="29">
        <v>20000</v>
      </c>
      <c r="X61" s="29">
        <v>20000</v>
      </c>
      <c r="Y61" s="29">
        <v>20000</v>
      </c>
      <c r="Z61" s="29">
        <v>20000</v>
      </c>
      <c r="AA61" s="29">
        <v>50000</v>
      </c>
      <c r="AB61" s="29">
        <v>50000</v>
      </c>
      <c r="AC61" s="29">
        <v>50000</v>
      </c>
      <c r="AD61" s="29">
        <v>50000</v>
      </c>
      <c r="AE61" s="29">
        <v>50000</v>
      </c>
      <c r="AF61" s="29">
        <v>50000</v>
      </c>
      <c r="AG61" s="29">
        <v>50000</v>
      </c>
      <c r="AH61" s="29">
        <v>50000</v>
      </c>
      <c r="AI61" s="29">
        <v>50000</v>
      </c>
      <c r="AJ61" s="29">
        <v>50000</v>
      </c>
      <c r="AK61" s="29">
        <v>50000</v>
      </c>
      <c r="AL61" s="29">
        <v>50000</v>
      </c>
      <c r="AM61" s="29">
        <v>50000</v>
      </c>
      <c r="AN61" s="29">
        <v>50000</v>
      </c>
      <c r="AO61" s="29">
        <v>50000</v>
      </c>
      <c r="AP61" s="29">
        <v>50000</v>
      </c>
      <c r="AQ61" s="29">
        <v>50000</v>
      </c>
      <c r="AR61" s="29">
        <v>50000</v>
      </c>
      <c r="AS61" s="29">
        <v>50000</v>
      </c>
      <c r="AT61" s="29">
        <v>50000</v>
      </c>
      <c r="AU61" s="29">
        <v>50000</v>
      </c>
      <c r="AV61" s="29">
        <v>50000</v>
      </c>
      <c r="AW61" s="29">
        <v>50000</v>
      </c>
      <c r="AX61" s="29">
        <v>50000</v>
      </c>
    </row>
    <row r="62" spans="1:50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ht="15.75" customHeight="1" x14ac:dyDescent="0.25">
      <c r="A63" s="4"/>
      <c r="B63" s="2" t="s">
        <v>19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5.75" customHeight="1" x14ac:dyDescent="0.25">
      <c r="A64" s="4"/>
      <c r="B64" s="4" t="s">
        <v>51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31">
        <v>20000</v>
      </c>
      <c r="AB64" s="31">
        <v>20000</v>
      </c>
      <c r="AC64" s="31">
        <v>20000</v>
      </c>
      <c r="AD64" s="31">
        <v>20000</v>
      </c>
      <c r="AE64" s="31">
        <v>20000</v>
      </c>
      <c r="AF64" s="31">
        <v>20000</v>
      </c>
      <c r="AG64" s="31">
        <v>20000</v>
      </c>
      <c r="AH64" s="31">
        <v>20000</v>
      </c>
      <c r="AI64" s="31">
        <v>20000</v>
      </c>
      <c r="AJ64" s="31">
        <v>20000</v>
      </c>
      <c r="AK64" s="31">
        <v>20000</v>
      </c>
      <c r="AL64" s="31">
        <v>20000</v>
      </c>
      <c r="AM64" s="31">
        <v>20000</v>
      </c>
      <c r="AN64" s="31">
        <v>20000</v>
      </c>
      <c r="AO64" s="31">
        <v>20000</v>
      </c>
      <c r="AP64" s="31">
        <v>20000</v>
      </c>
      <c r="AQ64" s="31">
        <v>20000</v>
      </c>
      <c r="AR64" s="31">
        <v>20000</v>
      </c>
      <c r="AS64" s="31">
        <v>20000</v>
      </c>
      <c r="AT64" s="31">
        <v>20000</v>
      </c>
      <c r="AU64" s="31">
        <v>20000</v>
      </c>
      <c r="AV64" s="31">
        <v>20000</v>
      </c>
      <c r="AW64" s="31">
        <v>20000</v>
      </c>
      <c r="AX64" s="31">
        <v>20000</v>
      </c>
    </row>
    <row r="65" spans="1:50" ht="15.75" customHeight="1" x14ac:dyDescent="0.25">
      <c r="A65" s="4"/>
      <c r="B65" s="4" t="s">
        <v>52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20">
        <f t="shared" ref="AA65:AX65" si="28">ROUND(AA7/AA64,0)</f>
        <v>5</v>
      </c>
      <c r="AB65" s="20">
        <f t="shared" si="28"/>
        <v>8</v>
      </c>
      <c r="AC65" s="20">
        <f t="shared" si="28"/>
        <v>11</v>
      </c>
      <c r="AD65" s="20">
        <f t="shared" si="28"/>
        <v>14</v>
      </c>
      <c r="AE65" s="20">
        <f t="shared" si="28"/>
        <v>17</v>
      </c>
      <c r="AF65" s="20">
        <f t="shared" si="28"/>
        <v>20</v>
      </c>
      <c r="AG65" s="20">
        <f t="shared" si="28"/>
        <v>26</v>
      </c>
      <c r="AH65" s="20">
        <f t="shared" si="28"/>
        <v>34</v>
      </c>
      <c r="AI65" s="20">
        <f t="shared" si="28"/>
        <v>43</v>
      </c>
      <c r="AJ65" s="20">
        <f t="shared" si="28"/>
        <v>54</v>
      </c>
      <c r="AK65" s="20">
        <f t="shared" si="28"/>
        <v>67</v>
      </c>
      <c r="AL65" s="20">
        <f t="shared" si="28"/>
        <v>83</v>
      </c>
      <c r="AM65" s="20">
        <f t="shared" si="28"/>
        <v>119</v>
      </c>
      <c r="AN65" s="20">
        <f t="shared" si="28"/>
        <v>163</v>
      </c>
      <c r="AO65" s="20">
        <f t="shared" si="28"/>
        <v>214</v>
      </c>
      <c r="AP65" s="20">
        <f t="shared" si="28"/>
        <v>277</v>
      </c>
      <c r="AQ65" s="20">
        <f t="shared" si="28"/>
        <v>352</v>
      </c>
      <c r="AR65" s="20">
        <f t="shared" si="28"/>
        <v>441</v>
      </c>
      <c r="AS65" s="20">
        <f t="shared" si="28"/>
        <v>549</v>
      </c>
      <c r="AT65" s="20">
        <f t="shared" si="28"/>
        <v>678</v>
      </c>
      <c r="AU65" s="20">
        <f t="shared" si="28"/>
        <v>833</v>
      </c>
      <c r="AV65" s="20">
        <f t="shared" si="28"/>
        <v>1019</v>
      </c>
      <c r="AW65" s="20">
        <f t="shared" si="28"/>
        <v>1242</v>
      </c>
      <c r="AX65" s="20">
        <f t="shared" si="28"/>
        <v>1510</v>
      </c>
    </row>
    <row r="66" spans="1:50" ht="15.75" customHeight="1" x14ac:dyDescent="0.25">
      <c r="A66" s="4"/>
      <c r="B66" s="4" t="s">
        <v>53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31">
        <v>20</v>
      </c>
      <c r="AB66" s="31">
        <v>20</v>
      </c>
      <c r="AC66" s="31">
        <v>20</v>
      </c>
      <c r="AD66" s="31">
        <v>20</v>
      </c>
      <c r="AE66" s="31">
        <v>20</v>
      </c>
      <c r="AF66" s="31">
        <v>20</v>
      </c>
      <c r="AG66" s="31">
        <v>20</v>
      </c>
      <c r="AH66" s="31">
        <v>20</v>
      </c>
      <c r="AI66" s="31">
        <v>20</v>
      </c>
      <c r="AJ66" s="31">
        <v>20</v>
      </c>
      <c r="AK66" s="31">
        <v>20</v>
      </c>
      <c r="AL66" s="31">
        <v>20</v>
      </c>
      <c r="AM66" s="31">
        <v>20</v>
      </c>
      <c r="AN66" s="31">
        <v>20</v>
      </c>
      <c r="AO66" s="31">
        <v>20</v>
      </c>
      <c r="AP66" s="31">
        <v>20</v>
      </c>
      <c r="AQ66" s="31">
        <v>20</v>
      </c>
      <c r="AR66" s="31">
        <v>20</v>
      </c>
      <c r="AS66" s="31">
        <v>20</v>
      </c>
      <c r="AT66" s="31">
        <v>20</v>
      </c>
      <c r="AU66" s="31">
        <v>20</v>
      </c>
      <c r="AV66" s="31">
        <v>20</v>
      </c>
      <c r="AW66" s="31">
        <v>20</v>
      </c>
      <c r="AX66" s="31">
        <v>20</v>
      </c>
    </row>
    <row r="67" spans="1:50" ht="15.75" customHeight="1" x14ac:dyDescent="0.25">
      <c r="A67" s="4"/>
      <c r="B67" s="4" t="s">
        <v>20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20">
        <f t="shared" ref="AA67:AX67" si="29">ROUNDUP(AA65/AA66,0)</f>
        <v>1</v>
      </c>
      <c r="AB67" s="20">
        <f t="shared" si="29"/>
        <v>1</v>
      </c>
      <c r="AC67" s="20">
        <f t="shared" si="29"/>
        <v>1</v>
      </c>
      <c r="AD67" s="20">
        <f t="shared" si="29"/>
        <v>1</v>
      </c>
      <c r="AE67" s="20">
        <f t="shared" si="29"/>
        <v>1</v>
      </c>
      <c r="AF67" s="20">
        <f t="shared" si="29"/>
        <v>1</v>
      </c>
      <c r="AG67" s="20">
        <f t="shared" si="29"/>
        <v>2</v>
      </c>
      <c r="AH67" s="20">
        <f t="shared" si="29"/>
        <v>2</v>
      </c>
      <c r="AI67" s="20">
        <f t="shared" si="29"/>
        <v>3</v>
      </c>
      <c r="AJ67" s="20">
        <f t="shared" si="29"/>
        <v>3</v>
      </c>
      <c r="AK67" s="20">
        <f t="shared" si="29"/>
        <v>4</v>
      </c>
      <c r="AL67" s="20">
        <f t="shared" si="29"/>
        <v>5</v>
      </c>
      <c r="AM67" s="20">
        <f t="shared" si="29"/>
        <v>6</v>
      </c>
      <c r="AN67" s="20">
        <f t="shared" si="29"/>
        <v>9</v>
      </c>
      <c r="AO67" s="20">
        <f t="shared" si="29"/>
        <v>11</v>
      </c>
      <c r="AP67" s="20">
        <f t="shared" si="29"/>
        <v>14</v>
      </c>
      <c r="AQ67" s="20">
        <f t="shared" si="29"/>
        <v>18</v>
      </c>
      <c r="AR67" s="20">
        <f t="shared" si="29"/>
        <v>23</v>
      </c>
      <c r="AS67" s="20">
        <f t="shared" si="29"/>
        <v>28</v>
      </c>
      <c r="AT67" s="20">
        <f t="shared" si="29"/>
        <v>34</v>
      </c>
      <c r="AU67" s="20">
        <f t="shared" si="29"/>
        <v>42</v>
      </c>
      <c r="AV67" s="20">
        <f t="shared" si="29"/>
        <v>51</v>
      </c>
      <c r="AW67" s="20">
        <f t="shared" si="29"/>
        <v>63</v>
      </c>
      <c r="AX67" s="20">
        <f t="shared" si="29"/>
        <v>76</v>
      </c>
    </row>
    <row r="68" spans="1:50" ht="15.75" customHeight="1" x14ac:dyDescent="0.25">
      <c r="A68" s="4"/>
      <c r="B68" s="4" t="s">
        <v>54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1">
        <v>50000</v>
      </c>
      <c r="P68" s="31">
        <v>50000</v>
      </c>
      <c r="Q68" s="31">
        <v>50000</v>
      </c>
      <c r="R68" s="31">
        <v>50000</v>
      </c>
      <c r="S68" s="31">
        <v>50000</v>
      </c>
      <c r="T68" s="31">
        <v>50000</v>
      </c>
      <c r="U68" s="31">
        <v>50000</v>
      </c>
      <c r="V68" s="31">
        <v>50000</v>
      </c>
      <c r="W68" s="31">
        <v>50000</v>
      </c>
      <c r="X68" s="31">
        <v>50000</v>
      </c>
      <c r="Y68" s="31">
        <v>50000</v>
      </c>
      <c r="Z68" s="31">
        <v>50000</v>
      </c>
      <c r="AA68" s="31">
        <v>100000</v>
      </c>
      <c r="AB68" s="31">
        <v>100000</v>
      </c>
      <c r="AC68" s="31">
        <v>100000</v>
      </c>
      <c r="AD68" s="31">
        <v>100000</v>
      </c>
      <c r="AE68" s="31">
        <v>100000</v>
      </c>
      <c r="AF68" s="31">
        <v>100000</v>
      </c>
      <c r="AG68" s="31">
        <v>100000</v>
      </c>
      <c r="AH68" s="31">
        <v>100000</v>
      </c>
      <c r="AI68" s="31">
        <v>100000</v>
      </c>
      <c r="AJ68" s="31">
        <v>100000</v>
      </c>
      <c r="AK68" s="31">
        <v>100000</v>
      </c>
      <c r="AL68" s="31">
        <v>100000</v>
      </c>
      <c r="AM68" s="31">
        <v>100000</v>
      </c>
      <c r="AN68" s="31">
        <v>100000</v>
      </c>
      <c r="AO68" s="31">
        <v>100000</v>
      </c>
      <c r="AP68" s="31">
        <v>100000</v>
      </c>
      <c r="AQ68" s="31">
        <v>100000</v>
      </c>
      <c r="AR68" s="31">
        <v>100000</v>
      </c>
      <c r="AS68" s="31">
        <v>100000</v>
      </c>
      <c r="AT68" s="31">
        <v>100000</v>
      </c>
      <c r="AU68" s="31">
        <v>100000</v>
      </c>
      <c r="AV68" s="31">
        <v>100000</v>
      </c>
      <c r="AW68" s="31">
        <v>100000</v>
      </c>
      <c r="AX68" s="31">
        <v>100000</v>
      </c>
    </row>
    <row r="69" spans="1:50" ht="15.75" customHeight="1" x14ac:dyDescent="0.25">
      <c r="A69" s="4"/>
      <c r="B69" s="4" t="s">
        <v>21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f t="shared" ref="O69:AX69" si="30">ROUNDUP(O7/O68,0)</f>
        <v>1</v>
      </c>
      <c r="P69" s="4">
        <f t="shared" si="30"/>
        <v>1</v>
      </c>
      <c r="Q69" s="4">
        <f t="shared" si="30"/>
        <v>1</v>
      </c>
      <c r="R69" s="4">
        <f t="shared" si="30"/>
        <v>1</v>
      </c>
      <c r="S69" s="4">
        <f t="shared" si="30"/>
        <v>1</v>
      </c>
      <c r="T69" s="4">
        <f t="shared" si="30"/>
        <v>1</v>
      </c>
      <c r="U69" s="4">
        <f t="shared" si="30"/>
        <v>1</v>
      </c>
      <c r="V69" s="4">
        <f t="shared" si="30"/>
        <v>1</v>
      </c>
      <c r="W69" s="4">
        <f t="shared" si="30"/>
        <v>1</v>
      </c>
      <c r="X69" s="4">
        <f t="shared" si="30"/>
        <v>1</v>
      </c>
      <c r="Y69" s="4">
        <f t="shared" si="30"/>
        <v>1</v>
      </c>
      <c r="Z69" s="4">
        <f t="shared" si="30"/>
        <v>1</v>
      </c>
      <c r="AA69" s="4">
        <f t="shared" si="30"/>
        <v>2</v>
      </c>
      <c r="AB69" s="4">
        <f t="shared" si="30"/>
        <v>2</v>
      </c>
      <c r="AC69" s="4">
        <f t="shared" si="30"/>
        <v>3</v>
      </c>
      <c r="AD69" s="4">
        <f t="shared" si="30"/>
        <v>3</v>
      </c>
      <c r="AE69" s="4">
        <f t="shared" si="30"/>
        <v>4</v>
      </c>
      <c r="AF69" s="4">
        <f t="shared" si="30"/>
        <v>4</v>
      </c>
      <c r="AG69" s="4">
        <f t="shared" si="30"/>
        <v>6</v>
      </c>
      <c r="AH69" s="4">
        <f t="shared" si="30"/>
        <v>7</v>
      </c>
      <c r="AI69" s="4">
        <f t="shared" si="30"/>
        <v>9</v>
      </c>
      <c r="AJ69" s="4">
        <f t="shared" si="30"/>
        <v>11</v>
      </c>
      <c r="AK69" s="4">
        <f t="shared" si="30"/>
        <v>14</v>
      </c>
      <c r="AL69" s="4">
        <f t="shared" si="30"/>
        <v>17</v>
      </c>
      <c r="AM69" s="4">
        <f t="shared" si="30"/>
        <v>24</v>
      </c>
      <c r="AN69" s="4">
        <f t="shared" si="30"/>
        <v>33</v>
      </c>
      <c r="AO69" s="4">
        <f t="shared" si="30"/>
        <v>43</v>
      </c>
      <c r="AP69" s="4">
        <f t="shared" si="30"/>
        <v>56</v>
      </c>
      <c r="AQ69" s="4">
        <f t="shared" si="30"/>
        <v>71</v>
      </c>
      <c r="AR69" s="4">
        <f t="shared" si="30"/>
        <v>89</v>
      </c>
      <c r="AS69" s="4">
        <f t="shared" si="30"/>
        <v>110</v>
      </c>
      <c r="AT69" s="4">
        <f t="shared" si="30"/>
        <v>136</v>
      </c>
      <c r="AU69" s="4">
        <f t="shared" si="30"/>
        <v>167</v>
      </c>
      <c r="AV69" s="4">
        <f t="shared" si="30"/>
        <v>204</v>
      </c>
      <c r="AW69" s="4">
        <f t="shared" si="30"/>
        <v>249</v>
      </c>
      <c r="AX69" s="4">
        <f t="shared" si="30"/>
        <v>303</v>
      </c>
    </row>
    <row r="70" spans="1:50" ht="15.75" customHeight="1" x14ac:dyDescent="0.25">
      <c r="A70" s="4"/>
      <c r="B70" s="4" t="s">
        <v>34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0">
        <v>0.25</v>
      </c>
      <c r="P70" s="30">
        <v>0.25</v>
      </c>
      <c r="Q70" s="30">
        <v>0.25</v>
      </c>
      <c r="R70" s="30">
        <v>0.25</v>
      </c>
      <c r="S70" s="30">
        <v>0.25</v>
      </c>
      <c r="T70" s="30">
        <v>0.25</v>
      </c>
      <c r="U70" s="30">
        <v>0.25</v>
      </c>
      <c r="V70" s="30">
        <v>0.25</v>
      </c>
      <c r="W70" s="30">
        <v>0.25</v>
      </c>
      <c r="X70" s="30">
        <v>0.25</v>
      </c>
      <c r="Y70" s="30">
        <v>0.25</v>
      </c>
      <c r="Z70" s="30">
        <v>0.25</v>
      </c>
      <c r="AA70" s="30">
        <v>0.25</v>
      </c>
      <c r="AB70" s="30">
        <v>0.25</v>
      </c>
      <c r="AC70" s="30">
        <v>0.25</v>
      </c>
      <c r="AD70" s="30">
        <v>0.25</v>
      </c>
      <c r="AE70" s="30">
        <v>0.25</v>
      </c>
      <c r="AF70" s="30">
        <v>0.25</v>
      </c>
      <c r="AG70" s="30">
        <v>0.25</v>
      </c>
      <c r="AH70" s="30">
        <v>0.25</v>
      </c>
      <c r="AI70" s="30">
        <v>0.25</v>
      </c>
      <c r="AJ70" s="30">
        <v>0.25</v>
      </c>
      <c r="AK70" s="30">
        <v>0.25</v>
      </c>
      <c r="AL70" s="30">
        <v>0.25</v>
      </c>
      <c r="AM70" s="30">
        <v>0.25</v>
      </c>
      <c r="AN70" s="30">
        <v>0.25</v>
      </c>
      <c r="AO70" s="30">
        <v>0.25</v>
      </c>
      <c r="AP70" s="30">
        <v>0.25</v>
      </c>
      <c r="AQ70" s="30">
        <v>0.25</v>
      </c>
      <c r="AR70" s="30">
        <v>0.25</v>
      </c>
      <c r="AS70" s="30">
        <v>0.25</v>
      </c>
      <c r="AT70" s="30">
        <v>0.25</v>
      </c>
      <c r="AU70" s="30">
        <v>0.25</v>
      </c>
      <c r="AV70" s="30">
        <v>0.25</v>
      </c>
      <c r="AW70" s="30">
        <v>0.25</v>
      </c>
      <c r="AX70" s="30">
        <v>0.25</v>
      </c>
    </row>
    <row r="71" spans="1:50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.75" customHeight="1" x14ac:dyDescent="0.25">
      <c r="A72" s="4"/>
      <c r="B72" s="1" t="s">
        <v>55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ht="15.75" customHeight="1" x14ac:dyDescent="0.25">
      <c r="A74" s="4"/>
      <c r="B74" s="2" t="s">
        <v>19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ht="15.75" customHeight="1" x14ac:dyDescent="0.25">
      <c r="A75" s="4"/>
      <c r="B75" s="4" t="s">
        <v>29</v>
      </c>
      <c r="C75" s="31">
        <v>1</v>
      </c>
      <c r="D75" s="31">
        <v>1</v>
      </c>
      <c r="E75" s="31">
        <v>1</v>
      </c>
      <c r="F75" s="31">
        <v>1</v>
      </c>
      <c r="G75" s="31">
        <v>1</v>
      </c>
      <c r="H75" s="31">
        <v>1</v>
      </c>
      <c r="I75" s="31">
        <v>5</v>
      </c>
      <c r="J75" s="31">
        <v>5</v>
      </c>
      <c r="K75" s="31">
        <v>5</v>
      </c>
      <c r="L75" s="31">
        <v>5</v>
      </c>
      <c r="M75" s="31">
        <v>5</v>
      </c>
      <c r="N75" s="31">
        <v>5</v>
      </c>
      <c r="O75" s="31">
        <v>20</v>
      </c>
      <c r="P75" s="31">
        <v>20</v>
      </c>
      <c r="Q75" s="31">
        <v>20</v>
      </c>
      <c r="R75" s="31">
        <v>20</v>
      </c>
      <c r="S75" s="31">
        <v>20</v>
      </c>
      <c r="T75" s="31">
        <v>20</v>
      </c>
      <c r="U75" s="31">
        <v>20</v>
      </c>
      <c r="V75" s="31">
        <v>20</v>
      </c>
      <c r="W75" s="31">
        <v>20</v>
      </c>
      <c r="X75" s="31">
        <v>20</v>
      </c>
      <c r="Y75" s="31">
        <v>20</v>
      </c>
      <c r="Z75" s="31">
        <v>20</v>
      </c>
      <c r="AA75" s="31">
        <v>40</v>
      </c>
      <c r="AB75" s="31">
        <v>40</v>
      </c>
      <c r="AC75" s="31">
        <v>40</v>
      </c>
      <c r="AD75" s="31">
        <v>40</v>
      </c>
      <c r="AE75" s="31">
        <v>40</v>
      </c>
      <c r="AF75" s="31">
        <v>40</v>
      </c>
      <c r="AG75" s="31">
        <v>40</v>
      </c>
      <c r="AH75" s="31">
        <v>40</v>
      </c>
      <c r="AI75" s="31">
        <v>40</v>
      </c>
      <c r="AJ75" s="31">
        <v>40</v>
      </c>
      <c r="AK75" s="31">
        <v>40</v>
      </c>
      <c r="AL75" s="31">
        <v>40</v>
      </c>
      <c r="AM75" s="31">
        <v>100</v>
      </c>
      <c r="AN75" s="31">
        <v>100</v>
      </c>
      <c r="AO75" s="31">
        <v>100</v>
      </c>
      <c r="AP75" s="31">
        <v>100</v>
      </c>
      <c r="AQ75" s="31">
        <v>100</v>
      </c>
      <c r="AR75" s="31">
        <v>100</v>
      </c>
      <c r="AS75" s="31">
        <v>100</v>
      </c>
      <c r="AT75" s="31">
        <v>100</v>
      </c>
      <c r="AU75" s="31">
        <v>100</v>
      </c>
      <c r="AV75" s="31">
        <v>100</v>
      </c>
      <c r="AW75" s="31">
        <v>100</v>
      </c>
      <c r="AX75" s="31">
        <v>100</v>
      </c>
    </row>
    <row r="76" spans="1:50" ht="15.75" customHeight="1" x14ac:dyDescent="0.25">
      <c r="A76" s="4"/>
      <c r="B76" s="4" t="s">
        <v>30</v>
      </c>
      <c r="C76" s="31">
        <v>5</v>
      </c>
      <c r="D76" s="31">
        <v>5</v>
      </c>
      <c r="E76" s="31">
        <v>5</v>
      </c>
      <c r="F76" s="31">
        <v>5</v>
      </c>
      <c r="G76" s="31">
        <v>5</v>
      </c>
      <c r="H76" s="31">
        <v>5</v>
      </c>
      <c r="I76" s="31">
        <v>10</v>
      </c>
      <c r="J76" s="31">
        <v>10</v>
      </c>
      <c r="K76" s="31">
        <v>10</v>
      </c>
      <c r="L76" s="31">
        <v>10</v>
      </c>
      <c r="M76" s="31">
        <v>10</v>
      </c>
      <c r="N76" s="31">
        <v>10</v>
      </c>
      <c r="O76" s="31">
        <v>15</v>
      </c>
      <c r="P76" s="31">
        <v>15</v>
      </c>
      <c r="Q76" s="31">
        <v>15</v>
      </c>
      <c r="R76" s="31">
        <v>15</v>
      </c>
      <c r="S76" s="31">
        <v>15</v>
      </c>
      <c r="T76" s="31">
        <v>15</v>
      </c>
      <c r="U76" s="31">
        <v>15</v>
      </c>
      <c r="V76" s="31">
        <v>15</v>
      </c>
      <c r="W76" s="31">
        <v>15</v>
      </c>
      <c r="X76" s="31">
        <v>15</v>
      </c>
      <c r="Y76" s="31">
        <v>15</v>
      </c>
      <c r="Z76" s="31">
        <v>15</v>
      </c>
      <c r="AA76" s="31">
        <v>30</v>
      </c>
      <c r="AB76" s="31">
        <v>30</v>
      </c>
      <c r="AC76" s="31">
        <v>30</v>
      </c>
      <c r="AD76" s="31">
        <v>30</v>
      </c>
      <c r="AE76" s="31">
        <v>30</v>
      </c>
      <c r="AF76" s="31">
        <v>30</v>
      </c>
      <c r="AG76" s="31">
        <v>30</v>
      </c>
      <c r="AH76" s="31">
        <v>30</v>
      </c>
      <c r="AI76" s="31">
        <v>30</v>
      </c>
      <c r="AJ76" s="31">
        <v>30</v>
      </c>
      <c r="AK76" s="31">
        <v>30</v>
      </c>
      <c r="AL76" s="31">
        <v>30</v>
      </c>
      <c r="AM76" s="31">
        <v>50</v>
      </c>
      <c r="AN76" s="31">
        <v>50</v>
      </c>
      <c r="AO76" s="31">
        <v>50</v>
      </c>
      <c r="AP76" s="31">
        <v>50</v>
      </c>
      <c r="AQ76" s="31">
        <v>50</v>
      </c>
      <c r="AR76" s="31">
        <v>50</v>
      </c>
      <c r="AS76" s="31">
        <v>50</v>
      </c>
      <c r="AT76" s="31">
        <v>50</v>
      </c>
      <c r="AU76" s="31">
        <v>50</v>
      </c>
      <c r="AV76" s="31">
        <v>50</v>
      </c>
      <c r="AW76" s="31">
        <v>50</v>
      </c>
      <c r="AX76" s="31">
        <v>50</v>
      </c>
    </row>
    <row r="77" spans="1:50" ht="15.75" customHeight="1" x14ac:dyDescent="0.25">
      <c r="A77" s="4"/>
      <c r="B77" s="4" t="s">
        <v>31</v>
      </c>
      <c r="C77" s="31">
        <v>20</v>
      </c>
      <c r="D77" s="31">
        <v>20</v>
      </c>
      <c r="E77" s="31">
        <v>20</v>
      </c>
      <c r="F77" s="31">
        <v>20</v>
      </c>
      <c r="G77" s="31">
        <v>20</v>
      </c>
      <c r="H77" s="31">
        <v>20</v>
      </c>
      <c r="I77" s="31">
        <v>40</v>
      </c>
      <c r="J77" s="31">
        <v>40</v>
      </c>
      <c r="K77" s="31">
        <v>40</v>
      </c>
      <c r="L77" s="31">
        <v>40</v>
      </c>
      <c r="M77" s="31">
        <v>40</v>
      </c>
      <c r="N77" s="31">
        <v>40</v>
      </c>
      <c r="O77" s="31">
        <v>60</v>
      </c>
      <c r="P77" s="31">
        <v>60</v>
      </c>
      <c r="Q77" s="31">
        <v>60</v>
      </c>
      <c r="R77" s="31">
        <v>60</v>
      </c>
      <c r="S77" s="31">
        <v>60</v>
      </c>
      <c r="T77" s="31">
        <v>60</v>
      </c>
      <c r="U77" s="31">
        <v>60</v>
      </c>
      <c r="V77" s="31">
        <v>60</v>
      </c>
      <c r="W77" s="31">
        <v>60</v>
      </c>
      <c r="X77" s="31">
        <v>60</v>
      </c>
      <c r="Y77" s="31">
        <v>60</v>
      </c>
      <c r="Z77" s="31">
        <v>60</v>
      </c>
      <c r="AA77" s="31">
        <v>100</v>
      </c>
      <c r="AB77" s="31">
        <v>100</v>
      </c>
      <c r="AC77" s="31">
        <v>100</v>
      </c>
      <c r="AD77" s="31">
        <v>100</v>
      </c>
      <c r="AE77" s="31">
        <v>100</v>
      </c>
      <c r="AF77" s="31">
        <v>100</v>
      </c>
      <c r="AG77" s="31">
        <v>100</v>
      </c>
      <c r="AH77" s="31">
        <v>100</v>
      </c>
      <c r="AI77" s="31">
        <v>100</v>
      </c>
      <c r="AJ77" s="31">
        <v>100</v>
      </c>
      <c r="AK77" s="31">
        <v>100</v>
      </c>
      <c r="AL77" s="31">
        <v>100</v>
      </c>
      <c r="AM77" s="31">
        <v>200</v>
      </c>
      <c r="AN77" s="31">
        <v>200</v>
      </c>
      <c r="AO77" s="31">
        <v>200</v>
      </c>
      <c r="AP77" s="31">
        <v>200</v>
      </c>
      <c r="AQ77" s="31">
        <v>200</v>
      </c>
      <c r="AR77" s="31">
        <v>200</v>
      </c>
      <c r="AS77" s="31">
        <v>200</v>
      </c>
      <c r="AT77" s="31">
        <v>200</v>
      </c>
      <c r="AU77" s="31">
        <v>200</v>
      </c>
      <c r="AV77" s="31">
        <v>200</v>
      </c>
      <c r="AW77" s="31">
        <v>200</v>
      </c>
      <c r="AX77" s="31">
        <v>200</v>
      </c>
    </row>
    <row r="78" spans="1:50" ht="15.75" customHeight="1" x14ac:dyDescent="0.25">
      <c r="A78" s="4"/>
      <c r="B78" s="4" t="s">
        <v>32</v>
      </c>
      <c r="C78" s="31">
        <v>5</v>
      </c>
      <c r="D78" s="31">
        <v>5</v>
      </c>
      <c r="E78" s="31">
        <v>5</v>
      </c>
      <c r="F78" s="31">
        <v>5</v>
      </c>
      <c r="G78" s="31">
        <v>5</v>
      </c>
      <c r="H78" s="31">
        <v>5</v>
      </c>
      <c r="I78" s="31">
        <v>15</v>
      </c>
      <c r="J78" s="31">
        <v>15</v>
      </c>
      <c r="K78" s="31">
        <v>15</v>
      </c>
      <c r="L78" s="31">
        <v>15</v>
      </c>
      <c r="M78" s="31">
        <v>15</v>
      </c>
      <c r="N78" s="31">
        <v>15</v>
      </c>
      <c r="O78" s="31">
        <v>25</v>
      </c>
      <c r="P78" s="31">
        <v>25</v>
      </c>
      <c r="Q78" s="31">
        <v>25</v>
      </c>
      <c r="R78" s="31">
        <v>25</v>
      </c>
      <c r="S78" s="31">
        <v>25</v>
      </c>
      <c r="T78" s="31">
        <v>25</v>
      </c>
      <c r="U78" s="31">
        <v>25</v>
      </c>
      <c r="V78" s="31">
        <v>25</v>
      </c>
      <c r="W78" s="31">
        <v>25</v>
      </c>
      <c r="X78" s="31">
        <v>25</v>
      </c>
      <c r="Y78" s="31">
        <v>25</v>
      </c>
      <c r="Z78" s="31">
        <v>25</v>
      </c>
      <c r="AA78" s="31">
        <v>40</v>
      </c>
      <c r="AB78" s="31">
        <v>40</v>
      </c>
      <c r="AC78" s="31">
        <v>40</v>
      </c>
      <c r="AD78" s="31">
        <v>40</v>
      </c>
      <c r="AE78" s="31">
        <v>40</v>
      </c>
      <c r="AF78" s="31">
        <v>40</v>
      </c>
      <c r="AG78" s="31">
        <v>40</v>
      </c>
      <c r="AH78" s="31">
        <v>40</v>
      </c>
      <c r="AI78" s="31">
        <v>40</v>
      </c>
      <c r="AJ78" s="31">
        <v>40</v>
      </c>
      <c r="AK78" s="31">
        <v>40</v>
      </c>
      <c r="AL78" s="31">
        <v>40</v>
      </c>
      <c r="AM78" s="31">
        <v>80</v>
      </c>
      <c r="AN78" s="31">
        <v>80</v>
      </c>
      <c r="AO78" s="31">
        <v>80</v>
      </c>
      <c r="AP78" s="31">
        <v>80</v>
      </c>
      <c r="AQ78" s="31">
        <v>80</v>
      </c>
      <c r="AR78" s="31">
        <v>80</v>
      </c>
      <c r="AS78" s="31">
        <v>80</v>
      </c>
      <c r="AT78" s="31">
        <v>80</v>
      </c>
      <c r="AU78" s="31">
        <v>80</v>
      </c>
      <c r="AV78" s="31">
        <v>80</v>
      </c>
      <c r="AW78" s="31">
        <v>80</v>
      </c>
      <c r="AX78" s="31">
        <v>80</v>
      </c>
    </row>
    <row r="79" spans="1:50" ht="15.75" customHeight="1" x14ac:dyDescent="0.25">
      <c r="A79" s="4"/>
      <c r="B79" s="4" t="s">
        <v>33</v>
      </c>
      <c r="C79" s="31">
        <v>3</v>
      </c>
      <c r="D79" s="31">
        <v>3</v>
      </c>
      <c r="E79" s="31">
        <v>3</v>
      </c>
      <c r="F79" s="31">
        <v>3</v>
      </c>
      <c r="G79" s="31">
        <v>3</v>
      </c>
      <c r="H79" s="31">
        <v>3</v>
      </c>
      <c r="I79" s="31">
        <v>5</v>
      </c>
      <c r="J79" s="31">
        <v>5</v>
      </c>
      <c r="K79" s="31">
        <v>5</v>
      </c>
      <c r="L79" s="31">
        <v>5</v>
      </c>
      <c r="M79" s="31">
        <v>5</v>
      </c>
      <c r="N79" s="31">
        <v>5</v>
      </c>
      <c r="O79" s="31">
        <v>10</v>
      </c>
      <c r="P79" s="31">
        <v>10</v>
      </c>
      <c r="Q79" s="31">
        <v>10</v>
      </c>
      <c r="R79" s="31">
        <v>10</v>
      </c>
      <c r="S79" s="31">
        <v>10</v>
      </c>
      <c r="T79" s="31">
        <v>10</v>
      </c>
      <c r="U79" s="31">
        <v>10</v>
      </c>
      <c r="V79" s="31">
        <v>10</v>
      </c>
      <c r="W79" s="31">
        <v>10</v>
      </c>
      <c r="X79" s="31">
        <v>10</v>
      </c>
      <c r="Y79" s="31">
        <v>10</v>
      </c>
      <c r="Z79" s="31">
        <v>10</v>
      </c>
      <c r="AA79" s="31">
        <v>25</v>
      </c>
      <c r="AB79" s="31">
        <v>25</v>
      </c>
      <c r="AC79" s="31">
        <v>25</v>
      </c>
      <c r="AD79" s="31">
        <v>25</v>
      </c>
      <c r="AE79" s="31">
        <v>25</v>
      </c>
      <c r="AF79" s="31">
        <v>25</v>
      </c>
      <c r="AG79" s="31">
        <v>25</v>
      </c>
      <c r="AH79" s="31">
        <v>25</v>
      </c>
      <c r="AI79" s="31">
        <v>25</v>
      </c>
      <c r="AJ79" s="31">
        <v>25</v>
      </c>
      <c r="AK79" s="31">
        <v>25</v>
      </c>
      <c r="AL79" s="31">
        <v>25</v>
      </c>
      <c r="AM79" s="31">
        <v>50</v>
      </c>
      <c r="AN79" s="31">
        <v>50</v>
      </c>
      <c r="AO79" s="31">
        <v>50</v>
      </c>
      <c r="AP79" s="31">
        <v>50</v>
      </c>
      <c r="AQ79" s="31">
        <v>50</v>
      </c>
      <c r="AR79" s="31">
        <v>50</v>
      </c>
      <c r="AS79" s="31">
        <v>50</v>
      </c>
      <c r="AT79" s="31">
        <v>50</v>
      </c>
      <c r="AU79" s="31">
        <v>50</v>
      </c>
      <c r="AV79" s="31">
        <v>50</v>
      </c>
      <c r="AW79" s="31">
        <v>50</v>
      </c>
      <c r="AX79" s="31">
        <v>50</v>
      </c>
    </row>
    <row r="80" spans="1:50" ht="15.75" customHeight="1" x14ac:dyDescent="0.25">
      <c r="A80" s="4"/>
      <c r="B80" s="4" t="s">
        <v>34</v>
      </c>
      <c r="C80" s="30">
        <v>0.25</v>
      </c>
      <c r="D80" s="30">
        <v>0.25</v>
      </c>
      <c r="E80" s="30">
        <v>0.25</v>
      </c>
      <c r="F80" s="30">
        <v>0.25</v>
      </c>
      <c r="G80" s="30">
        <v>0.25</v>
      </c>
      <c r="H80" s="30">
        <v>0.25</v>
      </c>
      <c r="I80" s="30">
        <v>0.25</v>
      </c>
      <c r="J80" s="30">
        <v>0.25</v>
      </c>
      <c r="K80" s="30">
        <v>0.25</v>
      </c>
      <c r="L80" s="30">
        <v>0.25</v>
      </c>
      <c r="M80" s="30">
        <v>0.25</v>
      </c>
      <c r="N80" s="30">
        <v>0.25</v>
      </c>
      <c r="O80" s="30">
        <v>0.25</v>
      </c>
      <c r="P80" s="30">
        <v>0.25</v>
      </c>
      <c r="Q80" s="30">
        <v>0.25</v>
      </c>
      <c r="R80" s="30">
        <v>0.25</v>
      </c>
      <c r="S80" s="30">
        <v>0.25</v>
      </c>
      <c r="T80" s="30">
        <v>0.25</v>
      </c>
      <c r="U80" s="30">
        <v>0.25</v>
      </c>
      <c r="V80" s="30">
        <v>0.25</v>
      </c>
      <c r="W80" s="30">
        <v>0.25</v>
      </c>
      <c r="X80" s="30">
        <v>0.25</v>
      </c>
      <c r="Y80" s="30">
        <v>0.25</v>
      </c>
      <c r="Z80" s="30">
        <v>0.25</v>
      </c>
      <c r="AA80" s="30">
        <v>0.25</v>
      </c>
      <c r="AB80" s="30">
        <v>0.25</v>
      </c>
      <c r="AC80" s="30">
        <v>0.25</v>
      </c>
      <c r="AD80" s="30">
        <v>0.25</v>
      </c>
      <c r="AE80" s="30">
        <v>0.25</v>
      </c>
      <c r="AF80" s="30">
        <v>0.25</v>
      </c>
      <c r="AG80" s="30">
        <v>0.25</v>
      </c>
      <c r="AH80" s="30">
        <v>0.25</v>
      </c>
      <c r="AI80" s="30">
        <v>0.25</v>
      </c>
      <c r="AJ80" s="30">
        <v>0.25</v>
      </c>
      <c r="AK80" s="30">
        <v>0.25</v>
      </c>
      <c r="AL80" s="30">
        <v>0.25</v>
      </c>
      <c r="AM80" s="30">
        <v>0.25</v>
      </c>
      <c r="AN80" s="30">
        <v>0.25</v>
      </c>
      <c r="AO80" s="30">
        <v>0.25</v>
      </c>
      <c r="AP80" s="30">
        <v>0.25</v>
      </c>
      <c r="AQ80" s="30">
        <v>0.25</v>
      </c>
      <c r="AR80" s="30">
        <v>0.25</v>
      </c>
      <c r="AS80" s="30">
        <v>0.25</v>
      </c>
      <c r="AT80" s="30">
        <v>0.25</v>
      </c>
      <c r="AU80" s="30">
        <v>0.25</v>
      </c>
      <c r="AV80" s="30">
        <v>0.25</v>
      </c>
      <c r="AW80" s="30">
        <v>0.25</v>
      </c>
      <c r="AX80" s="30">
        <v>0.25</v>
      </c>
    </row>
    <row r="81" spans="1:50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ht="15.75" customHeight="1" x14ac:dyDescent="0.25">
      <c r="A82" s="4"/>
      <c r="B82" s="2" t="s">
        <v>56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15.75" customHeight="1" x14ac:dyDescent="0.25">
      <c r="A83" s="4"/>
      <c r="B83" s="4" t="s">
        <v>37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20">
        <f>'User Acquisition &amp; Revenue'!B3</f>
        <v>5000</v>
      </c>
      <c r="P83" s="20">
        <f>'User Acquisition &amp; Revenue'!C3</f>
        <v>5000</v>
      </c>
      <c r="Q83" s="20">
        <f>'User Acquisition &amp; Revenue'!D3</f>
        <v>5000</v>
      </c>
      <c r="R83" s="20">
        <f>'User Acquisition &amp; Revenue'!E3</f>
        <v>10000</v>
      </c>
      <c r="S83" s="20">
        <f>'User Acquisition &amp; Revenue'!F3</f>
        <v>10000</v>
      </c>
      <c r="T83" s="20">
        <f>'User Acquisition &amp; Revenue'!G3</f>
        <v>10000</v>
      </c>
      <c r="U83" s="20">
        <f>'User Acquisition &amp; Revenue'!H3</f>
        <v>25000</v>
      </c>
      <c r="V83" s="20">
        <f>'User Acquisition &amp; Revenue'!I3</f>
        <v>25000</v>
      </c>
      <c r="W83" s="20">
        <f>'User Acquisition &amp; Revenue'!J3</f>
        <v>25000</v>
      </c>
      <c r="X83" s="20">
        <f>'User Acquisition &amp; Revenue'!K3</f>
        <v>50000</v>
      </c>
      <c r="Y83" s="20">
        <f>'User Acquisition &amp; Revenue'!L3</f>
        <v>50000</v>
      </c>
      <c r="Z83" s="20">
        <f>'User Acquisition &amp; Revenue'!M3</f>
        <v>50000</v>
      </c>
      <c r="AA83" s="20">
        <f>'User Acquisition &amp; Revenue'!N3</f>
        <v>100000</v>
      </c>
      <c r="AB83" s="20">
        <f>'User Acquisition &amp; Revenue'!O3</f>
        <v>100000</v>
      </c>
      <c r="AC83" s="20">
        <f>'User Acquisition &amp; Revenue'!P3</f>
        <v>100000</v>
      </c>
      <c r="AD83" s="20">
        <f>'User Acquisition &amp; Revenue'!Q3</f>
        <v>100000</v>
      </c>
      <c r="AE83" s="20">
        <f>'User Acquisition &amp; Revenue'!R3</f>
        <v>100000</v>
      </c>
      <c r="AF83" s="20">
        <f>'User Acquisition &amp; Revenue'!S3</f>
        <v>100000</v>
      </c>
      <c r="AG83" s="20">
        <f>'User Acquisition &amp; Revenue'!T3</f>
        <v>120000</v>
      </c>
      <c r="AH83" s="20">
        <f>'User Acquisition &amp; Revenue'!U3</f>
        <v>144000</v>
      </c>
      <c r="AI83" s="20">
        <f>'User Acquisition &amp; Revenue'!V3</f>
        <v>172800</v>
      </c>
      <c r="AJ83" s="20">
        <f>'User Acquisition &amp; Revenue'!W3</f>
        <v>207360</v>
      </c>
      <c r="AK83" s="20">
        <f>'User Acquisition &amp; Revenue'!X3</f>
        <v>248832</v>
      </c>
      <c r="AL83" s="20">
        <f>'User Acquisition &amp; Revenue'!Y3</f>
        <v>298598.39999999997</v>
      </c>
      <c r="AM83" s="20">
        <f>'User Acquisition &amp; Revenue'!Z3</f>
        <v>358318.07999999996</v>
      </c>
      <c r="AN83" s="20">
        <f>'User Acquisition &amp; Revenue'!AA3</f>
        <v>429981.69599999994</v>
      </c>
      <c r="AO83" s="20">
        <f>'User Acquisition &amp; Revenue'!AB3</f>
        <v>515978.03519999993</v>
      </c>
      <c r="AP83" s="20">
        <f>'User Acquisition &amp; Revenue'!AC3</f>
        <v>619173.64223999984</v>
      </c>
      <c r="AQ83" s="20">
        <f>'User Acquisition &amp; Revenue'!AD3</f>
        <v>743008.37068799976</v>
      </c>
      <c r="AR83" s="20">
        <f>'User Acquisition &amp; Revenue'!AE3</f>
        <v>891610.04482559965</v>
      </c>
      <c r="AS83" s="20">
        <f>'User Acquisition &amp; Revenue'!AF3</f>
        <v>1069932.0537907195</v>
      </c>
      <c r="AT83" s="20">
        <f>'User Acquisition &amp; Revenue'!AG3</f>
        <v>1283918.4645488632</v>
      </c>
      <c r="AU83" s="20">
        <f>'User Acquisition &amp; Revenue'!AH3</f>
        <v>1540702.1574586357</v>
      </c>
      <c r="AV83" s="20">
        <f>'User Acquisition &amp; Revenue'!AI3</f>
        <v>1848842.5889503628</v>
      </c>
      <c r="AW83" s="20">
        <f>'User Acquisition &amp; Revenue'!AJ3</f>
        <v>2218611.1067404351</v>
      </c>
      <c r="AX83" s="20">
        <f>'User Acquisition &amp; Revenue'!AK3</f>
        <v>2662333.328088522</v>
      </c>
    </row>
    <row r="84" spans="1:50" ht="15.75" customHeight="1" x14ac:dyDescent="0.25">
      <c r="A84" s="4"/>
      <c r="B84" s="4" t="s">
        <v>38</v>
      </c>
      <c r="C84" s="4"/>
      <c r="D84" s="4"/>
      <c r="E84" s="4"/>
      <c r="F84" s="4"/>
      <c r="G84" s="4"/>
      <c r="H84" s="29">
        <v>5000</v>
      </c>
      <c r="I84" s="29">
        <v>5000</v>
      </c>
      <c r="J84" s="29">
        <v>5000</v>
      </c>
      <c r="K84" s="29">
        <v>5000</v>
      </c>
      <c r="L84" s="29">
        <v>5000</v>
      </c>
      <c r="M84" s="29">
        <v>5000</v>
      </c>
      <c r="N84" s="29">
        <v>5000</v>
      </c>
      <c r="O84" s="29">
        <v>5000</v>
      </c>
      <c r="P84" s="29">
        <v>5000</v>
      </c>
      <c r="Q84" s="29">
        <v>5000</v>
      </c>
      <c r="R84" s="29">
        <v>5000</v>
      </c>
      <c r="S84" s="29">
        <v>5000</v>
      </c>
      <c r="T84" s="29">
        <v>5000</v>
      </c>
      <c r="U84" s="29">
        <v>5000</v>
      </c>
      <c r="V84" s="29">
        <v>5000</v>
      </c>
      <c r="W84" s="29">
        <v>5000</v>
      </c>
      <c r="X84" s="29">
        <v>5000</v>
      </c>
      <c r="Y84" s="29">
        <v>5000</v>
      </c>
      <c r="Z84" s="29">
        <v>5000</v>
      </c>
      <c r="AA84" s="29">
        <v>5000</v>
      </c>
      <c r="AB84" s="29">
        <v>5000</v>
      </c>
      <c r="AC84" s="29">
        <v>5000</v>
      </c>
      <c r="AD84" s="29">
        <v>5000</v>
      </c>
      <c r="AE84" s="29">
        <v>5000</v>
      </c>
      <c r="AF84" s="29">
        <v>5000</v>
      </c>
      <c r="AG84" s="29">
        <v>5000</v>
      </c>
      <c r="AH84" s="29">
        <v>5000</v>
      </c>
      <c r="AI84" s="29">
        <v>5000</v>
      </c>
      <c r="AJ84" s="29">
        <v>5000</v>
      </c>
      <c r="AK84" s="29">
        <v>5000</v>
      </c>
      <c r="AL84" s="29">
        <v>5000</v>
      </c>
      <c r="AM84" s="29">
        <v>5000</v>
      </c>
      <c r="AN84" s="29">
        <v>5000</v>
      </c>
      <c r="AO84" s="29">
        <v>5000</v>
      </c>
      <c r="AP84" s="29">
        <v>5000</v>
      </c>
      <c r="AQ84" s="29">
        <v>5000</v>
      </c>
      <c r="AR84" s="29">
        <v>5000</v>
      </c>
      <c r="AS84" s="29">
        <v>5000</v>
      </c>
      <c r="AT84" s="29">
        <v>5000</v>
      </c>
      <c r="AU84" s="29">
        <v>5000</v>
      </c>
      <c r="AV84" s="29">
        <v>5000</v>
      </c>
      <c r="AW84" s="29">
        <v>5000</v>
      </c>
      <c r="AX84" s="29">
        <v>5000</v>
      </c>
    </row>
    <row r="85" spans="1:50" ht="15.75" customHeight="1" x14ac:dyDescent="0.25">
      <c r="A85" s="4"/>
      <c r="B85" s="4" t="s">
        <v>31</v>
      </c>
      <c r="C85" s="29">
        <v>20000</v>
      </c>
      <c r="D85" s="29">
        <v>20000</v>
      </c>
      <c r="E85" s="29">
        <v>20000</v>
      </c>
      <c r="F85" s="29">
        <v>20000</v>
      </c>
      <c r="G85" s="29">
        <v>20000</v>
      </c>
      <c r="H85" s="29">
        <v>20000</v>
      </c>
      <c r="I85" s="29">
        <v>20000</v>
      </c>
      <c r="J85" s="29">
        <v>20000</v>
      </c>
      <c r="K85" s="29">
        <v>20000</v>
      </c>
      <c r="L85" s="29">
        <v>20000</v>
      </c>
      <c r="M85" s="29">
        <v>20000</v>
      </c>
      <c r="N85" s="29">
        <v>20000</v>
      </c>
      <c r="O85" s="29">
        <v>20000</v>
      </c>
      <c r="P85" s="29">
        <v>20000</v>
      </c>
      <c r="Q85" s="29">
        <v>20000</v>
      </c>
      <c r="R85" s="29">
        <v>20000</v>
      </c>
      <c r="S85" s="29">
        <v>20000</v>
      </c>
      <c r="T85" s="29">
        <v>20000</v>
      </c>
      <c r="U85" s="29">
        <v>20000</v>
      </c>
      <c r="V85" s="29">
        <v>20000</v>
      </c>
      <c r="W85" s="29">
        <v>20000</v>
      </c>
      <c r="X85" s="29">
        <v>20000</v>
      </c>
      <c r="Y85" s="29">
        <v>20000</v>
      </c>
      <c r="Z85" s="29">
        <v>20000</v>
      </c>
      <c r="AA85" s="29">
        <v>20000</v>
      </c>
      <c r="AB85" s="29">
        <v>20000</v>
      </c>
      <c r="AC85" s="29">
        <v>20000</v>
      </c>
      <c r="AD85" s="29">
        <v>20000</v>
      </c>
      <c r="AE85" s="29">
        <v>20000</v>
      </c>
      <c r="AF85" s="29">
        <v>20000</v>
      </c>
      <c r="AG85" s="29">
        <v>20000</v>
      </c>
      <c r="AH85" s="29">
        <v>20000</v>
      </c>
      <c r="AI85" s="29">
        <v>20000</v>
      </c>
      <c r="AJ85" s="29">
        <v>20000</v>
      </c>
      <c r="AK85" s="29">
        <v>20000</v>
      </c>
      <c r="AL85" s="29">
        <v>20000</v>
      </c>
      <c r="AM85" s="29">
        <v>20000</v>
      </c>
      <c r="AN85" s="29">
        <v>20000</v>
      </c>
      <c r="AO85" s="29">
        <v>20000</v>
      </c>
      <c r="AP85" s="29">
        <v>20000</v>
      </c>
      <c r="AQ85" s="29">
        <v>20000</v>
      </c>
      <c r="AR85" s="29">
        <v>20000</v>
      </c>
      <c r="AS85" s="29">
        <v>20000</v>
      </c>
      <c r="AT85" s="29">
        <v>20000</v>
      </c>
      <c r="AU85" s="29">
        <v>20000</v>
      </c>
      <c r="AV85" s="29">
        <v>20000</v>
      </c>
      <c r="AW85" s="29">
        <v>20000</v>
      </c>
      <c r="AX85" s="29">
        <v>20000</v>
      </c>
    </row>
    <row r="86" spans="1:50" ht="15.75" customHeight="1" x14ac:dyDescent="0.25">
      <c r="A86" s="4"/>
      <c r="B86" s="4" t="s">
        <v>39</v>
      </c>
      <c r="C86" s="29">
        <v>20000</v>
      </c>
      <c r="D86" s="29">
        <v>20000</v>
      </c>
      <c r="E86" s="29">
        <v>20000</v>
      </c>
      <c r="F86" s="29">
        <v>20000</v>
      </c>
      <c r="G86" s="29">
        <v>20000</v>
      </c>
      <c r="H86" s="29">
        <v>20000</v>
      </c>
      <c r="I86" s="29">
        <v>20000</v>
      </c>
      <c r="J86" s="29">
        <v>20000</v>
      </c>
      <c r="K86" s="29">
        <v>20000</v>
      </c>
      <c r="L86" s="29">
        <v>20000</v>
      </c>
      <c r="M86" s="29">
        <v>20000</v>
      </c>
      <c r="N86" s="29">
        <v>20000</v>
      </c>
      <c r="O86" s="29">
        <v>20000</v>
      </c>
      <c r="P86" s="29">
        <v>20000</v>
      </c>
      <c r="Q86" s="29">
        <v>20000</v>
      </c>
      <c r="R86" s="29">
        <v>20000</v>
      </c>
      <c r="S86" s="29">
        <v>20000</v>
      </c>
      <c r="T86" s="29">
        <v>20000</v>
      </c>
      <c r="U86" s="29">
        <v>20000</v>
      </c>
      <c r="V86" s="29">
        <v>20000</v>
      </c>
      <c r="W86" s="29">
        <v>20000</v>
      </c>
      <c r="X86" s="29">
        <v>20000</v>
      </c>
      <c r="Y86" s="29">
        <v>20000</v>
      </c>
      <c r="Z86" s="29">
        <v>20000</v>
      </c>
      <c r="AA86" s="29">
        <v>20000</v>
      </c>
      <c r="AB86" s="29">
        <v>20000</v>
      </c>
      <c r="AC86" s="29">
        <v>20000</v>
      </c>
      <c r="AD86" s="29">
        <v>20000</v>
      </c>
      <c r="AE86" s="29">
        <v>20000</v>
      </c>
      <c r="AF86" s="29">
        <v>20000</v>
      </c>
      <c r="AG86" s="29">
        <v>20000</v>
      </c>
      <c r="AH86" s="29">
        <v>20000</v>
      </c>
      <c r="AI86" s="29">
        <v>20000</v>
      </c>
      <c r="AJ86" s="29">
        <v>20000</v>
      </c>
      <c r="AK86" s="29">
        <v>20000</v>
      </c>
      <c r="AL86" s="29">
        <v>20000</v>
      </c>
      <c r="AM86" s="29">
        <v>20000</v>
      </c>
      <c r="AN86" s="29">
        <v>20000</v>
      </c>
      <c r="AO86" s="29">
        <v>20000</v>
      </c>
      <c r="AP86" s="29">
        <v>20000</v>
      </c>
      <c r="AQ86" s="29">
        <v>20000</v>
      </c>
      <c r="AR86" s="29">
        <v>20000</v>
      </c>
      <c r="AS86" s="29">
        <v>20000</v>
      </c>
      <c r="AT86" s="29">
        <v>20000</v>
      </c>
      <c r="AU86" s="29">
        <v>20000</v>
      </c>
      <c r="AV86" s="29">
        <v>20000</v>
      </c>
      <c r="AW86" s="29">
        <v>20000</v>
      </c>
      <c r="AX86" s="29">
        <v>20000</v>
      </c>
    </row>
    <row r="87" spans="1:50" ht="15.75" customHeight="1" x14ac:dyDescent="0.25">
      <c r="A87" s="4"/>
      <c r="B87" s="4" t="s">
        <v>40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30">
        <v>0.05</v>
      </c>
      <c r="O87" s="30">
        <v>0.05</v>
      </c>
      <c r="P87" s="30">
        <v>0.05</v>
      </c>
      <c r="Q87" s="30">
        <v>0.05</v>
      </c>
      <c r="R87" s="30">
        <v>0.05</v>
      </c>
      <c r="S87" s="30">
        <v>0.05</v>
      </c>
      <c r="T87" s="30">
        <v>0.05</v>
      </c>
      <c r="U87" s="30">
        <v>0.05</v>
      </c>
      <c r="V87" s="30">
        <v>0.05</v>
      </c>
      <c r="W87" s="30">
        <v>0.05</v>
      </c>
      <c r="X87" s="30">
        <v>0.05</v>
      </c>
      <c r="Y87" s="30">
        <v>0.05</v>
      </c>
      <c r="Z87" s="30">
        <v>0.05</v>
      </c>
      <c r="AA87" s="30">
        <v>0.03</v>
      </c>
      <c r="AB87" s="30">
        <v>0.03</v>
      </c>
      <c r="AC87" s="30">
        <v>0.03</v>
      </c>
      <c r="AD87" s="30">
        <v>0.03</v>
      </c>
      <c r="AE87" s="30">
        <v>0.03</v>
      </c>
      <c r="AF87" s="30">
        <v>0.03</v>
      </c>
      <c r="AG87" s="30">
        <v>0.03</v>
      </c>
      <c r="AH87" s="30">
        <v>0.03</v>
      </c>
      <c r="AI87" s="30">
        <v>0.03</v>
      </c>
      <c r="AJ87" s="30">
        <v>0.03</v>
      </c>
      <c r="AK87" s="30">
        <v>0.03</v>
      </c>
      <c r="AL87" s="30">
        <v>0.03</v>
      </c>
      <c r="AM87" s="30">
        <v>0.03</v>
      </c>
      <c r="AN87" s="30">
        <v>0.03</v>
      </c>
      <c r="AO87" s="30">
        <v>0.03</v>
      </c>
      <c r="AP87" s="30">
        <v>0.03</v>
      </c>
      <c r="AQ87" s="30">
        <v>0.03</v>
      </c>
      <c r="AR87" s="30">
        <v>0.03</v>
      </c>
      <c r="AS87" s="30">
        <v>0.03</v>
      </c>
      <c r="AT87" s="30">
        <v>0.03</v>
      </c>
      <c r="AU87" s="30">
        <v>0.03</v>
      </c>
      <c r="AV87" s="30">
        <v>0.03</v>
      </c>
      <c r="AW87" s="30">
        <v>0.03</v>
      </c>
      <c r="AX87" s="30">
        <v>0.03</v>
      </c>
    </row>
    <row r="88" spans="1:50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</sheetData>
  <sheetProtection algorithmName="SHA-512" hashValue="lDDj/ldJ4n9PsCs34IN5N6PIKyZ/ctZU2xoUUKQQ8zwNWN9O2lQRWyRB9bewNbyrfP/l/9U1L3ClFpNZNw3GzQ==" saltValue="tPd1e4NKojTHbRjUkWOmcg==" spinCount="100000" sheet="1" objects="1" scenarios="1" selectLockedCells="1" selectUnlockedCell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0"/>
  <sheetViews>
    <sheetView showGridLines="0"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ColWidth="14.42578125" defaultRowHeight="15" customHeight="1" x14ac:dyDescent="0.25"/>
  <cols>
    <col min="1" max="1" width="32.28515625" customWidth="1"/>
    <col min="2" max="4" width="8.85546875" customWidth="1"/>
    <col min="5" max="7" width="9.140625" customWidth="1"/>
    <col min="8" max="21" width="10.28515625" customWidth="1"/>
    <col min="22" max="24" width="10.42578125" customWidth="1"/>
    <col min="25" max="25" width="10.28515625" customWidth="1"/>
    <col min="26" max="27" width="11.5703125" customWidth="1"/>
    <col min="28" max="33" width="11.85546875" customWidth="1"/>
    <col min="34" max="37" width="12.85546875" customWidth="1"/>
  </cols>
  <sheetData>
    <row r="1" spans="1:37" ht="18.75" x14ac:dyDescent="0.3">
      <c r="A1" s="41" t="s">
        <v>57</v>
      </c>
      <c r="B1" s="5">
        <v>44927</v>
      </c>
      <c r="C1" s="5">
        <f t="shared" ref="C1:AK1" si="0">EOMONTH(B1,1)</f>
        <v>44985</v>
      </c>
      <c r="D1" s="5">
        <f t="shared" si="0"/>
        <v>45016</v>
      </c>
      <c r="E1" s="5">
        <f t="shared" si="0"/>
        <v>45046</v>
      </c>
      <c r="F1" s="5">
        <f t="shared" si="0"/>
        <v>45077</v>
      </c>
      <c r="G1" s="5">
        <f t="shared" si="0"/>
        <v>45107</v>
      </c>
      <c r="H1" s="5">
        <f t="shared" si="0"/>
        <v>45138</v>
      </c>
      <c r="I1" s="5">
        <f t="shared" si="0"/>
        <v>45169</v>
      </c>
      <c r="J1" s="5">
        <f t="shared" si="0"/>
        <v>45199</v>
      </c>
      <c r="K1" s="5">
        <f t="shared" si="0"/>
        <v>45230</v>
      </c>
      <c r="L1" s="5">
        <f t="shared" si="0"/>
        <v>45260</v>
      </c>
      <c r="M1" s="5">
        <f t="shared" si="0"/>
        <v>45291</v>
      </c>
      <c r="N1" s="5">
        <f t="shared" si="0"/>
        <v>45322</v>
      </c>
      <c r="O1" s="5">
        <f t="shared" si="0"/>
        <v>45351</v>
      </c>
      <c r="P1" s="5">
        <f t="shared" si="0"/>
        <v>45382</v>
      </c>
      <c r="Q1" s="5">
        <f t="shared" si="0"/>
        <v>45412</v>
      </c>
      <c r="R1" s="5">
        <f t="shared" si="0"/>
        <v>45443</v>
      </c>
      <c r="S1" s="5">
        <f t="shared" si="0"/>
        <v>45473</v>
      </c>
      <c r="T1" s="5">
        <f t="shared" si="0"/>
        <v>45504</v>
      </c>
      <c r="U1" s="5">
        <f t="shared" si="0"/>
        <v>45535</v>
      </c>
      <c r="V1" s="5">
        <f t="shared" si="0"/>
        <v>45565</v>
      </c>
      <c r="W1" s="5">
        <f t="shared" si="0"/>
        <v>45596</v>
      </c>
      <c r="X1" s="5">
        <f t="shared" si="0"/>
        <v>45626</v>
      </c>
      <c r="Y1" s="5">
        <f t="shared" si="0"/>
        <v>45657</v>
      </c>
      <c r="Z1" s="5">
        <f t="shared" si="0"/>
        <v>45688</v>
      </c>
      <c r="AA1" s="5">
        <f t="shared" si="0"/>
        <v>45716</v>
      </c>
      <c r="AB1" s="5">
        <f t="shared" si="0"/>
        <v>45747</v>
      </c>
      <c r="AC1" s="5">
        <f t="shared" si="0"/>
        <v>45777</v>
      </c>
      <c r="AD1" s="5">
        <f t="shared" si="0"/>
        <v>45808</v>
      </c>
      <c r="AE1" s="5">
        <f t="shared" si="0"/>
        <v>45838</v>
      </c>
      <c r="AF1" s="5">
        <f t="shared" si="0"/>
        <v>45869</v>
      </c>
      <c r="AG1" s="5">
        <f t="shared" si="0"/>
        <v>45900</v>
      </c>
      <c r="AH1" s="5">
        <f t="shared" si="0"/>
        <v>45930</v>
      </c>
      <c r="AI1" s="5">
        <f t="shared" si="0"/>
        <v>45961</v>
      </c>
      <c r="AJ1" s="5">
        <f t="shared" si="0"/>
        <v>45991</v>
      </c>
      <c r="AK1" s="5">
        <f t="shared" si="0"/>
        <v>46022</v>
      </c>
    </row>
    <row r="2" spans="1:3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x14ac:dyDescent="0.25">
      <c r="A3" s="4" t="s">
        <v>37</v>
      </c>
      <c r="B3" s="32">
        <v>5000</v>
      </c>
      <c r="C3" s="32">
        <v>5000</v>
      </c>
      <c r="D3" s="32">
        <v>5000</v>
      </c>
      <c r="E3" s="32">
        <v>10000</v>
      </c>
      <c r="F3" s="32">
        <v>10000</v>
      </c>
      <c r="G3" s="32">
        <v>10000</v>
      </c>
      <c r="H3" s="32">
        <v>25000</v>
      </c>
      <c r="I3" s="32">
        <v>25000</v>
      </c>
      <c r="J3" s="32">
        <v>25000</v>
      </c>
      <c r="K3" s="32">
        <v>50000</v>
      </c>
      <c r="L3" s="32">
        <v>50000</v>
      </c>
      <c r="M3" s="32">
        <v>50000</v>
      </c>
      <c r="N3" s="32">
        <v>100000</v>
      </c>
      <c r="O3" s="32">
        <v>100000</v>
      </c>
      <c r="P3" s="32">
        <v>100000</v>
      </c>
      <c r="Q3" s="32">
        <v>100000</v>
      </c>
      <c r="R3" s="32">
        <v>100000</v>
      </c>
      <c r="S3" s="32">
        <v>100000</v>
      </c>
      <c r="T3" s="32">
        <f t="shared" ref="T3:AK3" si="1">S3*1.2</f>
        <v>120000</v>
      </c>
      <c r="U3" s="32">
        <f t="shared" si="1"/>
        <v>144000</v>
      </c>
      <c r="V3" s="32">
        <f t="shared" si="1"/>
        <v>172800</v>
      </c>
      <c r="W3" s="32">
        <f t="shared" si="1"/>
        <v>207360</v>
      </c>
      <c r="X3" s="32">
        <f t="shared" si="1"/>
        <v>248832</v>
      </c>
      <c r="Y3" s="32">
        <f t="shared" si="1"/>
        <v>298598.39999999997</v>
      </c>
      <c r="Z3" s="32">
        <f t="shared" si="1"/>
        <v>358318.07999999996</v>
      </c>
      <c r="AA3" s="32">
        <f t="shared" si="1"/>
        <v>429981.69599999994</v>
      </c>
      <c r="AB3" s="32">
        <f t="shared" si="1"/>
        <v>515978.03519999993</v>
      </c>
      <c r="AC3" s="32">
        <f t="shared" si="1"/>
        <v>619173.64223999984</v>
      </c>
      <c r="AD3" s="32">
        <f t="shared" si="1"/>
        <v>743008.37068799976</v>
      </c>
      <c r="AE3" s="32">
        <f t="shared" si="1"/>
        <v>891610.04482559965</v>
      </c>
      <c r="AF3" s="32">
        <f t="shared" si="1"/>
        <v>1069932.0537907195</v>
      </c>
      <c r="AG3" s="32">
        <f t="shared" si="1"/>
        <v>1283918.4645488632</v>
      </c>
      <c r="AH3" s="32">
        <f t="shared" si="1"/>
        <v>1540702.1574586357</v>
      </c>
      <c r="AI3" s="32">
        <f t="shared" si="1"/>
        <v>1848842.5889503628</v>
      </c>
      <c r="AJ3" s="32">
        <f t="shared" si="1"/>
        <v>2218611.1067404351</v>
      </c>
      <c r="AK3" s="32">
        <f t="shared" si="1"/>
        <v>2662333.328088522</v>
      </c>
    </row>
    <row r="4" spans="1:37" x14ac:dyDescent="0.25">
      <c r="A4" s="4" t="s">
        <v>58</v>
      </c>
      <c r="B4" s="32">
        <v>20</v>
      </c>
      <c r="C4" s="32">
        <v>20</v>
      </c>
      <c r="D4" s="32">
        <v>20</v>
      </c>
      <c r="E4" s="32">
        <v>20</v>
      </c>
      <c r="F4" s="32">
        <v>20</v>
      </c>
      <c r="G4" s="32">
        <v>20</v>
      </c>
      <c r="H4" s="32">
        <v>20</v>
      </c>
      <c r="I4" s="32">
        <v>20</v>
      </c>
      <c r="J4" s="32">
        <v>20</v>
      </c>
      <c r="K4" s="32">
        <v>20</v>
      </c>
      <c r="L4" s="32">
        <v>20</v>
      </c>
      <c r="M4" s="32">
        <v>20</v>
      </c>
      <c r="N4" s="32">
        <v>10</v>
      </c>
      <c r="O4" s="32">
        <v>10</v>
      </c>
      <c r="P4" s="32">
        <v>10</v>
      </c>
      <c r="Q4" s="32">
        <v>10</v>
      </c>
      <c r="R4" s="32">
        <v>10</v>
      </c>
      <c r="S4" s="32">
        <v>10</v>
      </c>
      <c r="T4" s="32">
        <v>10</v>
      </c>
      <c r="U4" s="32">
        <v>10</v>
      </c>
      <c r="V4" s="32">
        <v>10</v>
      </c>
      <c r="W4" s="32">
        <v>10</v>
      </c>
      <c r="X4" s="32">
        <v>10</v>
      </c>
      <c r="Y4" s="32">
        <v>10</v>
      </c>
      <c r="Z4" s="32">
        <v>10</v>
      </c>
      <c r="AA4" s="32">
        <v>10</v>
      </c>
      <c r="AB4" s="32">
        <v>10</v>
      </c>
      <c r="AC4" s="32">
        <v>10</v>
      </c>
      <c r="AD4" s="32">
        <v>10</v>
      </c>
      <c r="AE4" s="32">
        <v>10</v>
      </c>
      <c r="AF4" s="32">
        <v>10</v>
      </c>
      <c r="AG4" s="32">
        <v>10</v>
      </c>
      <c r="AH4" s="32">
        <v>10</v>
      </c>
      <c r="AI4" s="32">
        <v>10</v>
      </c>
      <c r="AJ4" s="32">
        <v>10</v>
      </c>
      <c r="AK4" s="32">
        <v>10</v>
      </c>
    </row>
    <row r="5" spans="1:37" x14ac:dyDescent="0.25">
      <c r="A5" s="4" t="s">
        <v>59</v>
      </c>
      <c r="B5" s="20">
        <f t="shared" ref="B5:AK5" si="2">B3/B4</f>
        <v>250</v>
      </c>
      <c r="C5" s="20">
        <f t="shared" si="2"/>
        <v>250</v>
      </c>
      <c r="D5" s="20">
        <f t="shared" si="2"/>
        <v>250</v>
      </c>
      <c r="E5" s="20">
        <f t="shared" si="2"/>
        <v>500</v>
      </c>
      <c r="F5" s="20">
        <f t="shared" si="2"/>
        <v>500</v>
      </c>
      <c r="G5" s="20">
        <f t="shared" si="2"/>
        <v>500</v>
      </c>
      <c r="H5" s="20">
        <f t="shared" si="2"/>
        <v>1250</v>
      </c>
      <c r="I5" s="20">
        <f t="shared" si="2"/>
        <v>1250</v>
      </c>
      <c r="J5" s="20">
        <f t="shared" si="2"/>
        <v>1250</v>
      </c>
      <c r="K5" s="20">
        <f t="shared" si="2"/>
        <v>2500</v>
      </c>
      <c r="L5" s="20">
        <f t="shared" si="2"/>
        <v>2500</v>
      </c>
      <c r="M5" s="20">
        <f t="shared" si="2"/>
        <v>2500</v>
      </c>
      <c r="N5" s="20">
        <f t="shared" si="2"/>
        <v>10000</v>
      </c>
      <c r="O5" s="20">
        <f t="shared" si="2"/>
        <v>10000</v>
      </c>
      <c r="P5" s="20">
        <f t="shared" si="2"/>
        <v>10000</v>
      </c>
      <c r="Q5" s="20">
        <f t="shared" si="2"/>
        <v>10000</v>
      </c>
      <c r="R5" s="20">
        <f t="shared" si="2"/>
        <v>10000</v>
      </c>
      <c r="S5" s="20">
        <f t="shared" si="2"/>
        <v>10000</v>
      </c>
      <c r="T5" s="20">
        <f t="shared" si="2"/>
        <v>12000</v>
      </c>
      <c r="U5" s="20">
        <f t="shared" si="2"/>
        <v>14400</v>
      </c>
      <c r="V5" s="20">
        <f t="shared" si="2"/>
        <v>17280</v>
      </c>
      <c r="W5" s="20">
        <f t="shared" si="2"/>
        <v>20736</v>
      </c>
      <c r="X5" s="20">
        <f t="shared" si="2"/>
        <v>24883.200000000001</v>
      </c>
      <c r="Y5" s="20">
        <f t="shared" si="2"/>
        <v>29859.839999999997</v>
      </c>
      <c r="Z5" s="20">
        <f t="shared" si="2"/>
        <v>35831.807999999997</v>
      </c>
      <c r="AA5" s="20">
        <f t="shared" si="2"/>
        <v>42998.169599999994</v>
      </c>
      <c r="AB5" s="20">
        <f t="shared" si="2"/>
        <v>51597.803519999994</v>
      </c>
      <c r="AC5" s="20">
        <f t="shared" si="2"/>
        <v>61917.364223999983</v>
      </c>
      <c r="AD5" s="20">
        <f t="shared" si="2"/>
        <v>74300.83706879997</v>
      </c>
      <c r="AE5" s="20">
        <f t="shared" si="2"/>
        <v>89161.004482559962</v>
      </c>
      <c r="AF5" s="20">
        <f t="shared" si="2"/>
        <v>106993.20537907195</v>
      </c>
      <c r="AG5" s="20">
        <f t="shared" si="2"/>
        <v>128391.84645488633</v>
      </c>
      <c r="AH5" s="20">
        <f t="shared" si="2"/>
        <v>154070.21574586356</v>
      </c>
      <c r="AI5" s="20">
        <f t="shared" si="2"/>
        <v>184884.25889503627</v>
      </c>
      <c r="AJ5" s="20">
        <f t="shared" si="2"/>
        <v>221861.11067404351</v>
      </c>
      <c r="AK5" s="20">
        <f t="shared" si="2"/>
        <v>266233.3328088522</v>
      </c>
    </row>
    <row r="6" spans="1:37" x14ac:dyDescent="0.25">
      <c r="A6" s="4" t="s">
        <v>60</v>
      </c>
      <c r="B6" s="33">
        <v>1</v>
      </c>
      <c r="C6" s="33">
        <v>1</v>
      </c>
      <c r="D6" s="33">
        <v>1</v>
      </c>
      <c r="E6" s="33">
        <v>2</v>
      </c>
      <c r="F6" s="33">
        <v>2</v>
      </c>
      <c r="G6" s="33">
        <v>2</v>
      </c>
      <c r="H6" s="33">
        <v>3</v>
      </c>
      <c r="I6" s="33">
        <v>3</v>
      </c>
      <c r="J6" s="33">
        <v>3</v>
      </c>
      <c r="K6" s="33">
        <v>3</v>
      </c>
      <c r="L6" s="33">
        <v>3</v>
      </c>
      <c r="M6" s="33">
        <v>3</v>
      </c>
      <c r="N6" s="33">
        <v>5</v>
      </c>
      <c r="O6" s="33">
        <v>5</v>
      </c>
      <c r="P6" s="33">
        <v>5</v>
      </c>
      <c r="Q6" s="33">
        <v>5</v>
      </c>
      <c r="R6" s="33">
        <v>5</v>
      </c>
      <c r="S6" s="33">
        <v>5</v>
      </c>
      <c r="T6" s="33">
        <v>10</v>
      </c>
      <c r="U6" s="33">
        <v>10</v>
      </c>
      <c r="V6" s="33">
        <v>10</v>
      </c>
      <c r="W6" s="33">
        <v>10</v>
      </c>
      <c r="X6" s="33">
        <v>10</v>
      </c>
      <c r="Y6" s="33">
        <v>10</v>
      </c>
      <c r="Z6" s="33">
        <v>20</v>
      </c>
      <c r="AA6" s="33">
        <v>20</v>
      </c>
      <c r="AB6" s="33">
        <v>20</v>
      </c>
      <c r="AC6" s="33">
        <v>20</v>
      </c>
      <c r="AD6" s="33">
        <v>20</v>
      </c>
      <c r="AE6" s="33">
        <v>20</v>
      </c>
      <c r="AF6" s="33">
        <v>20</v>
      </c>
      <c r="AG6" s="33">
        <v>20</v>
      </c>
      <c r="AH6" s="33">
        <v>20</v>
      </c>
      <c r="AI6" s="33">
        <v>20</v>
      </c>
      <c r="AJ6" s="33">
        <v>20</v>
      </c>
      <c r="AK6" s="33">
        <v>20</v>
      </c>
    </row>
    <row r="7" spans="1:37" x14ac:dyDescent="0.25">
      <c r="A7" s="4" t="s">
        <v>61</v>
      </c>
      <c r="B7" s="20">
        <f t="shared" ref="B7:AK7" si="3">B5*B6</f>
        <v>250</v>
      </c>
      <c r="C7" s="20">
        <f t="shared" si="3"/>
        <v>250</v>
      </c>
      <c r="D7" s="20">
        <f t="shared" si="3"/>
        <v>250</v>
      </c>
      <c r="E7" s="20">
        <f t="shared" si="3"/>
        <v>1000</v>
      </c>
      <c r="F7" s="20">
        <f t="shared" si="3"/>
        <v>1000</v>
      </c>
      <c r="G7" s="20">
        <f t="shared" si="3"/>
        <v>1000</v>
      </c>
      <c r="H7" s="20">
        <f t="shared" si="3"/>
        <v>3750</v>
      </c>
      <c r="I7" s="20">
        <f t="shared" si="3"/>
        <v>3750</v>
      </c>
      <c r="J7" s="20">
        <f t="shared" si="3"/>
        <v>3750</v>
      </c>
      <c r="K7" s="20">
        <f t="shared" si="3"/>
        <v>7500</v>
      </c>
      <c r="L7" s="20">
        <f t="shared" si="3"/>
        <v>7500</v>
      </c>
      <c r="M7" s="20">
        <f t="shared" si="3"/>
        <v>7500</v>
      </c>
      <c r="N7" s="20">
        <f t="shared" si="3"/>
        <v>50000</v>
      </c>
      <c r="O7" s="20">
        <f t="shared" si="3"/>
        <v>50000</v>
      </c>
      <c r="P7" s="20">
        <f t="shared" si="3"/>
        <v>50000</v>
      </c>
      <c r="Q7" s="20">
        <f t="shared" si="3"/>
        <v>50000</v>
      </c>
      <c r="R7" s="20">
        <f t="shared" si="3"/>
        <v>50000</v>
      </c>
      <c r="S7" s="20">
        <f t="shared" si="3"/>
        <v>50000</v>
      </c>
      <c r="T7" s="20">
        <f t="shared" si="3"/>
        <v>120000</v>
      </c>
      <c r="U7" s="20">
        <f t="shared" si="3"/>
        <v>144000</v>
      </c>
      <c r="V7" s="20">
        <f t="shared" si="3"/>
        <v>172800</v>
      </c>
      <c r="W7" s="20">
        <f t="shared" si="3"/>
        <v>207360</v>
      </c>
      <c r="X7" s="20">
        <f t="shared" si="3"/>
        <v>248832</v>
      </c>
      <c r="Y7" s="20">
        <f t="shared" si="3"/>
        <v>298598.39999999997</v>
      </c>
      <c r="Z7" s="20">
        <f t="shared" si="3"/>
        <v>716636.15999999992</v>
      </c>
      <c r="AA7" s="20">
        <f t="shared" si="3"/>
        <v>859963.39199999988</v>
      </c>
      <c r="AB7" s="20">
        <f t="shared" si="3"/>
        <v>1031956.0703999999</v>
      </c>
      <c r="AC7" s="20">
        <f t="shared" si="3"/>
        <v>1238347.2844799997</v>
      </c>
      <c r="AD7" s="20">
        <f t="shared" si="3"/>
        <v>1486016.7413759995</v>
      </c>
      <c r="AE7" s="20">
        <f t="shared" si="3"/>
        <v>1783220.0896511993</v>
      </c>
      <c r="AF7" s="20">
        <f t="shared" si="3"/>
        <v>2139864.107581439</v>
      </c>
      <c r="AG7" s="20">
        <f t="shared" si="3"/>
        <v>2567836.9290977265</v>
      </c>
      <c r="AH7" s="20">
        <f t="shared" si="3"/>
        <v>3081404.314917271</v>
      </c>
      <c r="AI7" s="20">
        <f t="shared" si="3"/>
        <v>3697685.1779007255</v>
      </c>
      <c r="AJ7" s="20">
        <f t="shared" si="3"/>
        <v>4437222.2134808702</v>
      </c>
      <c r="AK7" s="20">
        <f t="shared" si="3"/>
        <v>5324666.6561770439</v>
      </c>
    </row>
    <row r="8" spans="1:37" x14ac:dyDescent="0.25">
      <c r="A8" s="4" t="s">
        <v>62</v>
      </c>
      <c r="B8" s="20">
        <f t="shared" ref="B8:AK8" si="4">B5+B7</f>
        <v>500</v>
      </c>
      <c r="C8" s="20">
        <f t="shared" si="4"/>
        <v>500</v>
      </c>
      <c r="D8" s="20">
        <f t="shared" si="4"/>
        <v>500</v>
      </c>
      <c r="E8" s="20">
        <f t="shared" si="4"/>
        <v>1500</v>
      </c>
      <c r="F8" s="20">
        <f t="shared" si="4"/>
        <v>1500</v>
      </c>
      <c r="G8" s="20">
        <f t="shared" si="4"/>
        <v>1500</v>
      </c>
      <c r="H8" s="20">
        <f t="shared" si="4"/>
        <v>5000</v>
      </c>
      <c r="I8" s="20">
        <f t="shared" si="4"/>
        <v>5000</v>
      </c>
      <c r="J8" s="20">
        <f t="shared" si="4"/>
        <v>5000</v>
      </c>
      <c r="K8" s="20">
        <f t="shared" si="4"/>
        <v>10000</v>
      </c>
      <c r="L8" s="20">
        <f t="shared" si="4"/>
        <v>10000</v>
      </c>
      <c r="M8" s="20">
        <f t="shared" si="4"/>
        <v>10000</v>
      </c>
      <c r="N8" s="20">
        <f t="shared" si="4"/>
        <v>60000</v>
      </c>
      <c r="O8" s="20">
        <f t="shared" si="4"/>
        <v>60000</v>
      </c>
      <c r="P8" s="20">
        <f t="shared" si="4"/>
        <v>60000</v>
      </c>
      <c r="Q8" s="20">
        <f t="shared" si="4"/>
        <v>60000</v>
      </c>
      <c r="R8" s="20">
        <f t="shared" si="4"/>
        <v>60000</v>
      </c>
      <c r="S8" s="20">
        <f t="shared" si="4"/>
        <v>60000</v>
      </c>
      <c r="T8" s="20">
        <f t="shared" si="4"/>
        <v>132000</v>
      </c>
      <c r="U8" s="20">
        <f t="shared" si="4"/>
        <v>158400</v>
      </c>
      <c r="V8" s="20">
        <f t="shared" si="4"/>
        <v>190080</v>
      </c>
      <c r="W8" s="20">
        <f t="shared" si="4"/>
        <v>228096</v>
      </c>
      <c r="X8" s="20">
        <f t="shared" si="4"/>
        <v>273715.20000000001</v>
      </c>
      <c r="Y8" s="20">
        <f t="shared" si="4"/>
        <v>328458.23999999999</v>
      </c>
      <c r="Z8" s="20">
        <f t="shared" si="4"/>
        <v>752467.96799999988</v>
      </c>
      <c r="AA8" s="20">
        <f t="shared" si="4"/>
        <v>902961.5615999999</v>
      </c>
      <c r="AB8" s="20">
        <f t="shared" si="4"/>
        <v>1083553.8739199999</v>
      </c>
      <c r="AC8" s="20">
        <f t="shared" si="4"/>
        <v>1300264.6487039996</v>
      </c>
      <c r="AD8" s="20">
        <f t="shared" si="4"/>
        <v>1560317.5784447994</v>
      </c>
      <c r="AE8" s="20">
        <f t="shared" si="4"/>
        <v>1872381.0941337592</v>
      </c>
      <c r="AF8" s="20">
        <f t="shared" si="4"/>
        <v>2246857.3129605111</v>
      </c>
      <c r="AG8" s="20">
        <f t="shared" si="4"/>
        <v>2696228.7755526127</v>
      </c>
      <c r="AH8" s="20">
        <f t="shared" si="4"/>
        <v>3235474.5306631345</v>
      </c>
      <c r="AI8" s="20">
        <f t="shared" si="4"/>
        <v>3882569.4367957618</v>
      </c>
      <c r="AJ8" s="20">
        <f t="shared" si="4"/>
        <v>4659083.3241549134</v>
      </c>
      <c r="AK8" s="20">
        <f t="shared" si="4"/>
        <v>5590899.9889858961</v>
      </c>
    </row>
    <row r="9" spans="1:3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25">
      <c r="A10" s="4" t="s">
        <v>63</v>
      </c>
      <c r="B10" s="30">
        <v>0.1</v>
      </c>
      <c r="C10" s="30">
        <v>0.1</v>
      </c>
      <c r="D10" s="30">
        <v>0.1</v>
      </c>
      <c r="E10" s="30">
        <v>0.1</v>
      </c>
      <c r="F10" s="30">
        <v>0.1</v>
      </c>
      <c r="G10" s="30">
        <v>0.1</v>
      </c>
      <c r="H10" s="30">
        <v>0.1</v>
      </c>
      <c r="I10" s="30">
        <v>0.1</v>
      </c>
      <c r="J10" s="30">
        <v>0.1</v>
      </c>
      <c r="K10" s="30">
        <v>0.1</v>
      </c>
      <c r="L10" s="30">
        <v>0.1</v>
      </c>
      <c r="M10" s="30">
        <v>0.1</v>
      </c>
      <c r="N10" s="30">
        <v>0.05</v>
      </c>
      <c r="O10" s="30">
        <v>0.05</v>
      </c>
      <c r="P10" s="30">
        <v>0.05</v>
      </c>
      <c r="Q10" s="30">
        <v>0.05</v>
      </c>
      <c r="R10" s="30">
        <v>0.05</v>
      </c>
      <c r="S10" s="30">
        <v>0.05</v>
      </c>
      <c r="T10" s="30">
        <v>0.05</v>
      </c>
      <c r="U10" s="30">
        <v>0.05</v>
      </c>
      <c r="V10" s="30">
        <v>0.05</v>
      </c>
      <c r="W10" s="30">
        <v>0.05</v>
      </c>
      <c r="X10" s="30">
        <v>0.05</v>
      </c>
      <c r="Y10" s="30">
        <v>0.05</v>
      </c>
      <c r="Z10" s="30">
        <v>0.05</v>
      </c>
      <c r="AA10" s="30">
        <v>0.05</v>
      </c>
      <c r="AB10" s="30">
        <v>0.05</v>
      </c>
      <c r="AC10" s="30">
        <v>0.05</v>
      </c>
      <c r="AD10" s="30">
        <v>0.05</v>
      </c>
      <c r="AE10" s="30">
        <v>0.05</v>
      </c>
      <c r="AF10" s="30">
        <v>0.05</v>
      </c>
      <c r="AG10" s="30">
        <v>0.05</v>
      </c>
      <c r="AH10" s="30">
        <v>0.05</v>
      </c>
      <c r="AI10" s="30">
        <v>0.05</v>
      </c>
      <c r="AJ10" s="30">
        <v>0.05</v>
      </c>
      <c r="AK10" s="30">
        <v>0.05</v>
      </c>
    </row>
    <row r="11" spans="1:37" x14ac:dyDescent="0.25">
      <c r="A11" s="4" t="s">
        <v>64</v>
      </c>
      <c r="B11" s="4"/>
      <c r="C11" s="20">
        <f t="shared" ref="C11:AK11" si="5">-B8*C10</f>
        <v>-50</v>
      </c>
      <c r="D11" s="20">
        <f t="shared" si="5"/>
        <v>-50</v>
      </c>
      <c r="E11" s="20">
        <f t="shared" si="5"/>
        <v>-50</v>
      </c>
      <c r="F11" s="20">
        <f t="shared" si="5"/>
        <v>-150</v>
      </c>
      <c r="G11" s="20">
        <f t="shared" si="5"/>
        <v>-150</v>
      </c>
      <c r="H11" s="20">
        <f t="shared" si="5"/>
        <v>-150</v>
      </c>
      <c r="I11" s="20">
        <f t="shared" si="5"/>
        <v>-500</v>
      </c>
      <c r="J11" s="20">
        <f t="shared" si="5"/>
        <v>-500</v>
      </c>
      <c r="K11" s="20">
        <f t="shared" si="5"/>
        <v>-500</v>
      </c>
      <c r="L11" s="20">
        <f t="shared" si="5"/>
        <v>-1000</v>
      </c>
      <c r="M11" s="20">
        <f t="shared" si="5"/>
        <v>-1000</v>
      </c>
      <c r="N11" s="20">
        <f t="shared" si="5"/>
        <v>-500</v>
      </c>
      <c r="O11" s="20">
        <f t="shared" si="5"/>
        <v>-3000</v>
      </c>
      <c r="P11" s="20">
        <f t="shared" si="5"/>
        <v>-3000</v>
      </c>
      <c r="Q11" s="20">
        <f t="shared" si="5"/>
        <v>-3000</v>
      </c>
      <c r="R11" s="20">
        <f t="shared" si="5"/>
        <v>-3000</v>
      </c>
      <c r="S11" s="20">
        <f t="shared" si="5"/>
        <v>-3000</v>
      </c>
      <c r="T11" s="20">
        <f t="shared" si="5"/>
        <v>-3000</v>
      </c>
      <c r="U11" s="20">
        <f t="shared" si="5"/>
        <v>-6600</v>
      </c>
      <c r="V11" s="20">
        <f t="shared" si="5"/>
        <v>-7920</v>
      </c>
      <c r="W11" s="20">
        <f t="shared" si="5"/>
        <v>-9504</v>
      </c>
      <c r="X11" s="20">
        <f t="shared" si="5"/>
        <v>-11404.800000000001</v>
      </c>
      <c r="Y11" s="20">
        <f t="shared" si="5"/>
        <v>-13685.760000000002</v>
      </c>
      <c r="Z11" s="20">
        <f t="shared" si="5"/>
        <v>-16422.912</v>
      </c>
      <c r="AA11" s="20">
        <f t="shared" si="5"/>
        <v>-37623.398399999998</v>
      </c>
      <c r="AB11" s="20">
        <f t="shared" si="5"/>
        <v>-45148.078079999999</v>
      </c>
      <c r="AC11" s="20">
        <f t="shared" si="5"/>
        <v>-54177.693696000002</v>
      </c>
      <c r="AD11" s="20">
        <f t="shared" si="5"/>
        <v>-65013.232435199985</v>
      </c>
      <c r="AE11" s="20">
        <f t="shared" si="5"/>
        <v>-78015.878922239979</v>
      </c>
      <c r="AF11" s="20">
        <f t="shared" si="5"/>
        <v>-93619.054706687966</v>
      </c>
      <c r="AG11" s="20">
        <f t="shared" si="5"/>
        <v>-112342.86564802556</v>
      </c>
      <c r="AH11" s="20">
        <f t="shared" si="5"/>
        <v>-134811.43877763065</v>
      </c>
      <c r="AI11" s="20">
        <f t="shared" si="5"/>
        <v>-161773.72653315673</v>
      </c>
      <c r="AJ11" s="20">
        <f t="shared" si="5"/>
        <v>-194128.47183978811</v>
      </c>
      <c r="AK11" s="20">
        <f t="shared" si="5"/>
        <v>-232954.16620774567</v>
      </c>
    </row>
    <row r="12" spans="1:3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x14ac:dyDescent="0.25">
      <c r="A13" s="4" t="s">
        <v>65</v>
      </c>
      <c r="B13" s="20">
        <f>B8+B11</f>
        <v>500</v>
      </c>
      <c r="C13" s="20">
        <f t="shared" ref="C13:AK13" si="6">B13+C8+C11</f>
        <v>950</v>
      </c>
      <c r="D13" s="20">
        <f t="shared" si="6"/>
        <v>1400</v>
      </c>
      <c r="E13" s="20">
        <f t="shared" si="6"/>
        <v>2850</v>
      </c>
      <c r="F13" s="20">
        <f t="shared" si="6"/>
        <v>4200</v>
      </c>
      <c r="G13" s="20">
        <f t="shared" si="6"/>
        <v>5550</v>
      </c>
      <c r="H13" s="20">
        <f t="shared" si="6"/>
        <v>10400</v>
      </c>
      <c r="I13" s="20">
        <f t="shared" si="6"/>
        <v>14900</v>
      </c>
      <c r="J13" s="20">
        <f t="shared" si="6"/>
        <v>19400</v>
      </c>
      <c r="K13" s="20">
        <f t="shared" si="6"/>
        <v>28900</v>
      </c>
      <c r="L13" s="20">
        <f t="shared" si="6"/>
        <v>37900</v>
      </c>
      <c r="M13" s="20">
        <f t="shared" si="6"/>
        <v>46900</v>
      </c>
      <c r="N13" s="20">
        <f t="shared" si="6"/>
        <v>106400</v>
      </c>
      <c r="O13" s="20">
        <f t="shared" si="6"/>
        <v>163400</v>
      </c>
      <c r="P13" s="20">
        <f t="shared" si="6"/>
        <v>220400</v>
      </c>
      <c r="Q13" s="20">
        <f t="shared" si="6"/>
        <v>277400</v>
      </c>
      <c r="R13" s="20">
        <f t="shared" si="6"/>
        <v>334400</v>
      </c>
      <c r="S13" s="20">
        <f t="shared" si="6"/>
        <v>391400</v>
      </c>
      <c r="T13" s="20">
        <f t="shared" si="6"/>
        <v>520400</v>
      </c>
      <c r="U13" s="20">
        <f t="shared" si="6"/>
        <v>672200</v>
      </c>
      <c r="V13" s="20">
        <f t="shared" si="6"/>
        <v>854360</v>
      </c>
      <c r="W13" s="20">
        <f t="shared" si="6"/>
        <v>1072952</v>
      </c>
      <c r="X13" s="20">
        <f t="shared" si="6"/>
        <v>1335262.3999999999</v>
      </c>
      <c r="Y13" s="20">
        <f t="shared" si="6"/>
        <v>1650034.88</v>
      </c>
      <c r="Z13" s="20">
        <f t="shared" si="6"/>
        <v>2386079.9359999998</v>
      </c>
      <c r="AA13" s="20">
        <f t="shared" si="6"/>
        <v>3251418.0991999996</v>
      </c>
      <c r="AB13" s="20">
        <f t="shared" si="6"/>
        <v>4289823.8950399989</v>
      </c>
      <c r="AC13" s="20">
        <f t="shared" si="6"/>
        <v>5535910.8500479991</v>
      </c>
      <c r="AD13" s="20">
        <f t="shared" si="6"/>
        <v>7031215.1960575981</v>
      </c>
      <c r="AE13" s="20">
        <f t="shared" si="6"/>
        <v>8825580.4112691171</v>
      </c>
      <c r="AF13" s="20">
        <f t="shared" si="6"/>
        <v>10978818.669522941</v>
      </c>
      <c r="AG13" s="20">
        <f t="shared" si="6"/>
        <v>13562704.579427527</v>
      </c>
      <c r="AH13" s="20">
        <f t="shared" si="6"/>
        <v>16663367.671313031</v>
      </c>
      <c r="AI13" s="20">
        <f t="shared" si="6"/>
        <v>20384163.381575637</v>
      </c>
      <c r="AJ13" s="20">
        <f t="shared" si="6"/>
        <v>24849118.233890761</v>
      </c>
      <c r="AK13" s="20">
        <f t="shared" si="6"/>
        <v>30207064.056668911</v>
      </c>
    </row>
    <row r="14" spans="1:37" x14ac:dyDescent="0.25">
      <c r="A14" s="4"/>
      <c r="B14" s="4"/>
      <c r="C14" s="4"/>
      <c r="D14" s="4"/>
      <c r="E14" s="34"/>
      <c r="F14" s="4"/>
      <c r="G14" s="4"/>
      <c r="H14" s="4"/>
      <c r="I14" s="4"/>
      <c r="J14" s="3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x14ac:dyDescent="0.25">
      <c r="A15" s="4" t="s">
        <v>66</v>
      </c>
      <c r="B15" s="36">
        <v>25</v>
      </c>
      <c r="C15" s="36">
        <v>25</v>
      </c>
      <c r="D15" s="36">
        <v>25</v>
      </c>
      <c r="E15" s="36">
        <v>25</v>
      </c>
      <c r="F15" s="36">
        <v>25</v>
      </c>
      <c r="G15" s="36">
        <v>25</v>
      </c>
      <c r="H15" s="36">
        <v>25</v>
      </c>
      <c r="I15" s="36">
        <v>25</v>
      </c>
      <c r="J15" s="36">
        <v>25</v>
      </c>
      <c r="K15" s="36">
        <v>25</v>
      </c>
      <c r="L15" s="36">
        <v>25</v>
      </c>
      <c r="M15" s="36">
        <v>25</v>
      </c>
      <c r="N15" s="36">
        <v>25</v>
      </c>
      <c r="O15" s="36">
        <v>25</v>
      </c>
      <c r="P15" s="36">
        <v>25</v>
      </c>
      <c r="Q15" s="36">
        <v>25</v>
      </c>
      <c r="R15" s="36">
        <v>25</v>
      </c>
      <c r="S15" s="36">
        <v>25</v>
      </c>
      <c r="T15" s="36">
        <v>25</v>
      </c>
      <c r="U15" s="36">
        <v>25</v>
      </c>
      <c r="V15" s="36">
        <v>25</v>
      </c>
      <c r="W15" s="36">
        <v>25</v>
      </c>
      <c r="X15" s="36">
        <v>25</v>
      </c>
      <c r="Y15" s="36">
        <v>25</v>
      </c>
      <c r="Z15" s="36">
        <v>25</v>
      </c>
      <c r="AA15" s="36">
        <v>25</v>
      </c>
      <c r="AB15" s="36">
        <v>25</v>
      </c>
      <c r="AC15" s="36">
        <v>25</v>
      </c>
      <c r="AD15" s="36">
        <v>25</v>
      </c>
      <c r="AE15" s="36">
        <v>25</v>
      </c>
      <c r="AF15" s="36">
        <v>25</v>
      </c>
      <c r="AG15" s="36">
        <v>25</v>
      </c>
      <c r="AH15" s="36">
        <v>25</v>
      </c>
      <c r="AI15" s="36">
        <v>25</v>
      </c>
      <c r="AJ15" s="36">
        <v>25</v>
      </c>
      <c r="AK15" s="36">
        <v>25</v>
      </c>
    </row>
    <row r="16" spans="1:37" x14ac:dyDescent="0.25">
      <c r="A16" s="4" t="s">
        <v>67</v>
      </c>
      <c r="B16" s="36">
        <v>20</v>
      </c>
      <c r="C16" s="36">
        <v>20</v>
      </c>
      <c r="D16" s="36">
        <v>20</v>
      </c>
      <c r="E16" s="36">
        <v>20</v>
      </c>
      <c r="F16" s="36">
        <v>20</v>
      </c>
      <c r="G16" s="36">
        <v>20</v>
      </c>
      <c r="H16" s="36">
        <v>20</v>
      </c>
      <c r="I16" s="36">
        <v>20</v>
      </c>
      <c r="J16" s="36">
        <v>20</v>
      </c>
      <c r="K16" s="36">
        <v>20</v>
      </c>
      <c r="L16" s="36">
        <v>20</v>
      </c>
      <c r="M16" s="36">
        <v>20</v>
      </c>
      <c r="N16" s="36">
        <v>20</v>
      </c>
      <c r="O16" s="36">
        <v>20</v>
      </c>
      <c r="P16" s="36">
        <v>20</v>
      </c>
      <c r="Q16" s="36">
        <v>20</v>
      </c>
      <c r="R16" s="36">
        <v>20</v>
      </c>
      <c r="S16" s="36">
        <v>20</v>
      </c>
      <c r="T16" s="36">
        <v>20</v>
      </c>
      <c r="U16" s="36">
        <v>20</v>
      </c>
      <c r="V16" s="36">
        <v>20</v>
      </c>
      <c r="W16" s="36">
        <v>20</v>
      </c>
      <c r="X16" s="36">
        <v>20</v>
      </c>
      <c r="Y16" s="36">
        <v>20</v>
      </c>
      <c r="Z16" s="36">
        <v>20</v>
      </c>
      <c r="AA16" s="36">
        <v>20</v>
      </c>
      <c r="AB16" s="36">
        <v>20</v>
      </c>
      <c r="AC16" s="36">
        <v>20</v>
      </c>
      <c r="AD16" s="36">
        <v>20</v>
      </c>
      <c r="AE16" s="36">
        <v>20</v>
      </c>
      <c r="AF16" s="36">
        <v>20</v>
      </c>
      <c r="AG16" s="36">
        <v>20</v>
      </c>
      <c r="AH16" s="36">
        <v>20</v>
      </c>
      <c r="AI16" s="36">
        <v>20</v>
      </c>
      <c r="AJ16" s="36">
        <v>20</v>
      </c>
      <c r="AK16" s="36">
        <v>20</v>
      </c>
    </row>
    <row r="17" spans="1:37" x14ac:dyDescent="0.25">
      <c r="A17" s="4" t="s">
        <v>68</v>
      </c>
      <c r="B17" s="36">
        <f t="shared" ref="B17:M17" si="7">1/5</f>
        <v>0.2</v>
      </c>
      <c r="C17" s="36">
        <f t="shared" si="7"/>
        <v>0.2</v>
      </c>
      <c r="D17" s="36">
        <f t="shared" si="7"/>
        <v>0.2</v>
      </c>
      <c r="E17" s="36">
        <f t="shared" si="7"/>
        <v>0.2</v>
      </c>
      <c r="F17" s="36">
        <f t="shared" si="7"/>
        <v>0.2</v>
      </c>
      <c r="G17" s="36">
        <f t="shared" si="7"/>
        <v>0.2</v>
      </c>
      <c r="H17" s="36">
        <f t="shared" si="7"/>
        <v>0.2</v>
      </c>
      <c r="I17" s="36">
        <f t="shared" si="7"/>
        <v>0.2</v>
      </c>
      <c r="J17" s="36">
        <f t="shared" si="7"/>
        <v>0.2</v>
      </c>
      <c r="K17" s="36">
        <f t="shared" si="7"/>
        <v>0.2</v>
      </c>
      <c r="L17" s="36">
        <f t="shared" si="7"/>
        <v>0.2</v>
      </c>
      <c r="M17" s="36">
        <f t="shared" si="7"/>
        <v>0.2</v>
      </c>
      <c r="N17" s="37">
        <f t="shared" ref="N17:Y17" si="8">1/3</f>
        <v>0.33333333333333331</v>
      </c>
      <c r="O17" s="37">
        <f t="shared" si="8"/>
        <v>0.33333333333333331</v>
      </c>
      <c r="P17" s="37">
        <f t="shared" si="8"/>
        <v>0.33333333333333331</v>
      </c>
      <c r="Q17" s="37">
        <f t="shared" si="8"/>
        <v>0.33333333333333331</v>
      </c>
      <c r="R17" s="37">
        <f t="shared" si="8"/>
        <v>0.33333333333333331</v>
      </c>
      <c r="S17" s="37">
        <f t="shared" si="8"/>
        <v>0.33333333333333331</v>
      </c>
      <c r="T17" s="37">
        <f t="shared" si="8"/>
        <v>0.33333333333333331</v>
      </c>
      <c r="U17" s="37">
        <f t="shared" si="8"/>
        <v>0.33333333333333331</v>
      </c>
      <c r="V17" s="37">
        <f t="shared" si="8"/>
        <v>0.33333333333333331</v>
      </c>
      <c r="W17" s="37">
        <f t="shared" si="8"/>
        <v>0.33333333333333331</v>
      </c>
      <c r="X17" s="37">
        <f t="shared" si="8"/>
        <v>0.33333333333333331</v>
      </c>
      <c r="Y17" s="37">
        <f t="shared" si="8"/>
        <v>0.33333333333333331</v>
      </c>
      <c r="Z17" s="37">
        <f t="shared" ref="Z17:AK17" si="9">1/2</f>
        <v>0.5</v>
      </c>
      <c r="AA17" s="37">
        <f t="shared" si="9"/>
        <v>0.5</v>
      </c>
      <c r="AB17" s="37">
        <f t="shared" si="9"/>
        <v>0.5</v>
      </c>
      <c r="AC17" s="37">
        <f t="shared" si="9"/>
        <v>0.5</v>
      </c>
      <c r="AD17" s="37">
        <f t="shared" si="9"/>
        <v>0.5</v>
      </c>
      <c r="AE17" s="37">
        <f t="shared" si="9"/>
        <v>0.5</v>
      </c>
      <c r="AF17" s="37">
        <f t="shared" si="9"/>
        <v>0.5</v>
      </c>
      <c r="AG17" s="37">
        <f t="shared" si="9"/>
        <v>0.5</v>
      </c>
      <c r="AH17" s="37">
        <f t="shared" si="9"/>
        <v>0.5</v>
      </c>
      <c r="AI17" s="37">
        <f t="shared" si="9"/>
        <v>0.5</v>
      </c>
      <c r="AJ17" s="37">
        <f t="shared" si="9"/>
        <v>0.5</v>
      </c>
      <c r="AK17" s="37">
        <f t="shared" si="9"/>
        <v>0.5</v>
      </c>
    </row>
    <row r="18" spans="1:37" x14ac:dyDescent="0.25">
      <c r="A18" s="4" t="s">
        <v>69</v>
      </c>
      <c r="B18" s="4">
        <f t="shared" ref="B18:AK18" si="10">B15*B16*B17</f>
        <v>100</v>
      </c>
      <c r="C18" s="4">
        <f t="shared" si="10"/>
        <v>100</v>
      </c>
      <c r="D18" s="4">
        <f t="shared" si="10"/>
        <v>100</v>
      </c>
      <c r="E18" s="4">
        <f t="shared" si="10"/>
        <v>100</v>
      </c>
      <c r="F18" s="4">
        <f t="shared" si="10"/>
        <v>100</v>
      </c>
      <c r="G18" s="4">
        <f t="shared" si="10"/>
        <v>100</v>
      </c>
      <c r="H18" s="4">
        <f t="shared" si="10"/>
        <v>100</v>
      </c>
      <c r="I18" s="4">
        <f t="shared" si="10"/>
        <v>100</v>
      </c>
      <c r="J18" s="4">
        <f t="shared" si="10"/>
        <v>100</v>
      </c>
      <c r="K18" s="4">
        <f t="shared" si="10"/>
        <v>100</v>
      </c>
      <c r="L18" s="4">
        <f t="shared" si="10"/>
        <v>100</v>
      </c>
      <c r="M18" s="4">
        <f t="shared" si="10"/>
        <v>100</v>
      </c>
      <c r="N18" s="20">
        <f t="shared" si="10"/>
        <v>166.66666666666666</v>
      </c>
      <c r="O18" s="20">
        <f t="shared" si="10"/>
        <v>166.66666666666666</v>
      </c>
      <c r="P18" s="20">
        <f t="shared" si="10"/>
        <v>166.66666666666666</v>
      </c>
      <c r="Q18" s="20">
        <f t="shared" si="10"/>
        <v>166.66666666666666</v>
      </c>
      <c r="R18" s="20">
        <f t="shared" si="10"/>
        <v>166.66666666666666</v>
      </c>
      <c r="S18" s="20">
        <f t="shared" si="10"/>
        <v>166.66666666666666</v>
      </c>
      <c r="T18" s="20">
        <f t="shared" si="10"/>
        <v>166.66666666666666</v>
      </c>
      <c r="U18" s="20">
        <f t="shared" si="10"/>
        <v>166.66666666666666</v>
      </c>
      <c r="V18" s="20">
        <f t="shared" si="10"/>
        <v>166.66666666666666</v>
      </c>
      <c r="W18" s="20">
        <f t="shared" si="10"/>
        <v>166.66666666666666</v>
      </c>
      <c r="X18" s="20">
        <f t="shared" si="10"/>
        <v>166.66666666666666</v>
      </c>
      <c r="Y18" s="20">
        <f t="shared" si="10"/>
        <v>166.66666666666666</v>
      </c>
      <c r="Z18" s="20">
        <f t="shared" si="10"/>
        <v>250</v>
      </c>
      <c r="AA18" s="20">
        <f t="shared" si="10"/>
        <v>250</v>
      </c>
      <c r="AB18" s="20">
        <f t="shared" si="10"/>
        <v>250</v>
      </c>
      <c r="AC18" s="20">
        <f t="shared" si="10"/>
        <v>250</v>
      </c>
      <c r="AD18" s="20">
        <f t="shared" si="10"/>
        <v>250</v>
      </c>
      <c r="AE18" s="20">
        <f t="shared" si="10"/>
        <v>250</v>
      </c>
      <c r="AF18" s="20">
        <f t="shared" si="10"/>
        <v>250</v>
      </c>
      <c r="AG18" s="20">
        <f t="shared" si="10"/>
        <v>250</v>
      </c>
      <c r="AH18" s="20">
        <f t="shared" si="10"/>
        <v>250</v>
      </c>
      <c r="AI18" s="20">
        <f t="shared" si="10"/>
        <v>250</v>
      </c>
      <c r="AJ18" s="20">
        <f t="shared" si="10"/>
        <v>250</v>
      </c>
      <c r="AK18" s="20">
        <f t="shared" si="10"/>
        <v>250</v>
      </c>
    </row>
    <row r="19" spans="1:3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x14ac:dyDescent="0.25">
      <c r="A20" s="4" t="s">
        <v>70</v>
      </c>
      <c r="B20" s="38">
        <v>0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1.5</v>
      </c>
      <c r="O20" s="38">
        <v>1.5</v>
      </c>
      <c r="P20" s="38">
        <v>1.5</v>
      </c>
      <c r="Q20" s="38">
        <v>1.5</v>
      </c>
      <c r="R20" s="38">
        <v>1.5</v>
      </c>
      <c r="S20" s="38">
        <v>1.5</v>
      </c>
      <c r="T20" s="38">
        <v>1.5</v>
      </c>
      <c r="U20" s="38">
        <v>1.5</v>
      </c>
      <c r="V20" s="38">
        <v>1.5</v>
      </c>
      <c r="W20" s="38">
        <v>1.5</v>
      </c>
      <c r="X20" s="38">
        <v>1.5</v>
      </c>
      <c r="Y20" s="38">
        <v>1.5</v>
      </c>
      <c r="Z20" s="38">
        <v>2.5</v>
      </c>
      <c r="AA20" s="38">
        <v>2.5</v>
      </c>
      <c r="AB20" s="38">
        <v>2.5</v>
      </c>
      <c r="AC20" s="38">
        <v>2.5</v>
      </c>
      <c r="AD20" s="38">
        <v>2.5</v>
      </c>
      <c r="AE20" s="38">
        <v>2.5</v>
      </c>
      <c r="AF20" s="38">
        <v>2.5</v>
      </c>
      <c r="AG20" s="38">
        <v>2.5</v>
      </c>
      <c r="AH20" s="38">
        <v>2.5</v>
      </c>
      <c r="AI20" s="38">
        <v>2.5</v>
      </c>
      <c r="AJ20" s="38">
        <v>2.5</v>
      </c>
      <c r="AK20" s="38">
        <v>2.5</v>
      </c>
    </row>
    <row r="21" spans="1:37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5.75" customHeight="1" x14ac:dyDescent="0.25">
      <c r="A22" s="4" t="s">
        <v>71</v>
      </c>
      <c r="B22" s="39">
        <f t="shared" ref="B22:AK22" si="11">B20/1000</f>
        <v>0</v>
      </c>
      <c r="C22" s="39">
        <f t="shared" si="11"/>
        <v>0</v>
      </c>
      <c r="D22" s="39">
        <f t="shared" si="11"/>
        <v>0</v>
      </c>
      <c r="E22" s="39">
        <f t="shared" si="11"/>
        <v>0</v>
      </c>
      <c r="F22" s="39">
        <f t="shared" si="11"/>
        <v>0</v>
      </c>
      <c r="G22" s="39">
        <f t="shared" si="11"/>
        <v>0</v>
      </c>
      <c r="H22" s="39">
        <f t="shared" si="11"/>
        <v>0</v>
      </c>
      <c r="I22" s="39">
        <f t="shared" si="11"/>
        <v>0</v>
      </c>
      <c r="J22" s="39">
        <f t="shared" si="11"/>
        <v>0</v>
      </c>
      <c r="K22" s="39">
        <f t="shared" si="11"/>
        <v>0</v>
      </c>
      <c r="L22" s="39">
        <f t="shared" si="11"/>
        <v>0</v>
      </c>
      <c r="M22" s="39">
        <f t="shared" si="11"/>
        <v>0</v>
      </c>
      <c r="N22" s="39">
        <f t="shared" si="11"/>
        <v>1.5E-3</v>
      </c>
      <c r="O22" s="39">
        <f t="shared" si="11"/>
        <v>1.5E-3</v>
      </c>
      <c r="P22" s="39">
        <f t="shared" si="11"/>
        <v>1.5E-3</v>
      </c>
      <c r="Q22" s="39">
        <f t="shared" si="11"/>
        <v>1.5E-3</v>
      </c>
      <c r="R22" s="39">
        <f t="shared" si="11"/>
        <v>1.5E-3</v>
      </c>
      <c r="S22" s="39">
        <f t="shared" si="11"/>
        <v>1.5E-3</v>
      </c>
      <c r="T22" s="39">
        <f t="shared" si="11"/>
        <v>1.5E-3</v>
      </c>
      <c r="U22" s="39">
        <f t="shared" si="11"/>
        <v>1.5E-3</v>
      </c>
      <c r="V22" s="39">
        <f t="shared" si="11"/>
        <v>1.5E-3</v>
      </c>
      <c r="W22" s="39">
        <f t="shared" si="11"/>
        <v>1.5E-3</v>
      </c>
      <c r="X22" s="39">
        <f t="shared" si="11"/>
        <v>1.5E-3</v>
      </c>
      <c r="Y22" s="39">
        <f t="shared" si="11"/>
        <v>1.5E-3</v>
      </c>
      <c r="Z22" s="39">
        <f t="shared" si="11"/>
        <v>2.5000000000000001E-3</v>
      </c>
      <c r="AA22" s="39">
        <f t="shared" si="11"/>
        <v>2.5000000000000001E-3</v>
      </c>
      <c r="AB22" s="39">
        <f t="shared" si="11"/>
        <v>2.5000000000000001E-3</v>
      </c>
      <c r="AC22" s="39">
        <f t="shared" si="11"/>
        <v>2.5000000000000001E-3</v>
      </c>
      <c r="AD22" s="39">
        <f t="shared" si="11"/>
        <v>2.5000000000000001E-3</v>
      </c>
      <c r="AE22" s="39">
        <f t="shared" si="11"/>
        <v>2.5000000000000001E-3</v>
      </c>
      <c r="AF22" s="39">
        <f t="shared" si="11"/>
        <v>2.5000000000000001E-3</v>
      </c>
      <c r="AG22" s="39">
        <f t="shared" si="11"/>
        <v>2.5000000000000001E-3</v>
      </c>
      <c r="AH22" s="39">
        <f t="shared" si="11"/>
        <v>2.5000000000000001E-3</v>
      </c>
      <c r="AI22" s="39">
        <f t="shared" si="11"/>
        <v>2.5000000000000001E-3</v>
      </c>
      <c r="AJ22" s="39">
        <f t="shared" si="11"/>
        <v>2.5000000000000001E-3</v>
      </c>
      <c r="AK22" s="39">
        <f t="shared" si="11"/>
        <v>2.5000000000000001E-3</v>
      </c>
    </row>
    <row r="23" spans="1:37" ht="15.75" customHeight="1" x14ac:dyDescent="0.25">
      <c r="A23" s="4" t="s">
        <v>72</v>
      </c>
      <c r="B23" s="19">
        <f t="shared" ref="B23:AK23" si="12">B18*B22</f>
        <v>0</v>
      </c>
      <c r="C23" s="40">
        <f t="shared" si="12"/>
        <v>0</v>
      </c>
      <c r="D23" s="40">
        <f t="shared" si="12"/>
        <v>0</v>
      </c>
      <c r="E23" s="40">
        <f t="shared" si="12"/>
        <v>0</v>
      </c>
      <c r="F23" s="40">
        <f t="shared" si="12"/>
        <v>0</v>
      </c>
      <c r="G23" s="40">
        <f t="shared" si="12"/>
        <v>0</v>
      </c>
      <c r="H23" s="40">
        <f t="shared" si="12"/>
        <v>0</v>
      </c>
      <c r="I23" s="40">
        <f t="shared" si="12"/>
        <v>0</v>
      </c>
      <c r="J23" s="40">
        <f t="shared" si="12"/>
        <v>0</v>
      </c>
      <c r="K23" s="40">
        <f t="shared" si="12"/>
        <v>0</v>
      </c>
      <c r="L23" s="40">
        <f t="shared" si="12"/>
        <v>0</v>
      </c>
      <c r="M23" s="40">
        <f t="shared" si="12"/>
        <v>0</v>
      </c>
      <c r="N23" s="40">
        <f t="shared" si="12"/>
        <v>0.25</v>
      </c>
      <c r="O23" s="40">
        <f t="shared" si="12"/>
        <v>0.25</v>
      </c>
      <c r="P23" s="40">
        <f t="shared" si="12"/>
        <v>0.25</v>
      </c>
      <c r="Q23" s="40">
        <f t="shared" si="12"/>
        <v>0.25</v>
      </c>
      <c r="R23" s="40">
        <f t="shared" si="12"/>
        <v>0.25</v>
      </c>
      <c r="S23" s="40">
        <f t="shared" si="12"/>
        <v>0.25</v>
      </c>
      <c r="T23" s="40">
        <f t="shared" si="12"/>
        <v>0.25</v>
      </c>
      <c r="U23" s="40">
        <f t="shared" si="12"/>
        <v>0.25</v>
      </c>
      <c r="V23" s="40">
        <f t="shared" si="12"/>
        <v>0.25</v>
      </c>
      <c r="W23" s="40">
        <f t="shared" si="12"/>
        <v>0.25</v>
      </c>
      <c r="X23" s="40">
        <f t="shared" si="12"/>
        <v>0.25</v>
      </c>
      <c r="Y23" s="40">
        <f t="shared" si="12"/>
        <v>0.25</v>
      </c>
      <c r="Z23" s="40">
        <f t="shared" si="12"/>
        <v>0.625</v>
      </c>
      <c r="AA23" s="40">
        <f t="shared" si="12"/>
        <v>0.625</v>
      </c>
      <c r="AB23" s="40">
        <f t="shared" si="12"/>
        <v>0.625</v>
      </c>
      <c r="AC23" s="40">
        <f t="shared" si="12"/>
        <v>0.625</v>
      </c>
      <c r="AD23" s="40">
        <f t="shared" si="12"/>
        <v>0.625</v>
      </c>
      <c r="AE23" s="40">
        <f t="shared" si="12"/>
        <v>0.625</v>
      </c>
      <c r="AF23" s="40">
        <f t="shared" si="12"/>
        <v>0.625</v>
      </c>
      <c r="AG23" s="40">
        <f t="shared" si="12"/>
        <v>0.625</v>
      </c>
      <c r="AH23" s="40">
        <f t="shared" si="12"/>
        <v>0.625</v>
      </c>
      <c r="AI23" s="40">
        <f t="shared" si="12"/>
        <v>0.625</v>
      </c>
      <c r="AJ23" s="40">
        <f t="shared" si="12"/>
        <v>0.625</v>
      </c>
      <c r="AK23" s="40">
        <f t="shared" si="12"/>
        <v>0.625</v>
      </c>
    </row>
    <row r="24" spans="1:37" ht="15.75" customHeight="1" x14ac:dyDescent="0.25">
      <c r="A24" s="4" t="s">
        <v>73</v>
      </c>
      <c r="B24" s="19">
        <f t="shared" ref="B24:AK24" si="13">B23*12</f>
        <v>0</v>
      </c>
      <c r="C24" s="40">
        <f t="shared" si="13"/>
        <v>0</v>
      </c>
      <c r="D24" s="40">
        <f t="shared" si="13"/>
        <v>0</v>
      </c>
      <c r="E24" s="40">
        <f t="shared" si="13"/>
        <v>0</v>
      </c>
      <c r="F24" s="40">
        <f t="shared" si="13"/>
        <v>0</v>
      </c>
      <c r="G24" s="40">
        <f t="shared" si="13"/>
        <v>0</v>
      </c>
      <c r="H24" s="40">
        <f t="shared" si="13"/>
        <v>0</v>
      </c>
      <c r="I24" s="40">
        <f t="shared" si="13"/>
        <v>0</v>
      </c>
      <c r="J24" s="40">
        <f t="shared" si="13"/>
        <v>0</v>
      </c>
      <c r="K24" s="40">
        <f t="shared" si="13"/>
        <v>0</v>
      </c>
      <c r="L24" s="40">
        <f t="shared" si="13"/>
        <v>0</v>
      </c>
      <c r="M24" s="40">
        <f t="shared" si="13"/>
        <v>0</v>
      </c>
      <c r="N24" s="40">
        <f t="shared" si="13"/>
        <v>3</v>
      </c>
      <c r="O24" s="40">
        <f t="shared" si="13"/>
        <v>3</v>
      </c>
      <c r="P24" s="40">
        <f t="shared" si="13"/>
        <v>3</v>
      </c>
      <c r="Q24" s="40">
        <f t="shared" si="13"/>
        <v>3</v>
      </c>
      <c r="R24" s="40">
        <f t="shared" si="13"/>
        <v>3</v>
      </c>
      <c r="S24" s="40">
        <f t="shared" si="13"/>
        <v>3</v>
      </c>
      <c r="T24" s="40">
        <f t="shared" si="13"/>
        <v>3</v>
      </c>
      <c r="U24" s="40">
        <f t="shared" si="13"/>
        <v>3</v>
      </c>
      <c r="V24" s="40">
        <f t="shared" si="13"/>
        <v>3</v>
      </c>
      <c r="W24" s="40">
        <f t="shared" si="13"/>
        <v>3</v>
      </c>
      <c r="X24" s="40">
        <f t="shared" si="13"/>
        <v>3</v>
      </c>
      <c r="Y24" s="40">
        <f t="shared" si="13"/>
        <v>3</v>
      </c>
      <c r="Z24" s="40">
        <f t="shared" si="13"/>
        <v>7.5</v>
      </c>
      <c r="AA24" s="40">
        <f t="shared" si="13"/>
        <v>7.5</v>
      </c>
      <c r="AB24" s="40">
        <f t="shared" si="13"/>
        <v>7.5</v>
      </c>
      <c r="AC24" s="40">
        <f t="shared" si="13"/>
        <v>7.5</v>
      </c>
      <c r="AD24" s="40">
        <f t="shared" si="13"/>
        <v>7.5</v>
      </c>
      <c r="AE24" s="40">
        <f t="shared" si="13"/>
        <v>7.5</v>
      </c>
      <c r="AF24" s="40">
        <f t="shared" si="13"/>
        <v>7.5</v>
      </c>
      <c r="AG24" s="40">
        <f t="shared" si="13"/>
        <v>7.5</v>
      </c>
      <c r="AH24" s="40">
        <f t="shared" si="13"/>
        <v>7.5</v>
      </c>
      <c r="AI24" s="40">
        <f t="shared" si="13"/>
        <v>7.5</v>
      </c>
      <c r="AJ24" s="40">
        <f t="shared" si="13"/>
        <v>7.5</v>
      </c>
      <c r="AK24" s="40">
        <f t="shared" si="13"/>
        <v>7.5</v>
      </c>
    </row>
    <row r="25" spans="1:37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5.75" customHeight="1" x14ac:dyDescent="0.25">
      <c r="A26" s="4" t="s">
        <v>13</v>
      </c>
      <c r="B26" s="19">
        <f t="shared" ref="B26:AK26" si="14">B23*B13</f>
        <v>0</v>
      </c>
      <c r="C26" s="19">
        <f t="shared" si="14"/>
        <v>0</v>
      </c>
      <c r="D26" s="19">
        <f t="shared" si="14"/>
        <v>0</v>
      </c>
      <c r="E26" s="19">
        <f t="shared" si="14"/>
        <v>0</v>
      </c>
      <c r="F26" s="19">
        <f t="shared" si="14"/>
        <v>0</v>
      </c>
      <c r="G26" s="19">
        <f t="shared" si="14"/>
        <v>0</v>
      </c>
      <c r="H26" s="19">
        <f t="shared" si="14"/>
        <v>0</v>
      </c>
      <c r="I26" s="19">
        <f t="shared" si="14"/>
        <v>0</v>
      </c>
      <c r="J26" s="19">
        <f t="shared" si="14"/>
        <v>0</v>
      </c>
      <c r="K26" s="19">
        <f t="shared" si="14"/>
        <v>0</v>
      </c>
      <c r="L26" s="19">
        <f t="shared" si="14"/>
        <v>0</v>
      </c>
      <c r="M26" s="19">
        <f t="shared" si="14"/>
        <v>0</v>
      </c>
      <c r="N26" s="19">
        <f t="shared" si="14"/>
        <v>26600</v>
      </c>
      <c r="O26" s="19">
        <f t="shared" si="14"/>
        <v>40850</v>
      </c>
      <c r="P26" s="19">
        <f t="shared" si="14"/>
        <v>55100</v>
      </c>
      <c r="Q26" s="19">
        <f t="shared" si="14"/>
        <v>69350</v>
      </c>
      <c r="R26" s="19">
        <f t="shared" si="14"/>
        <v>83600</v>
      </c>
      <c r="S26" s="19">
        <f t="shared" si="14"/>
        <v>97850</v>
      </c>
      <c r="T26" s="19">
        <f t="shared" si="14"/>
        <v>130100</v>
      </c>
      <c r="U26" s="19">
        <f t="shared" si="14"/>
        <v>168050</v>
      </c>
      <c r="V26" s="19">
        <f t="shared" si="14"/>
        <v>213590</v>
      </c>
      <c r="W26" s="19">
        <f t="shared" si="14"/>
        <v>268238</v>
      </c>
      <c r="X26" s="19">
        <f t="shared" si="14"/>
        <v>333815.59999999998</v>
      </c>
      <c r="Y26" s="19">
        <f t="shared" si="14"/>
        <v>412508.72</v>
      </c>
      <c r="Z26" s="19">
        <f t="shared" si="14"/>
        <v>1491299.96</v>
      </c>
      <c r="AA26" s="19">
        <f t="shared" si="14"/>
        <v>2032136.3119999997</v>
      </c>
      <c r="AB26" s="19">
        <f t="shared" si="14"/>
        <v>2681139.9343999992</v>
      </c>
      <c r="AC26" s="19">
        <f t="shared" si="14"/>
        <v>3459944.2812799993</v>
      </c>
      <c r="AD26" s="19">
        <f t="shared" si="14"/>
        <v>4394509.4975359989</v>
      </c>
      <c r="AE26" s="19">
        <f t="shared" si="14"/>
        <v>5515987.7570431978</v>
      </c>
      <c r="AF26" s="19">
        <f t="shared" si="14"/>
        <v>6861761.6684518382</v>
      </c>
      <c r="AG26" s="19">
        <f t="shared" si="14"/>
        <v>8476690.3621422052</v>
      </c>
      <c r="AH26" s="19">
        <f t="shared" si="14"/>
        <v>10414604.794570643</v>
      </c>
      <c r="AI26" s="19">
        <f t="shared" si="14"/>
        <v>12740102.113484774</v>
      </c>
      <c r="AJ26" s="19">
        <f t="shared" si="14"/>
        <v>15530698.896181725</v>
      </c>
      <c r="AK26" s="19">
        <f t="shared" si="14"/>
        <v>18879415.035418071</v>
      </c>
    </row>
    <row r="27" spans="1:37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</sheetData>
  <sheetProtection algorithmName="SHA-512" hashValue="aOZYr+rstAXBvbBCsQl2Bpb9e505n3PSLWzV7QGx8MlpQ830SH63yuhhgm6OqNKOaFkczZwc0MBKEOPmhk1+tg==" saltValue="dzqkkrYqal8w9HbAyFkeXA==" spinCount="100000" sheet="1" objects="1" scenarios="1" selectLockedCells="1" selectUnlockedCell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of sector</vt:lpstr>
      <vt:lpstr>P&amp;L - Revenue &amp; Expenses</vt:lpstr>
      <vt:lpstr>User Acquisition &amp;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Sanket Agarwal</cp:lastModifiedBy>
  <dcterms:created xsi:type="dcterms:W3CDTF">2021-04-12T15:45:14Z</dcterms:created>
  <dcterms:modified xsi:type="dcterms:W3CDTF">2021-07-02T16:06:37Z</dcterms:modified>
</cp:coreProperties>
</file>