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drawings/drawing4.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0.xml" ContentType="application/vnd.openxmlformats-officedocument.spreadsheetml.table+xml"/>
  <Override PartName="/xl/calcChain.xml" ContentType="application/vnd.openxmlformats-officedocument.spreadsheetml.calcChain+xml"/>
  <Override PartName="/xl/tables/table4.xml" ContentType="application/vnd.openxmlformats-officedocument.spreadsheetml.table+xml"/>
  <Override PartName="/xl/tables/table6.xml" ContentType="application/vnd.openxmlformats-officedocument.spreadsheetml.table+xml"/>
  <Override PartName="/docProps/app.xml" ContentType="application/vnd.openxmlformats-officedocument.extended-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5.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07"/>
  <workbookPr hidePivotFieldList="1"/>
  <mc:AlternateContent xmlns:mc="http://schemas.openxmlformats.org/markup-compatibility/2006">
    <mc:Choice Requires="x15">
      <x15ac:absPath xmlns:x15ac="http://schemas.microsoft.com/office/spreadsheetml/2010/11/ac" url="C:\Users\unlc3a\Downloads\Pendiente Borrar\"/>
    </mc:Choice>
  </mc:AlternateContent>
  <xr:revisionPtr revIDLastSave="0" documentId="11_326BE1A1FEAFDC026B3D64873E1BEA719C3864A8" xr6:coauthVersionLast="45" xr6:coauthVersionMax="45" xr10:uidLastSave="{00000000-0000-0000-0000-000000000000}"/>
  <bookViews>
    <workbookView xWindow="0" yWindow="480" windowWidth="28800" windowHeight="17535" firstSheet="3" activeTab="3" xr2:uid="{00000000-000D-0000-FFFF-FFFF00000000}"/>
  </bookViews>
  <sheets>
    <sheet name="PRESENTACIÓN" sheetId="9" r:id="rId1"/>
    <sheet name="Catalogo de KPIs" sheetId="5" r:id="rId2"/>
    <sheet name="Ejemplo de KPIs de seguimiento" sheetId="1" r:id="rId3"/>
    <sheet name="Plantilla de KPIs de seguimient" sheetId="8" r:id="rId4"/>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72" i="8" l="1"/>
  <c r="O94" i="8" s="1"/>
  <c r="N72" i="8"/>
  <c r="N94" i="8" s="1"/>
  <c r="M72" i="8"/>
  <c r="M94" i="8" s="1"/>
  <c r="L72" i="8"/>
  <c r="L94" i="8" s="1"/>
  <c r="K72" i="8"/>
  <c r="K94" i="8" s="1"/>
  <c r="J72" i="8"/>
  <c r="J94" i="8" s="1"/>
  <c r="I72" i="8"/>
  <c r="I94" i="8" s="1"/>
  <c r="H72" i="8"/>
  <c r="H94" i="8" s="1"/>
  <c r="G72" i="8"/>
  <c r="G94" i="8" s="1"/>
  <c r="F72" i="8"/>
  <c r="F94" i="8" s="1"/>
  <c r="E72" i="8"/>
  <c r="E94" i="8" s="1"/>
  <c r="D72" i="8"/>
  <c r="D94" i="8" s="1"/>
  <c r="K71" i="8"/>
  <c r="K93" i="8" s="1"/>
  <c r="J71" i="8"/>
  <c r="J93" i="8" s="1"/>
  <c r="D71" i="8"/>
  <c r="D93" i="8" s="1"/>
  <c r="O70" i="8"/>
  <c r="O92" i="8" s="1"/>
  <c r="N70" i="8"/>
  <c r="N92" i="8" s="1"/>
  <c r="M70" i="8"/>
  <c r="M92" i="8" s="1"/>
  <c r="L70" i="8"/>
  <c r="L92" i="8" s="1"/>
  <c r="K70" i="8"/>
  <c r="K92" i="8" s="1"/>
  <c r="J70" i="8"/>
  <c r="J92" i="8" s="1"/>
  <c r="I70" i="8"/>
  <c r="I92" i="8" s="1"/>
  <c r="H70" i="8"/>
  <c r="H92" i="8" s="1"/>
  <c r="G70" i="8"/>
  <c r="G92" i="8" s="1"/>
  <c r="F70" i="8"/>
  <c r="F92" i="8" s="1"/>
  <c r="E70" i="8"/>
  <c r="E92" i="8" s="1"/>
  <c r="D70" i="8"/>
  <c r="D92" i="8" s="1"/>
  <c r="O69" i="8"/>
  <c r="O91" i="8" s="1"/>
  <c r="N69" i="8"/>
  <c r="N91" i="8" s="1"/>
  <c r="M69" i="8"/>
  <c r="M91" i="8" s="1"/>
  <c r="L69" i="8"/>
  <c r="L91" i="8" s="1"/>
  <c r="K69" i="8"/>
  <c r="K91" i="8" s="1"/>
  <c r="J69" i="8"/>
  <c r="J91" i="8" s="1"/>
  <c r="I69" i="8"/>
  <c r="I91" i="8" s="1"/>
  <c r="H69" i="8"/>
  <c r="H91" i="8" s="1"/>
  <c r="G69" i="8"/>
  <c r="G91" i="8" s="1"/>
  <c r="F69" i="8"/>
  <c r="F91" i="8" s="1"/>
  <c r="E69" i="8"/>
  <c r="E91" i="8" s="1"/>
  <c r="D69" i="8"/>
  <c r="D91" i="8" s="1"/>
  <c r="F68" i="8"/>
  <c r="F90" i="8" s="1"/>
  <c r="E68" i="8"/>
  <c r="E90" i="8" s="1"/>
  <c r="D68" i="8"/>
  <c r="D90" i="8" s="1"/>
  <c r="O67" i="8"/>
  <c r="O89" i="8" s="1"/>
  <c r="N67" i="8"/>
  <c r="N89" i="8" s="1"/>
  <c r="M67" i="8"/>
  <c r="M89" i="8" s="1"/>
  <c r="L67" i="8"/>
  <c r="L89" i="8" s="1"/>
  <c r="K67" i="8"/>
  <c r="K89" i="8" s="1"/>
  <c r="J67" i="8"/>
  <c r="J89" i="8" s="1"/>
  <c r="I67" i="8"/>
  <c r="I89" i="8" s="1"/>
  <c r="H67" i="8"/>
  <c r="H89" i="8" s="1"/>
  <c r="G67" i="8"/>
  <c r="G89" i="8" s="1"/>
  <c r="F67" i="8"/>
  <c r="F89" i="8" s="1"/>
  <c r="E67" i="8"/>
  <c r="E89" i="8" s="1"/>
  <c r="D67" i="8"/>
  <c r="D89" i="8" s="1"/>
  <c r="O66" i="8"/>
  <c r="O88" i="8" s="1"/>
  <c r="N66" i="8"/>
  <c r="N88" i="8" s="1"/>
  <c r="M66" i="8"/>
  <c r="M88" i="8" s="1"/>
  <c r="L66" i="8"/>
  <c r="L88" i="8" s="1"/>
  <c r="K66" i="8"/>
  <c r="K88" i="8" s="1"/>
  <c r="J66" i="8"/>
  <c r="J88" i="8" s="1"/>
  <c r="I66" i="8"/>
  <c r="I88" i="8" s="1"/>
  <c r="H66" i="8"/>
  <c r="H88" i="8" s="1"/>
  <c r="G66" i="8"/>
  <c r="G88" i="8" s="1"/>
  <c r="F66" i="8"/>
  <c r="F88" i="8" s="1"/>
  <c r="E66" i="8"/>
  <c r="E88" i="8" s="1"/>
  <c r="D66" i="8"/>
  <c r="D88" i="8" s="1"/>
  <c r="O65" i="8"/>
  <c r="O87" i="8" s="1"/>
  <c r="N65" i="8"/>
  <c r="N87" i="8" s="1"/>
  <c r="M65" i="8"/>
  <c r="M87" i="8" s="1"/>
  <c r="L65" i="8"/>
  <c r="L87" i="8" s="1"/>
  <c r="K65" i="8"/>
  <c r="K87" i="8" s="1"/>
  <c r="J65" i="8"/>
  <c r="J87" i="8" s="1"/>
  <c r="I65" i="8"/>
  <c r="I87" i="8" s="1"/>
  <c r="H65" i="8"/>
  <c r="H87" i="8" s="1"/>
  <c r="G65" i="8"/>
  <c r="G87" i="8" s="1"/>
  <c r="F65" i="8"/>
  <c r="F87" i="8" s="1"/>
  <c r="E65" i="8"/>
  <c r="E87" i="8" s="1"/>
  <c r="D65" i="8"/>
  <c r="D87" i="8" s="1"/>
  <c r="D64" i="8"/>
  <c r="D86" i="8" s="1"/>
  <c r="O63" i="8"/>
  <c r="O85" i="8" s="1"/>
  <c r="N63" i="8"/>
  <c r="N85" i="8" s="1"/>
  <c r="M63" i="8"/>
  <c r="M85" i="8" s="1"/>
  <c r="L63" i="8"/>
  <c r="L85" i="8" s="1"/>
  <c r="K63" i="8"/>
  <c r="K85" i="8" s="1"/>
  <c r="J63" i="8"/>
  <c r="J85" i="8" s="1"/>
  <c r="I63" i="8"/>
  <c r="I85" i="8" s="1"/>
  <c r="H63" i="8"/>
  <c r="H85" i="8" s="1"/>
  <c r="G63" i="8"/>
  <c r="G85" i="8" s="1"/>
  <c r="F63" i="8"/>
  <c r="F85" i="8" s="1"/>
  <c r="E63" i="8"/>
  <c r="E85" i="8" s="1"/>
  <c r="D63" i="8"/>
  <c r="D85" i="8" s="1"/>
  <c r="O62" i="8"/>
  <c r="O84" i="8" s="1"/>
  <c r="N62" i="8"/>
  <c r="N84" i="8" s="1"/>
  <c r="M62" i="8"/>
  <c r="M84" i="8" s="1"/>
  <c r="L62" i="8"/>
  <c r="L84" i="8" s="1"/>
  <c r="K62" i="8"/>
  <c r="K84" i="8" s="1"/>
  <c r="J62" i="8"/>
  <c r="J84" i="8" s="1"/>
  <c r="I62" i="8"/>
  <c r="I84" i="8" s="1"/>
  <c r="H62" i="8"/>
  <c r="H84" i="8" s="1"/>
  <c r="G62" i="8"/>
  <c r="G84" i="8" s="1"/>
  <c r="F62" i="8"/>
  <c r="F84" i="8" s="1"/>
  <c r="E62" i="8"/>
  <c r="E84" i="8" s="1"/>
  <c r="D62" i="8"/>
  <c r="D84" i="8" s="1"/>
  <c r="O61" i="8"/>
  <c r="O83" i="8" s="1"/>
  <c r="N61" i="8"/>
  <c r="N83" i="8" s="1"/>
  <c r="M61" i="8"/>
  <c r="M83" i="8" s="1"/>
  <c r="L61" i="8"/>
  <c r="L83" i="8" s="1"/>
  <c r="K61" i="8"/>
  <c r="K83" i="8" s="1"/>
  <c r="J61" i="8"/>
  <c r="J83" i="8" s="1"/>
  <c r="I61" i="8"/>
  <c r="I83" i="8" s="1"/>
  <c r="H61" i="8"/>
  <c r="H83" i="8" s="1"/>
  <c r="G61" i="8"/>
  <c r="G83" i="8" s="1"/>
  <c r="F61" i="8"/>
  <c r="F83" i="8" s="1"/>
  <c r="E61" i="8"/>
  <c r="E83" i="8" s="1"/>
  <c r="D61" i="8"/>
  <c r="D83" i="8" s="1"/>
  <c r="O60" i="8"/>
  <c r="O82" i="8" s="1"/>
  <c r="N60" i="8"/>
  <c r="N82" i="8" s="1"/>
  <c r="M60" i="8"/>
  <c r="M82" i="8" s="1"/>
  <c r="L60" i="8"/>
  <c r="L82" i="8" s="1"/>
  <c r="K60" i="8"/>
  <c r="K82" i="8" s="1"/>
  <c r="J60" i="8"/>
  <c r="J82" i="8" s="1"/>
  <c r="I60" i="8"/>
  <c r="I82" i="8" s="1"/>
  <c r="H60" i="8"/>
  <c r="H82" i="8" s="1"/>
  <c r="G60" i="8"/>
  <c r="G82" i="8" s="1"/>
  <c r="F60" i="8"/>
  <c r="F82" i="8" s="1"/>
  <c r="E60" i="8"/>
  <c r="E82" i="8" s="1"/>
  <c r="D60" i="8"/>
  <c r="D82" i="8" s="1"/>
  <c r="O59" i="8"/>
  <c r="O81" i="8" s="1"/>
  <c r="N59" i="8"/>
  <c r="N81" i="8" s="1"/>
  <c r="M59" i="8"/>
  <c r="M81" i="8" s="1"/>
  <c r="L59" i="8"/>
  <c r="L81" i="8" s="1"/>
  <c r="K59" i="8"/>
  <c r="K81" i="8" s="1"/>
  <c r="J59" i="8"/>
  <c r="J81" i="8" s="1"/>
  <c r="I59" i="8"/>
  <c r="I81" i="8" s="1"/>
  <c r="H59" i="8"/>
  <c r="H81" i="8" s="1"/>
  <c r="G59" i="8"/>
  <c r="G81" i="8" s="1"/>
  <c r="F59" i="8"/>
  <c r="F81" i="8" s="1"/>
  <c r="E59" i="8"/>
  <c r="E81" i="8" s="1"/>
  <c r="D59" i="8"/>
  <c r="D81" i="8" s="1"/>
  <c r="O58" i="8"/>
  <c r="O80" i="8" s="1"/>
  <c r="N58" i="8"/>
  <c r="N80" i="8" s="1"/>
  <c r="M58" i="8"/>
  <c r="M80" i="8" s="1"/>
  <c r="L58" i="8"/>
  <c r="L80" i="8" s="1"/>
  <c r="K58" i="8"/>
  <c r="K80" i="8" s="1"/>
  <c r="J58" i="8"/>
  <c r="J80" i="8" s="1"/>
  <c r="I58" i="8"/>
  <c r="I80" i="8" s="1"/>
  <c r="H58" i="8"/>
  <c r="H80" i="8" s="1"/>
  <c r="G58" i="8"/>
  <c r="G80" i="8" s="1"/>
  <c r="F58" i="8"/>
  <c r="F80" i="8" s="1"/>
  <c r="E58" i="8"/>
  <c r="E80" i="8" s="1"/>
  <c r="D58" i="8"/>
  <c r="D80" i="8" s="1"/>
  <c r="O57" i="8"/>
  <c r="O79" i="8" s="1"/>
  <c r="N57" i="8"/>
  <c r="N79" i="8" s="1"/>
  <c r="M57" i="8"/>
  <c r="M79" i="8" s="1"/>
  <c r="L57" i="8"/>
  <c r="L79" i="8" s="1"/>
  <c r="K57" i="8"/>
  <c r="K79" i="8" s="1"/>
  <c r="J57" i="8"/>
  <c r="J79" i="8" s="1"/>
  <c r="I57" i="8"/>
  <c r="I79" i="8" s="1"/>
  <c r="H57" i="8"/>
  <c r="H79" i="8" s="1"/>
  <c r="G57" i="8"/>
  <c r="G79" i="8" s="1"/>
  <c r="F57" i="8"/>
  <c r="F79" i="8" s="1"/>
  <c r="E57" i="8"/>
  <c r="E79" i="8" s="1"/>
  <c r="D57" i="8"/>
  <c r="D79" i="8" s="1"/>
  <c r="O56" i="8"/>
  <c r="O78" i="8" s="1"/>
  <c r="N56" i="8"/>
  <c r="N78" i="8" s="1"/>
  <c r="M56" i="8"/>
  <c r="M78" i="8" s="1"/>
  <c r="L56" i="8"/>
  <c r="L78" i="8" s="1"/>
  <c r="K56" i="8"/>
  <c r="K78" i="8" s="1"/>
  <c r="J56" i="8"/>
  <c r="J78" i="8" s="1"/>
  <c r="I56" i="8"/>
  <c r="I78" i="8" s="1"/>
  <c r="H56" i="8"/>
  <c r="H78" i="8" s="1"/>
  <c r="G56" i="8"/>
  <c r="G78" i="8" s="1"/>
  <c r="F56" i="8"/>
  <c r="F78" i="8" s="1"/>
  <c r="E56" i="8"/>
  <c r="E78" i="8" s="1"/>
  <c r="D56" i="8"/>
  <c r="D78" i="8" s="1"/>
  <c r="N55" i="8"/>
  <c r="N77" i="8" s="1"/>
  <c r="M55" i="8"/>
  <c r="M77" i="8" s="1"/>
  <c r="L55" i="8"/>
  <c r="L77" i="8" s="1"/>
  <c r="J55" i="8"/>
  <c r="J77" i="8" s="1"/>
  <c r="H55" i="8"/>
  <c r="H77" i="8" s="1"/>
  <c r="F55" i="8"/>
  <c r="F77" i="8" s="1"/>
  <c r="E55" i="8"/>
  <c r="E77" i="8" s="1"/>
  <c r="D55" i="8"/>
  <c r="D77" i="8" s="1"/>
  <c r="O54" i="8"/>
  <c r="O76" i="8" s="1"/>
  <c r="N54" i="8"/>
  <c r="N76" i="8" s="1"/>
  <c r="M54" i="8"/>
  <c r="M76" i="8" s="1"/>
  <c r="L54" i="8"/>
  <c r="L76" i="8" s="1"/>
  <c r="K54" i="8"/>
  <c r="K76" i="8" s="1"/>
  <c r="J54" i="8"/>
  <c r="J76" i="8" s="1"/>
  <c r="I54" i="8"/>
  <c r="I76" i="8" s="1"/>
  <c r="H54" i="8"/>
  <c r="H76" i="8" s="1"/>
  <c r="G54" i="8"/>
  <c r="G76" i="8" s="1"/>
  <c r="F54" i="8"/>
  <c r="F76" i="8" s="1"/>
  <c r="E54" i="8"/>
  <c r="E76" i="8" s="1"/>
  <c r="D54" i="8"/>
  <c r="D76" i="8" s="1"/>
  <c r="O53" i="8"/>
  <c r="O75" i="8" s="1"/>
  <c r="N53" i="8"/>
  <c r="N75" i="8" s="1"/>
  <c r="M53" i="8"/>
  <c r="M75" i="8" s="1"/>
  <c r="L53" i="8"/>
  <c r="L75" i="8" s="1"/>
  <c r="K53" i="8"/>
  <c r="K75" i="8" s="1"/>
  <c r="J53" i="8"/>
  <c r="J75" i="8" s="1"/>
  <c r="I53" i="8"/>
  <c r="I75" i="8" s="1"/>
  <c r="H53" i="8"/>
  <c r="H75" i="8" s="1"/>
  <c r="G53" i="8"/>
  <c r="G75" i="8" s="1"/>
  <c r="F53" i="8"/>
  <c r="F75" i="8" s="1"/>
  <c r="E53" i="8"/>
  <c r="E75" i="8" s="1"/>
  <c r="D53" i="8"/>
  <c r="D75" i="8" s="1"/>
  <c r="C50" i="8"/>
  <c r="C72" i="8" s="1"/>
  <c r="C94" i="8" s="1"/>
  <c r="B50" i="8"/>
  <c r="B72" i="8" s="1"/>
  <c r="B94" i="8" s="1"/>
  <c r="C49" i="8"/>
  <c r="C71" i="8" s="1"/>
  <c r="C93" i="8" s="1"/>
  <c r="B49" i="8"/>
  <c r="B71" i="8" s="1"/>
  <c r="B93" i="8" s="1"/>
  <c r="C48" i="8"/>
  <c r="C70" i="8" s="1"/>
  <c r="C92" i="8" s="1"/>
  <c r="B48" i="8"/>
  <c r="B70" i="8" s="1"/>
  <c r="B92" i="8" s="1"/>
  <c r="C47" i="8"/>
  <c r="C69" i="8" s="1"/>
  <c r="C91" i="8" s="1"/>
  <c r="B47" i="8"/>
  <c r="B69" i="8" s="1"/>
  <c r="B91" i="8" s="1"/>
  <c r="C46" i="8"/>
  <c r="C68" i="8" s="1"/>
  <c r="C90" i="8" s="1"/>
  <c r="B46" i="8"/>
  <c r="B68" i="8" s="1"/>
  <c r="B90" i="8" s="1"/>
  <c r="C45" i="8"/>
  <c r="C67" i="8" s="1"/>
  <c r="C89" i="8" s="1"/>
  <c r="B45" i="8"/>
  <c r="B67" i="8" s="1"/>
  <c r="B89" i="8" s="1"/>
  <c r="C44" i="8"/>
  <c r="C66" i="8" s="1"/>
  <c r="C88" i="8" s="1"/>
  <c r="B44" i="8"/>
  <c r="B66" i="8" s="1"/>
  <c r="B88" i="8" s="1"/>
  <c r="C43" i="8"/>
  <c r="C65" i="8" s="1"/>
  <c r="C87" i="8" s="1"/>
  <c r="B43" i="8"/>
  <c r="B65" i="8" s="1"/>
  <c r="B87" i="8" s="1"/>
  <c r="C42" i="8"/>
  <c r="C64" i="8" s="1"/>
  <c r="C86" i="8" s="1"/>
  <c r="B42" i="8"/>
  <c r="B64" i="8" s="1"/>
  <c r="B86" i="8" s="1"/>
  <c r="C41" i="8"/>
  <c r="C63" i="8" s="1"/>
  <c r="C85" i="8" s="1"/>
  <c r="B41" i="8"/>
  <c r="B63" i="8" s="1"/>
  <c r="B85" i="8" s="1"/>
  <c r="C40" i="8"/>
  <c r="C62" i="8" s="1"/>
  <c r="C84" i="8" s="1"/>
  <c r="B40" i="8"/>
  <c r="B62" i="8" s="1"/>
  <c r="B84" i="8" s="1"/>
  <c r="C39" i="8"/>
  <c r="C61" i="8" s="1"/>
  <c r="C83" i="8" s="1"/>
  <c r="B39" i="8"/>
  <c r="B61" i="8" s="1"/>
  <c r="B83" i="8" s="1"/>
  <c r="C38" i="8"/>
  <c r="C60" i="8" s="1"/>
  <c r="C82" i="8" s="1"/>
  <c r="B38" i="8"/>
  <c r="B60" i="8" s="1"/>
  <c r="B82" i="8" s="1"/>
  <c r="C37" i="8"/>
  <c r="C59" i="8" s="1"/>
  <c r="C81" i="8" s="1"/>
  <c r="B37" i="8"/>
  <c r="B59" i="8" s="1"/>
  <c r="B81" i="8" s="1"/>
  <c r="C36" i="8"/>
  <c r="C58" i="8" s="1"/>
  <c r="C80" i="8" s="1"/>
  <c r="B36" i="8"/>
  <c r="B58" i="8" s="1"/>
  <c r="B80" i="8" s="1"/>
  <c r="C35" i="8"/>
  <c r="C57" i="8" s="1"/>
  <c r="C79" i="8" s="1"/>
  <c r="B35" i="8"/>
  <c r="B57" i="8" s="1"/>
  <c r="B79" i="8" s="1"/>
  <c r="C34" i="8"/>
  <c r="C56" i="8" s="1"/>
  <c r="C78" i="8" s="1"/>
  <c r="B34" i="8"/>
  <c r="B56" i="8" s="1"/>
  <c r="B78" i="8" s="1"/>
  <c r="I55" i="8"/>
  <c r="I77" i="8" s="1"/>
  <c r="C33" i="8"/>
  <c r="C55" i="8" s="1"/>
  <c r="C77" i="8" s="1"/>
  <c r="B33" i="8"/>
  <c r="B55" i="8" s="1"/>
  <c r="B77" i="8" s="1"/>
  <c r="C32" i="8"/>
  <c r="C54" i="8" s="1"/>
  <c r="C76" i="8" s="1"/>
  <c r="B32" i="8"/>
  <c r="B54" i="8" s="1"/>
  <c r="B76" i="8" s="1"/>
  <c r="C31" i="8"/>
  <c r="C53" i="8" s="1"/>
  <c r="C75" i="8" s="1"/>
  <c r="B31" i="8"/>
  <c r="B53" i="8" s="1"/>
  <c r="B75" i="8" s="1"/>
  <c r="O71" i="8"/>
  <c r="O93" i="8" s="1"/>
  <c r="N71" i="8"/>
  <c r="N93" i="8" s="1"/>
  <c r="M71" i="8"/>
  <c r="M93" i="8" s="1"/>
  <c r="L71" i="8"/>
  <c r="L93" i="8" s="1"/>
  <c r="I71" i="8"/>
  <c r="I93" i="8" s="1"/>
  <c r="H71" i="8"/>
  <c r="H93" i="8" s="1"/>
  <c r="G71" i="8"/>
  <c r="G93" i="8" s="1"/>
  <c r="F71" i="8"/>
  <c r="F93" i="8" s="1"/>
  <c r="E71" i="8"/>
  <c r="E93" i="8" s="1"/>
  <c r="M64" i="8"/>
  <c r="M86" i="8" s="1"/>
  <c r="L64" i="8"/>
  <c r="L86" i="8" s="1"/>
  <c r="I64" i="8"/>
  <c r="I86" i="8" s="1"/>
  <c r="H64" i="8"/>
  <c r="H86" i="8" s="1"/>
  <c r="E64" i="8"/>
  <c r="E86" i="8" s="1"/>
  <c r="O55" i="8"/>
  <c r="O77" i="8" s="1"/>
  <c r="K55" i="8"/>
  <c r="K77" i="8" s="1"/>
  <c r="G55" i="8"/>
  <c r="G77" i="8" s="1"/>
  <c r="O72" i="1"/>
  <c r="O94" i="1" s="1"/>
  <c r="N72" i="1"/>
  <c r="N94" i="1" s="1"/>
  <c r="M72" i="1"/>
  <c r="M94" i="1" s="1"/>
  <c r="L72" i="1"/>
  <c r="L94" i="1" s="1"/>
  <c r="K72" i="1"/>
  <c r="K94" i="1" s="1"/>
  <c r="J72" i="1"/>
  <c r="J94" i="1" s="1"/>
  <c r="I72" i="1"/>
  <c r="I94" i="1" s="1"/>
  <c r="H72" i="1"/>
  <c r="H94" i="1" s="1"/>
  <c r="G72" i="1"/>
  <c r="G94" i="1" s="1"/>
  <c r="F72" i="1"/>
  <c r="F94" i="1" s="1"/>
  <c r="E72" i="1"/>
  <c r="E94" i="1" s="1"/>
  <c r="D72" i="1"/>
  <c r="D94" i="1" s="1"/>
  <c r="D71" i="1"/>
  <c r="D93" i="1" s="1"/>
  <c r="O70" i="1"/>
  <c r="O92" i="1" s="1"/>
  <c r="N70" i="1"/>
  <c r="N92" i="1" s="1"/>
  <c r="M70" i="1"/>
  <c r="M92" i="1" s="1"/>
  <c r="L70" i="1"/>
  <c r="L92" i="1" s="1"/>
  <c r="K70" i="1"/>
  <c r="K92" i="1" s="1"/>
  <c r="J70" i="1"/>
  <c r="J92" i="1" s="1"/>
  <c r="I70" i="1"/>
  <c r="I92" i="1" s="1"/>
  <c r="H70" i="1"/>
  <c r="H92" i="1" s="1"/>
  <c r="G70" i="1"/>
  <c r="G92" i="1" s="1"/>
  <c r="F70" i="1"/>
  <c r="F92" i="1" s="1"/>
  <c r="E70" i="1"/>
  <c r="E92" i="1" s="1"/>
  <c r="D70" i="1"/>
  <c r="D92" i="1" s="1"/>
  <c r="O69" i="1"/>
  <c r="O91" i="1" s="1"/>
  <c r="N69" i="1"/>
  <c r="N91" i="1" s="1"/>
  <c r="M69" i="1"/>
  <c r="M91" i="1" s="1"/>
  <c r="L69" i="1"/>
  <c r="L91" i="1" s="1"/>
  <c r="K69" i="1"/>
  <c r="K91" i="1" s="1"/>
  <c r="J69" i="1"/>
  <c r="J91" i="1" s="1"/>
  <c r="I69" i="1"/>
  <c r="I91" i="1" s="1"/>
  <c r="H69" i="1"/>
  <c r="H91" i="1" s="1"/>
  <c r="G69" i="1"/>
  <c r="G91" i="1" s="1"/>
  <c r="F69" i="1"/>
  <c r="F91" i="1" s="1"/>
  <c r="E69" i="1"/>
  <c r="E91" i="1" s="1"/>
  <c r="D69" i="1"/>
  <c r="D91" i="1" s="1"/>
  <c r="F68" i="1"/>
  <c r="F90" i="1" s="1"/>
  <c r="E68" i="1"/>
  <c r="E90" i="1" s="1"/>
  <c r="D68" i="1"/>
  <c r="D90" i="1" s="1"/>
  <c r="O67" i="1"/>
  <c r="O89" i="1" s="1"/>
  <c r="N67" i="1"/>
  <c r="N89" i="1" s="1"/>
  <c r="M67" i="1"/>
  <c r="M89" i="1" s="1"/>
  <c r="L67" i="1"/>
  <c r="L89" i="1" s="1"/>
  <c r="K67" i="1"/>
  <c r="K89" i="1" s="1"/>
  <c r="J67" i="1"/>
  <c r="J89" i="1" s="1"/>
  <c r="I67" i="1"/>
  <c r="I89" i="1" s="1"/>
  <c r="H67" i="1"/>
  <c r="H89" i="1" s="1"/>
  <c r="G67" i="1"/>
  <c r="G89" i="1" s="1"/>
  <c r="F67" i="1"/>
  <c r="F89" i="1" s="1"/>
  <c r="E67" i="1"/>
  <c r="E89" i="1" s="1"/>
  <c r="D67" i="1"/>
  <c r="D89" i="1" s="1"/>
  <c r="O66" i="1"/>
  <c r="O88" i="1" s="1"/>
  <c r="N66" i="1"/>
  <c r="N88" i="1" s="1"/>
  <c r="M66" i="1"/>
  <c r="M88" i="1" s="1"/>
  <c r="L66" i="1"/>
  <c r="L88" i="1" s="1"/>
  <c r="K66" i="1"/>
  <c r="K88" i="1" s="1"/>
  <c r="J66" i="1"/>
  <c r="J88" i="1" s="1"/>
  <c r="I66" i="1"/>
  <c r="I88" i="1" s="1"/>
  <c r="H66" i="1"/>
  <c r="H88" i="1" s="1"/>
  <c r="G66" i="1"/>
  <c r="G88" i="1" s="1"/>
  <c r="F66" i="1"/>
  <c r="F88" i="1" s="1"/>
  <c r="E66" i="1"/>
  <c r="E88" i="1" s="1"/>
  <c r="D66" i="1"/>
  <c r="D88" i="1" s="1"/>
  <c r="O65" i="1"/>
  <c r="O87" i="1" s="1"/>
  <c r="N65" i="1"/>
  <c r="N87" i="1" s="1"/>
  <c r="M65" i="1"/>
  <c r="M87" i="1" s="1"/>
  <c r="L65" i="1"/>
  <c r="L87" i="1" s="1"/>
  <c r="K65" i="1"/>
  <c r="K87" i="1" s="1"/>
  <c r="J65" i="1"/>
  <c r="J87" i="1" s="1"/>
  <c r="I65" i="1"/>
  <c r="I87" i="1" s="1"/>
  <c r="H65" i="1"/>
  <c r="H87" i="1" s="1"/>
  <c r="G65" i="1"/>
  <c r="G87" i="1" s="1"/>
  <c r="F65" i="1"/>
  <c r="F87" i="1" s="1"/>
  <c r="E65" i="1"/>
  <c r="E87" i="1" s="1"/>
  <c r="D65" i="1"/>
  <c r="D87" i="1" s="1"/>
  <c r="D64" i="1"/>
  <c r="D86" i="1" s="1"/>
  <c r="O63" i="1"/>
  <c r="O85" i="1" s="1"/>
  <c r="N63" i="1"/>
  <c r="N85" i="1" s="1"/>
  <c r="M63" i="1"/>
  <c r="M85" i="1" s="1"/>
  <c r="L63" i="1"/>
  <c r="L85" i="1" s="1"/>
  <c r="K63" i="1"/>
  <c r="K85" i="1" s="1"/>
  <c r="J63" i="1"/>
  <c r="J85" i="1" s="1"/>
  <c r="I63" i="1"/>
  <c r="I85" i="1" s="1"/>
  <c r="H63" i="1"/>
  <c r="H85" i="1" s="1"/>
  <c r="G63" i="1"/>
  <c r="G85" i="1" s="1"/>
  <c r="F63" i="1"/>
  <c r="F85" i="1" s="1"/>
  <c r="E63" i="1"/>
  <c r="E85" i="1" s="1"/>
  <c r="D63" i="1"/>
  <c r="D85" i="1" s="1"/>
  <c r="O62" i="1"/>
  <c r="O84" i="1" s="1"/>
  <c r="N62" i="1"/>
  <c r="N84" i="1" s="1"/>
  <c r="M62" i="1"/>
  <c r="M84" i="1" s="1"/>
  <c r="L62" i="1"/>
  <c r="L84" i="1" s="1"/>
  <c r="K62" i="1"/>
  <c r="K84" i="1" s="1"/>
  <c r="J62" i="1"/>
  <c r="J84" i="1" s="1"/>
  <c r="I62" i="1"/>
  <c r="I84" i="1" s="1"/>
  <c r="H62" i="1"/>
  <c r="H84" i="1" s="1"/>
  <c r="G62" i="1"/>
  <c r="G84" i="1" s="1"/>
  <c r="F62" i="1"/>
  <c r="F84" i="1" s="1"/>
  <c r="E62" i="1"/>
  <c r="E84" i="1" s="1"/>
  <c r="D62" i="1"/>
  <c r="D84" i="1" s="1"/>
  <c r="O61" i="1"/>
  <c r="O83" i="1" s="1"/>
  <c r="N61" i="1"/>
  <c r="N83" i="1" s="1"/>
  <c r="M61" i="1"/>
  <c r="M83" i="1" s="1"/>
  <c r="L61" i="1"/>
  <c r="L83" i="1" s="1"/>
  <c r="K61" i="1"/>
  <c r="K83" i="1" s="1"/>
  <c r="J61" i="1"/>
  <c r="J83" i="1" s="1"/>
  <c r="I61" i="1"/>
  <c r="I83" i="1" s="1"/>
  <c r="H61" i="1"/>
  <c r="H83" i="1" s="1"/>
  <c r="G61" i="1"/>
  <c r="G83" i="1" s="1"/>
  <c r="F61" i="1"/>
  <c r="F83" i="1" s="1"/>
  <c r="E61" i="1"/>
  <c r="E83" i="1" s="1"/>
  <c r="D61" i="1"/>
  <c r="D83" i="1" s="1"/>
  <c r="O60" i="1"/>
  <c r="O82" i="1" s="1"/>
  <c r="N60" i="1"/>
  <c r="N82" i="1" s="1"/>
  <c r="M60" i="1"/>
  <c r="M82" i="1" s="1"/>
  <c r="L60" i="1"/>
  <c r="L82" i="1" s="1"/>
  <c r="K60" i="1"/>
  <c r="K82" i="1" s="1"/>
  <c r="J60" i="1"/>
  <c r="J82" i="1" s="1"/>
  <c r="I60" i="1"/>
  <c r="I82" i="1" s="1"/>
  <c r="H60" i="1"/>
  <c r="H82" i="1" s="1"/>
  <c r="G60" i="1"/>
  <c r="G82" i="1" s="1"/>
  <c r="F60" i="1"/>
  <c r="F82" i="1" s="1"/>
  <c r="E60" i="1"/>
  <c r="E82" i="1" s="1"/>
  <c r="D60" i="1"/>
  <c r="D82" i="1" s="1"/>
  <c r="O59" i="1"/>
  <c r="O81" i="1" s="1"/>
  <c r="N59" i="1"/>
  <c r="N81" i="1" s="1"/>
  <c r="M59" i="1"/>
  <c r="M81" i="1" s="1"/>
  <c r="L59" i="1"/>
  <c r="L81" i="1" s="1"/>
  <c r="K59" i="1"/>
  <c r="K81" i="1" s="1"/>
  <c r="J59" i="1"/>
  <c r="J81" i="1" s="1"/>
  <c r="I59" i="1"/>
  <c r="I81" i="1" s="1"/>
  <c r="H59" i="1"/>
  <c r="H81" i="1" s="1"/>
  <c r="G59" i="1"/>
  <c r="G81" i="1" s="1"/>
  <c r="F59" i="1"/>
  <c r="F81" i="1" s="1"/>
  <c r="E59" i="1"/>
  <c r="E81" i="1" s="1"/>
  <c r="D59" i="1"/>
  <c r="D81" i="1" s="1"/>
  <c r="O58" i="1"/>
  <c r="O80" i="1" s="1"/>
  <c r="N58" i="1"/>
  <c r="N80" i="1" s="1"/>
  <c r="M58" i="1"/>
  <c r="M80" i="1" s="1"/>
  <c r="L58" i="1"/>
  <c r="L80" i="1" s="1"/>
  <c r="K58" i="1"/>
  <c r="K80" i="1" s="1"/>
  <c r="J58" i="1"/>
  <c r="J80" i="1" s="1"/>
  <c r="I58" i="1"/>
  <c r="I80" i="1" s="1"/>
  <c r="H58" i="1"/>
  <c r="H80" i="1" s="1"/>
  <c r="G58" i="1"/>
  <c r="G80" i="1" s="1"/>
  <c r="F58" i="1"/>
  <c r="F80" i="1" s="1"/>
  <c r="E58" i="1"/>
  <c r="E80" i="1" s="1"/>
  <c r="D58" i="1"/>
  <c r="D80" i="1" s="1"/>
  <c r="O57" i="1"/>
  <c r="O79" i="1" s="1"/>
  <c r="N57" i="1"/>
  <c r="N79" i="1" s="1"/>
  <c r="M57" i="1"/>
  <c r="M79" i="1" s="1"/>
  <c r="L57" i="1"/>
  <c r="L79" i="1" s="1"/>
  <c r="K57" i="1"/>
  <c r="K79" i="1" s="1"/>
  <c r="J57" i="1"/>
  <c r="J79" i="1" s="1"/>
  <c r="I57" i="1"/>
  <c r="I79" i="1" s="1"/>
  <c r="H57" i="1"/>
  <c r="H79" i="1" s="1"/>
  <c r="G57" i="1"/>
  <c r="G79" i="1" s="1"/>
  <c r="F57" i="1"/>
  <c r="F79" i="1" s="1"/>
  <c r="E57" i="1"/>
  <c r="E79" i="1" s="1"/>
  <c r="D57" i="1"/>
  <c r="D79" i="1" s="1"/>
  <c r="O56" i="1"/>
  <c r="O78" i="1" s="1"/>
  <c r="N56" i="1"/>
  <c r="N78" i="1" s="1"/>
  <c r="M56" i="1"/>
  <c r="M78" i="1" s="1"/>
  <c r="L56" i="1"/>
  <c r="L78" i="1" s="1"/>
  <c r="K56" i="1"/>
  <c r="K78" i="1" s="1"/>
  <c r="J56" i="1"/>
  <c r="J78" i="1" s="1"/>
  <c r="I56" i="1"/>
  <c r="I78" i="1" s="1"/>
  <c r="H56" i="1"/>
  <c r="H78" i="1" s="1"/>
  <c r="G56" i="1"/>
  <c r="G78" i="1" s="1"/>
  <c r="F56" i="1"/>
  <c r="F78" i="1" s="1"/>
  <c r="E56" i="1"/>
  <c r="E78" i="1" s="1"/>
  <c r="D56" i="1"/>
  <c r="D78" i="1" s="1"/>
  <c r="N55" i="1"/>
  <c r="N77" i="1" s="1"/>
  <c r="L55" i="1"/>
  <c r="L77" i="1" s="1"/>
  <c r="J55" i="1"/>
  <c r="J77" i="1" s="1"/>
  <c r="H55" i="1"/>
  <c r="H77" i="1" s="1"/>
  <c r="F55" i="1"/>
  <c r="F77" i="1" s="1"/>
  <c r="D55" i="1"/>
  <c r="D77" i="1" s="1"/>
  <c r="O54" i="1"/>
  <c r="O76" i="1" s="1"/>
  <c r="N54" i="1"/>
  <c r="N76" i="1" s="1"/>
  <c r="M54" i="1"/>
  <c r="M76" i="1" s="1"/>
  <c r="L54" i="1"/>
  <c r="L76" i="1" s="1"/>
  <c r="K54" i="1"/>
  <c r="K76" i="1" s="1"/>
  <c r="J54" i="1"/>
  <c r="J76" i="1" s="1"/>
  <c r="I54" i="1"/>
  <c r="I76" i="1" s="1"/>
  <c r="H54" i="1"/>
  <c r="H76" i="1" s="1"/>
  <c r="G54" i="1"/>
  <c r="G76" i="1" s="1"/>
  <c r="F54" i="1"/>
  <c r="F76" i="1" s="1"/>
  <c r="E54" i="1"/>
  <c r="E76" i="1" s="1"/>
  <c r="D54" i="1"/>
  <c r="D76" i="1" s="1"/>
  <c r="O53" i="1"/>
  <c r="O75" i="1" s="1"/>
  <c r="N53" i="1"/>
  <c r="N75" i="1" s="1"/>
  <c r="M53" i="1"/>
  <c r="M75" i="1" s="1"/>
  <c r="L53" i="1"/>
  <c r="L75" i="1" s="1"/>
  <c r="K53" i="1"/>
  <c r="K75" i="1" s="1"/>
  <c r="J53" i="1"/>
  <c r="J75" i="1" s="1"/>
  <c r="I53" i="1"/>
  <c r="I75" i="1" s="1"/>
  <c r="H53" i="1"/>
  <c r="H75" i="1" s="1"/>
  <c r="G53" i="1"/>
  <c r="G75" i="1" s="1"/>
  <c r="F53" i="1"/>
  <c r="F75" i="1" s="1"/>
  <c r="E53" i="1"/>
  <c r="E75" i="1" s="1"/>
  <c r="D53" i="1"/>
  <c r="D75" i="1" s="1"/>
  <c r="O42" i="1"/>
  <c r="N42" i="1"/>
  <c r="M42" i="1"/>
  <c r="L42" i="1"/>
  <c r="K42" i="1"/>
  <c r="J42" i="1"/>
  <c r="I42" i="1"/>
  <c r="H42" i="1"/>
  <c r="G42" i="1"/>
  <c r="F42" i="1"/>
  <c r="E42" i="1"/>
  <c r="O27" i="1"/>
  <c r="O71" i="1" s="1"/>
  <c r="O93" i="1" s="1"/>
  <c r="N27" i="1"/>
  <c r="N71" i="1" s="1"/>
  <c r="N93" i="1" s="1"/>
  <c r="M27" i="1"/>
  <c r="M71" i="1" s="1"/>
  <c r="M93" i="1" s="1"/>
  <c r="L27" i="1"/>
  <c r="L71" i="1" s="1"/>
  <c r="L93" i="1" s="1"/>
  <c r="K27" i="1"/>
  <c r="K71" i="1" s="1"/>
  <c r="K93" i="1" s="1"/>
  <c r="J27" i="1"/>
  <c r="J71" i="1" s="1"/>
  <c r="J93" i="1" s="1"/>
  <c r="I27" i="1"/>
  <c r="I71" i="1" s="1"/>
  <c r="I93" i="1" s="1"/>
  <c r="H27" i="1"/>
  <c r="H71" i="1" s="1"/>
  <c r="H93" i="1" s="1"/>
  <c r="G27" i="1"/>
  <c r="G71" i="1" s="1"/>
  <c r="G93" i="1" s="1"/>
  <c r="F27" i="1"/>
  <c r="F71" i="1" s="1"/>
  <c r="F93" i="1" s="1"/>
  <c r="E27" i="1"/>
  <c r="E71" i="1" s="1"/>
  <c r="E93" i="1" s="1"/>
  <c r="G24" i="1"/>
  <c r="G68" i="1" s="1"/>
  <c r="G90" i="1" s="1"/>
  <c r="O33" i="1"/>
  <c r="M33" i="1"/>
  <c r="K33" i="1"/>
  <c r="I33" i="1"/>
  <c r="G33" i="1"/>
  <c r="E33" i="1"/>
  <c r="F20" i="1"/>
  <c r="F64" i="1" s="1"/>
  <c r="F86" i="1" s="1"/>
  <c r="O20" i="1"/>
  <c r="O64" i="1" s="1"/>
  <c r="O86" i="1" s="1"/>
  <c r="N20" i="1"/>
  <c r="N64" i="1" s="1"/>
  <c r="N86" i="1" s="1"/>
  <c r="M20" i="1"/>
  <c r="L20" i="1"/>
  <c r="K20" i="1"/>
  <c r="K64" i="1" s="1"/>
  <c r="K86" i="1" s="1"/>
  <c r="J20" i="1"/>
  <c r="J64" i="1" s="1"/>
  <c r="J86" i="1" s="1"/>
  <c r="I20" i="1"/>
  <c r="H20" i="1"/>
  <c r="G20" i="1"/>
  <c r="G64" i="1" s="1"/>
  <c r="G86" i="1" s="1"/>
  <c r="E20" i="1"/>
  <c r="E64" i="1" s="1"/>
  <c r="E86" i="1" s="1"/>
  <c r="E11" i="1"/>
  <c r="G11" i="1"/>
  <c r="I11" i="1"/>
  <c r="K11" i="1"/>
  <c r="M11" i="1"/>
  <c r="O11" i="1"/>
  <c r="B38" i="1"/>
  <c r="B60" i="1" s="1"/>
  <c r="B82" i="1" s="1"/>
  <c r="C32" i="1"/>
  <c r="C54" i="1" s="1"/>
  <c r="C76" i="1" s="1"/>
  <c r="C33" i="1"/>
  <c r="C55" i="1" s="1"/>
  <c r="C77" i="1" s="1"/>
  <c r="C34" i="1"/>
  <c r="C56" i="1" s="1"/>
  <c r="C78" i="1" s="1"/>
  <c r="C35" i="1"/>
  <c r="C57" i="1" s="1"/>
  <c r="C79" i="1" s="1"/>
  <c r="C36" i="1"/>
  <c r="C58" i="1" s="1"/>
  <c r="C80" i="1" s="1"/>
  <c r="C37" i="1"/>
  <c r="C59" i="1" s="1"/>
  <c r="C81" i="1" s="1"/>
  <c r="C38" i="1"/>
  <c r="C60" i="1" s="1"/>
  <c r="C82" i="1" s="1"/>
  <c r="C39" i="1"/>
  <c r="C61" i="1" s="1"/>
  <c r="C83" i="1" s="1"/>
  <c r="C40" i="1"/>
  <c r="C62" i="1" s="1"/>
  <c r="C84" i="1" s="1"/>
  <c r="C41" i="1"/>
  <c r="C63" i="1" s="1"/>
  <c r="C85" i="1" s="1"/>
  <c r="C42" i="1"/>
  <c r="C64" i="1" s="1"/>
  <c r="C86" i="1" s="1"/>
  <c r="C43" i="1"/>
  <c r="C65" i="1" s="1"/>
  <c r="C87" i="1" s="1"/>
  <c r="C44" i="1"/>
  <c r="C66" i="1" s="1"/>
  <c r="C88" i="1" s="1"/>
  <c r="C45" i="1"/>
  <c r="C67" i="1" s="1"/>
  <c r="C89" i="1" s="1"/>
  <c r="C46" i="1"/>
  <c r="C68" i="1" s="1"/>
  <c r="C90" i="1" s="1"/>
  <c r="C47" i="1"/>
  <c r="C69" i="1" s="1"/>
  <c r="C91" i="1" s="1"/>
  <c r="C48" i="1"/>
  <c r="C70" i="1" s="1"/>
  <c r="C92" i="1" s="1"/>
  <c r="C49" i="1"/>
  <c r="C71" i="1" s="1"/>
  <c r="C93" i="1" s="1"/>
  <c r="C50" i="1"/>
  <c r="C72" i="1" s="1"/>
  <c r="C94" i="1" s="1"/>
  <c r="C31" i="1"/>
  <c r="C53" i="1" s="1"/>
  <c r="C75" i="1" s="1"/>
  <c r="B50" i="1"/>
  <c r="B72" i="1" s="1"/>
  <c r="B94" i="1" s="1"/>
  <c r="B49" i="1"/>
  <c r="B71" i="1" s="1"/>
  <c r="B93" i="1" s="1"/>
  <c r="B48" i="1"/>
  <c r="B70" i="1" s="1"/>
  <c r="B92" i="1" s="1"/>
  <c r="B47" i="1"/>
  <c r="B69" i="1" s="1"/>
  <c r="B91" i="1" s="1"/>
  <c r="B46" i="1"/>
  <c r="B68" i="1" s="1"/>
  <c r="B90" i="1" s="1"/>
  <c r="B45" i="1"/>
  <c r="B67" i="1" s="1"/>
  <c r="B89" i="1" s="1"/>
  <c r="B44" i="1"/>
  <c r="B66" i="1" s="1"/>
  <c r="B88" i="1" s="1"/>
  <c r="B43" i="1"/>
  <c r="B65" i="1" s="1"/>
  <c r="B87" i="1" s="1"/>
  <c r="B42" i="1"/>
  <c r="B64" i="1" s="1"/>
  <c r="B86" i="1" s="1"/>
  <c r="B41" i="1"/>
  <c r="B63" i="1" s="1"/>
  <c r="B85" i="1" s="1"/>
  <c r="B40" i="1"/>
  <c r="B62" i="1" s="1"/>
  <c r="B84" i="1" s="1"/>
  <c r="B39" i="1"/>
  <c r="B61" i="1" s="1"/>
  <c r="B83" i="1" s="1"/>
  <c r="B37" i="1"/>
  <c r="B59" i="1" s="1"/>
  <c r="B81" i="1" s="1"/>
  <c r="B36" i="1"/>
  <c r="B58" i="1" s="1"/>
  <c r="B80" i="1" s="1"/>
  <c r="B35" i="1"/>
  <c r="B57" i="1" s="1"/>
  <c r="B79" i="1" s="1"/>
  <c r="B34" i="1"/>
  <c r="B56" i="1" s="1"/>
  <c r="B78" i="1" s="1"/>
  <c r="B33" i="1"/>
  <c r="B55" i="1" s="1"/>
  <c r="B77" i="1" s="1"/>
  <c r="B32" i="1"/>
  <c r="B54" i="1" s="1"/>
  <c r="B76" i="1" s="1"/>
  <c r="B31" i="1"/>
  <c r="B53" i="1" s="1"/>
  <c r="B75" i="1" s="1"/>
  <c r="E55" i="1" l="1"/>
  <c r="E77" i="1" s="1"/>
  <c r="G55" i="1"/>
  <c r="G77" i="1" s="1"/>
  <c r="I55" i="1"/>
  <c r="I77" i="1" s="1"/>
  <c r="K55" i="1"/>
  <c r="K77" i="1" s="1"/>
  <c r="M55" i="1"/>
  <c r="M77" i="1" s="1"/>
  <c r="O55" i="1"/>
  <c r="O77" i="1" s="1"/>
  <c r="H64" i="1"/>
  <c r="H86" i="1" s="1"/>
  <c r="L64" i="1"/>
  <c r="L86" i="1" s="1"/>
  <c r="I64" i="1"/>
  <c r="I86" i="1" s="1"/>
  <c r="M64" i="1"/>
  <c r="M86" i="1" s="1"/>
  <c r="G68" i="8"/>
  <c r="G90" i="8" s="1"/>
  <c r="F64" i="8"/>
  <c r="F86" i="8" s="1"/>
  <c r="J64" i="8"/>
  <c r="J86" i="8" s="1"/>
  <c r="N64" i="8"/>
  <c r="N86" i="8" s="1"/>
  <c r="G64" i="8"/>
  <c r="G86" i="8" s="1"/>
  <c r="K64" i="8"/>
  <c r="K86" i="8" s="1"/>
  <c r="O64" i="8"/>
  <c r="O86" i="8" s="1"/>
  <c r="H24" i="1"/>
  <c r="H68" i="8" l="1"/>
  <c r="H90" i="8" s="1"/>
  <c r="I24" i="1"/>
  <c r="H68" i="1"/>
  <c r="H90" i="1" s="1"/>
  <c r="I68" i="8" l="1"/>
  <c r="I90" i="8" s="1"/>
  <c r="J24" i="1"/>
  <c r="I68" i="1"/>
  <c r="I90" i="1" s="1"/>
  <c r="J68" i="8" l="1"/>
  <c r="J90" i="8" s="1"/>
  <c r="K24" i="1"/>
  <c r="J68" i="1"/>
  <c r="J90" i="1" s="1"/>
  <c r="K68" i="8" l="1"/>
  <c r="K90" i="8" s="1"/>
  <c r="L24" i="1"/>
  <c r="K68" i="1"/>
  <c r="K90" i="1" s="1"/>
  <c r="L68" i="8" l="1"/>
  <c r="L90" i="8" s="1"/>
  <c r="M24" i="1"/>
  <c r="L68" i="1"/>
  <c r="L90" i="1" s="1"/>
  <c r="M68" i="8" l="1"/>
  <c r="M90" i="8" s="1"/>
  <c r="N24" i="1"/>
  <c r="M68" i="1"/>
  <c r="M90" i="1" s="1"/>
  <c r="N68" i="8" l="1"/>
  <c r="N90" i="8" s="1"/>
  <c r="O68" i="8"/>
  <c r="O90" i="8" s="1"/>
  <c r="O24" i="1"/>
  <c r="O68" i="1" s="1"/>
  <c r="O90" i="1" s="1"/>
  <c r="N68" i="1"/>
  <c r="N90" i="1" s="1"/>
</calcChain>
</file>

<file path=xl/sharedStrings.xml><?xml version="1.0" encoding="utf-8"?>
<sst xmlns="http://schemas.openxmlformats.org/spreadsheetml/2006/main" count="193" uniqueCount="49">
  <si>
    <t>En el vídeo Plantilla KPIs (incluido en los recursos de la Unidad 11. Implementación de la estrategia de marketing) tienes una explicación detallada de la utilización de esta plantilla, con este ejemplo práctico.</t>
  </si>
  <si>
    <t>KPIS</t>
  </si>
  <si>
    <t>Frecuencia de revisión</t>
  </si>
  <si>
    <t>Cuota de mercado en valor</t>
  </si>
  <si>
    <t>Mensual</t>
  </si>
  <si>
    <t>Cuota de mercado en volumen</t>
  </si>
  <si>
    <t>Bimestral</t>
  </si>
  <si>
    <t>Indice Precios</t>
  </si>
  <si>
    <t>Trimestral</t>
  </si>
  <si>
    <t>Precio promedio de productos</t>
  </si>
  <si>
    <t>Cuatrimestral</t>
  </si>
  <si>
    <t>Distribucion Numerica</t>
  </si>
  <si>
    <t>Semestral</t>
  </si>
  <si>
    <t>Distribucion Ponderada</t>
  </si>
  <si>
    <t>Anual</t>
  </si>
  <si>
    <t>Notoriedad Espontánea</t>
  </si>
  <si>
    <t>Top of Mind</t>
  </si>
  <si>
    <t>Penetración</t>
  </si>
  <si>
    <t>Frecuencia</t>
  </si>
  <si>
    <t>Compra Promedio por cliente</t>
  </si>
  <si>
    <t>Numero total de clientes</t>
  </si>
  <si>
    <t>% Churn Rate</t>
  </si>
  <si>
    <t>Nuevos clientes</t>
  </si>
  <si>
    <t>NPS</t>
  </si>
  <si>
    <t>Visitas Web</t>
  </si>
  <si>
    <t>Ratio de conversión</t>
  </si>
  <si>
    <t>Coste de adquisición de cliente</t>
  </si>
  <si>
    <t>Número seguidores RRSS</t>
  </si>
  <si>
    <t>Margen promedio sobre ventas</t>
  </si>
  <si>
    <t>Customer Lifetime Value por cliente</t>
  </si>
  <si>
    <t>Avergage Revenue Per User</t>
  </si>
  <si>
    <t>AÑO</t>
  </si>
  <si>
    <t>Nº</t>
  </si>
  <si>
    <t>KPIs_Objetivo</t>
  </si>
  <si>
    <t>Enero</t>
  </si>
  <si>
    <t>Febrero</t>
  </si>
  <si>
    <t>Marzo</t>
  </si>
  <si>
    <t>Abril</t>
  </si>
  <si>
    <t>Mayo</t>
  </si>
  <si>
    <t>Junio</t>
  </si>
  <si>
    <t>Julio</t>
  </si>
  <si>
    <t>Agosto</t>
  </si>
  <si>
    <t>Septiembre</t>
  </si>
  <si>
    <t>Octubre</t>
  </si>
  <si>
    <t>Noviembre</t>
  </si>
  <si>
    <t>Diciembre</t>
  </si>
  <si>
    <t>KPIs_Efectivos</t>
  </si>
  <si>
    <t>KPIs_Desviación Absoluta</t>
  </si>
  <si>
    <t>KPIs_Desviación Relativa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</si>
</sst>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_-* #,##0.0_-;\-* #,##0.0_-;_-* &quot;-&quot;??_-;_-@_-"/>
    <numFmt numFmtId="166" formatCode="_-* #,##0_-;\-* #,##0_-;_-* &quot;-&quot;??_-;_-@_-"/>
    <numFmt numFmtId="167" formatCode="[Blue]#,##0.0;[Red]\-#,##0.0"/>
    <numFmt numFmtId="168" formatCode="[Blue]0.0%;[Red]\-0.0%"/>
    <numFmt numFmtId="169" formatCode="[Blue]#,##0;[Red]\-#,##0"/>
  </numFmts>
  <fonts count="10">
    <font>
      <sz val="12"/>
      <color theme="1"/>
      <name val="ArialMT"/>
      <family val="2"/>
    </font>
    <font>
      <sz val="11"/>
      <color theme="1"/>
      <name val="Calibri"/>
      <family val="2"/>
      <scheme val="minor"/>
    </font>
    <font>
      <sz val="12"/>
      <color theme="1"/>
      <name val="ArialMT"/>
      <family val="2"/>
    </font>
    <font>
      <sz val="8"/>
      <name val="ArialMT"/>
      <family val="2"/>
    </font>
    <font>
      <b/>
      <sz val="12"/>
      <color theme="1"/>
      <name val="ArialMT"/>
    </font>
    <font>
      <b/>
      <sz val="12"/>
      <color theme="0"/>
      <name val="ArialMT"/>
      <family val="2"/>
    </font>
    <font>
      <sz val="12"/>
      <color rgb="FF000000"/>
      <name val="ArialMT"/>
      <family val="2"/>
    </font>
    <font>
      <b/>
      <sz val="16"/>
      <color theme="1"/>
      <name val="ArialMT"/>
    </font>
    <font>
      <b/>
      <sz val="14"/>
      <color theme="1"/>
      <name val="ArialMT"/>
    </font>
    <font>
      <b/>
      <sz val="24"/>
      <color theme="1"/>
      <name val="ArialMT"/>
    </font>
  </fonts>
  <fills count="10">
    <fill>
      <patternFill patternType="none"/>
    </fill>
    <fill>
      <patternFill patternType="gray125"/>
    </fill>
    <fill>
      <patternFill patternType="solid">
        <fgColor theme="8" tint="0.79998168889431442"/>
        <bgColor indexed="65"/>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1" tint="4.9989318521683403E-2"/>
        <bgColor indexed="64"/>
      </patternFill>
    </fill>
    <fill>
      <patternFill patternType="solid">
        <fgColor theme="4" tint="0.79998168889431442"/>
        <bgColor theme="4" tint="0.79998168889431442"/>
      </patternFill>
    </fill>
    <fill>
      <patternFill patternType="solid">
        <fgColor theme="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diagonal/>
    </border>
    <border>
      <left/>
      <right/>
      <top style="thin">
        <color theme="4" tint="0.39997558519241921"/>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top/>
      <bottom/>
      <diagonal/>
    </border>
    <border>
      <left style="thin">
        <color indexed="64"/>
      </left>
      <right/>
      <top/>
      <bottom style="thin">
        <color indexed="64"/>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0" fontId="2" fillId="2" borderId="0" applyNumberFormat="0" applyBorder="0" applyAlignment="0" applyProtection="0"/>
    <xf numFmtId="164" fontId="2" fillId="0" borderId="0" applyFont="0" applyFill="0" applyBorder="0" applyAlignment="0" applyProtection="0"/>
    <xf numFmtId="9" fontId="2" fillId="0" borderId="0" applyFont="0" applyFill="0" applyBorder="0" applyAlignment="0" applyProtection="0"/>
    <xf numFmtId="0" fontId="1" fillId="0" borderId="0"/>
  </cellStyleXfs>
  <cellXfs count="59">
    <xf numFmtId="0" fontId="0" fillId="0" borderId="0" xfId="0"/>
    <xf numFmtId="0" fontId="0" fillId="0" borderId="0" xfId="0" applyAlignment="1">
      <alignment horizontal="center"/>
    </xf>
    <xf numFmtId="0" fontId="0" fillId="5" borderId="13" xfId="0" applyFont="1" applyFill="1" applyBorder="1"/>
    <xf numFmtId="0" fontId="6" fillId="6" borderId="13" xfId="0" applyFont="1" applyFill="1" applyBorder="1"/>
    <xf numFmtId="0" fontId="5" fillId="7" borderId="0" xfId="0" applyFont="1" applyFill="1" applyBorder="1"/>
    <xf numFmtId="0" fontId="0" fillId="8" borderId="13" xfId="0" applyFont="1" applyFill="1" applyBorder="1"/>
    <xf numFmtId="0" fontId="0" fillId="4" borderId="14" xfId="1" applyFont="1" applyFill="1" applyBorder="1"/>
    <xf numFmtId="0" fontId="0" fillId="0" borderId="0" xfId="0" applyAlignment="1">
      <alignment vertical="center"/>
    </xf>
    <xf numFmtId="0" fontId="0" fillId="4" borderId="16" xfId="1" applyFont="1" applyFill="1" applyBorder="1"/>
    <xf numFmtId="0" fontId="0" fillId="4" borderId="17" xfId="1" applyFont="1" applyFill="1" applyBorder="1"/>
    <xf numFmtId="0" fontId="7" fillId="3" borderId="20" xfId="0" applyFont="1" applyFill="1" applyBorder="1" applyAlignment="1">
      <alignment horizontal="centerContinuous" vertical="center"/>
    </xf>
    <xf numFmtId="0" fontId="0" fillId="4" borderId="15" xfId="1" applyFont="1" applyFill="1" applyBorder="1" applyAlignment="1">
      <alignment horizontal="center"/>
    </xf>
    <xf numFmtId="0" fontId="8" fillId="3" borderId="19" xfId="0" applyFont="1" applyFill="1" applyBorder="1" applyAlignment="1">
      <alignment horizontal="center" vertical="center"/>
    </xf>
    <xf numFmtId="0" fontId="7" fillId="3" borderId="12" xfId="0" applyFont="1" applyFill="1" applyBorder="1" applyAlignment="1">
      <alignment horizontal="centerContinuous" vertical="center"/>
    </xf>
    <xf numFmtId="0" fontId="0" fillId="4" borderId="22" xfId="1" applyFont="1" applyFill="1" applyBorder="1" applyAlignment="1">
      <alignment horizontal="center"/>
    </xf>
    <xf numFmtId="0" fontId="0" fillId="4" borderId="23" xfId="1" applyFont="1" applyFill="1" applyBorder="1"/>
    <xf numFmtId="165" fontId="0" fillId="9" borderId="6" xfId="2" applyNumberFormat="1" applyFont="1" applyFill="1" applyBorder="1"/>
    <xf numFmtId="165" fontId="0" fillId="9" borderId="1" xfId="2" applyNumberFormat="1" applyFont="1" applyFill="1" applyBorder="1"/>
    <xf numFmtId="165" fontId="0" fillId="9" borderId="18" xfId="2" applyNumberFormat="1" applyFont="1" applyFill="1" applyBorder="1"/>
    <xf numFmtId="166" fontId="0" fillId="9" borderId="6" xfId="2" applyNumberFormat="1" applyFont="1" applyFill="1" applyBorder="1"/>
    <xf numFmtId="166" fontId="0" fillId="9" borderId="1" xfId="2" applyNumberFormat="1" applyFont="1" applyFill="1" applyBorder="1"/>
    <xf numFmtId="166" fontId="0" fillId="9" borderId="18" xfId="2" applyNumberFormat="1" applyFont="1" applyFill="1" applyBorder="1"/>
    <xf numFmtId="164" fontId="4" fillId="3" borderId="11" xfId="2" applyFont="1" applyFill="1" applyBorder="1" applyAlignment="1">
      <alignment horizontal="center" vertical="center"/>
    </xf>
    <xf numFmtId="164" fontId="4" fillId="3" borderId="2" xfId="2" applyFont="1" applyFill="1" applyBorder="1" applyAlignment="1">
      <alignment horizontal="center" vertical="center"/>
    </xf>
    <xf numFmtId="164" fontId="4" fillId="3" borderId="21" xfId="2" applyFont="1" applyFill="1" applyBorder="1" applyAlignment="1">
      <alignment horizontal="center" vertical="center"/>
    </xf>
    <xf numFmtId="164" fontId="0" fillId="9" borderId="6" xfId="2" applyNumberFormat="1" applyFont="1" applyFill="1" applyBorder="1"/>
    <xf numFmtId="164" fontId="0" fillId="9" borderId="1" xfId="2" applyNumberFormat="1" applyFont="1" applyFill="1" applyBorder="1"/>
    <xf numFmtId="164" fontId="0" fillId="9" borderId="18" xfId="2" applyNumberFormat="1" applyFont="1" applyFill="1" applyBorder="1"/>
    <xf numFmtId="167" fontId="4" fillId="9" borderId="6" xfId="2" applyNumberFormat="1" applyFont="1" applyFill="1" applyBorder="1" applyAlignment="1">
      <alignment horizontal="center"/>
    </xf>
    <xf numFmtId="168" fontId="4" fillId="9" borderId="6" xfId="3" applyNumberFormat="1" applyFont="1" applyFill="1" applyBorder="1" applyAlignment="1">
      <alignment horizontal="center"/>
    </xf>
    <xf numFmtId="0" fontId="9" fillId="3" borderId="24" xfId="0" applyFont="1" applyFill="1" applyBorder="1" applyAlignment="1">
      <alignment horizontal="center"/>
    </xf>
    <xf numFmtId="0" fontId="9" fillId="3" borderId="25" xfId="0" applyFont="1" applyFill="1" applyBorder="1" applyAlignment="1">
      <alignment horizontal="center"/>
    </xf>
    <xf numFmtId="167" fontId="4" fillId="9" borderId="1" xfId="2" applyNumberFormat="1" applyFont="1" applyFill="1" applyBorder="1" applyAlignment="1">
      <alignment horizontal="center"/>
    </xf>
    <xf numFmtId="164" fontId="4" fillId="3" borderId="26" xfId="2" applyFont="1" applyFill="1" applyBorder="1" applyAlignment="1">
      <alignment horizontal="center" vertical="center"/>
    </xf>
    <xf numFmtId="164" fontId="4" fillId="3" borderId="27" xfId="2" applyFont="1" applyFill="1" applyBorder="1" applyAlignment="1">
      <alignment horizontal="center" vertical="center"/>
    </xf>
    <xf numFmtId="164" fontId="4" fillId="3" borderId="28" xfId="2" applyFont="1" applyFill="1" applyBorder="1" applyAlignment="1">
      <alignment horizontal="center" vertical="center"/>
    </xf>
    <xf numFmtId="167" fontId="4" fillId="9" borderId="3" xfId="2" applyNumberFormat="1" applyFont="1" applyFill="1" applyBorder="1" applyAlignment="1">
      <alignment horizontal="center"/>
    </xf>
    <xf numFmtId="167" fontId="4" fillId="9" borderId="4" xfId="2" applyNumberFormat="1" applyFont="1" applyFill="1" applyBorder="1" applyAlignment="1">
      <alignment horizontal="center"/>
    </xf>
    <xf numFmtId="167" fontId="4" fillId="9" borderId="5" xfId="2" applyNumberFormat="1" applyFont="1" applyFill="1" applyBorder="1" applyAlignment="1">
      <alignment horizontal="center"/>
    </xf>
    <xf numFmtId="167" fontId="4" fillId="9" borderId="7" xfId="2" applyNumberFormat="1" applyFont="1" applyFill="1" applyBorder="1" applyAlignment="1">
      <alignment horizontal="center"/>
    </xf>
    <xf numFmtId="167" fontId="4" fillId="9" borderId="8" xfId="2" applyNumberFormat="1" applyFont="1" applyFill="1" applyBorder="1" applyAlignment="1">
      <alignment horizontal="center"/>
    </xf>
    <xf numFmtId="167" fontId="4" fillId="9" borderId="9" xfId="2" applyNumberFormat="1" applyFont="1" applyFill="1" applyBorder="1" applyAlignment="1">
      <alignment horizontal="center"/>
    </xf>
    <xf numFmtId="167" fontId="4" fillId="9" borderId="10" xfId="2" applyNumberFormat="1" applyFont="1" applyFill="1" applyBorder="1" applyAlignment="1">
      <alignment horizontal="center"/>
    </xf>
    <xf numFmtId="169" fontId="4" fillId="9" borderId="6" xfId="2" applyNumberFormat="1" applyFont="1" applyFill="1" applyBorder="1" applyAlignment="1">
      <alignment horizontal="center"/>
    </xf>
    <xf numFmtId="169" fontId="4" fillId="9" borderId="1" xfId="2" applyNumberFormat="1" applyFont="1" applyFill="1" applyBorder="1" applyAlignment="1">
      <alignment horizontal="center"/>
    </xf>
    <xf numFmtId="169" fontId="4" fillId="9" borderId="7" xfId="2" applyNumberFormat="1" applyFont="1" applyFill="1" applyBorder="1" applyAlignment="1">
      <alignment horizontal="center"/>
    </xf>
    <xf numFmtId="166" fontId="4" fillId="9" borderId="6" xfId="2" applyNumberFormat="1" applyFont="1" applyFill="1" applyBorder="1" applyAlignment="1">
      <alignment horizontal="center"/>
    </xf>
    <xf numFmtId="166" fontId="4" fillId="9" borderId="1" xfId="2" applyNumberFormat="1" applyFont="1" applyFill="1" applyBorder="1" applyAlignment="1">
      <alignment horizontal="center"/>
    </xf>
    <xf numFmtId="166" fontId="4" fillId="9" borderId="7" xfId="2" applyNumberFormat="1" applyFont="1" applyFill="1" applyBorder="1" applyAlignment="1">
      <alignment horizontal="center"/>
    </xf>
    <xf numFmtId="168" fontId="4" fillId="9" borderId="1" xfId="3" applyNumberFormat="1" applyFont="1" applyFill="1" applyBorder="1" applyAlignment="1">
      <alignment horizontal="center"/>
    </xf>
    <xf numFmtId="168" fontId="4" fillId="9" borderId="3" xfId="3" applyNumberFormat="1" applyFont="1" applyFill="1" applyBorder="1" applyAlignment="1">
      <alignment horizontal="center"/>
    </xf>
    <xf numFmtId="168" fontId="4" fillId="9" borderId="4" xfId="3" applyNumberFormat="1" applyFont="1" applyFill="1" applyBorder="1" applyAlignment="1">
      <alignment horizontal="center"/>
    </xf>
    <xf numFmtId="168" fontId="4" fillId="9" borderId="5" xfId="3" applyNumberFormat="1" applyFont="1" applyFill="1" applyBorder="1" applyAlignment="1">
      <alignment horizontal="center"/>
    </xf>
    <xf numFmtId="168" fontId="4" fillId="9" borderId="7" xfId="3" applyNumberFormat="1" applyFont="1" applyFill="1" applyBorder="1" applyAlignment="1">
      <alignment horizontal="center"/>
    </xf>
    <xf numFmtId="168" fontId="4" fillId="9" borderId="8" xfId="3" applyNumberFormat="1" applyFont="1" applyFill="1" applyBorder="1" applyAlignment="1">
      <alignment horizontal="center"/>
    </xf>
    <xf numFmtId="168" fontId="4" fillId="9" borderId="9" xfId="3" applyNumberFormat="1" applyFont="1" applyFill="1" applyBorder="1" applyAlignment="1">
      <alignment horizontal="center"/>
    </xf>
    <xf numFmtId="168" fontId="4" fillId="9" borderId="10" xfId="3" applyNumberFormat="1" applyFont="1" applyFill="1" applyBorder="1" applyAlignment="1">
      <alignment horizontal="center"/>
    </xf>
    <xf numFmtId="0" fontId="1" fillId="0" borderId="0" xfId="4"/>
    <xf numFmtId="0" fontId="1" fillId="0" borderId="0" xfId="4" applyAlignment="1">
      <alignment wrapText="1"/>
    </xf>
  </cellXfs>
  <cellStyles count="5">
    <cellStyle name="20% - Énfasis5" xfId="1" builtinId="46"/>
    <cellStyle name="Millares" xfId="2" builtinId="3"/>
    <cellStyle name="Normal" xfId="0" builtinId="0"/>
    <cellStyle name="Normal 2" xfId="4" xr:uid="{00000000-0005-0000-0000-000003000000}"/>
    <cellStyle name="Porcentaje" xfId="3" builtinId="5"/>
  </cellStyles>
  <dxfs count="332">
    <dxf>
      <font>
        <b/>
      </font>
      <numFmt numFmtId="168"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font>
      <numFmt numFmtId="168"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numFmt numFmtId="168"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numFmt numFmtId="168"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numFmt numFmtId="168"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numFmt numFmtId="168"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numFmt numFmtId="168"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numFmt numFmtId="168"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numFmt numFmtId="168"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numFmt numFmtId="168"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numFmt numFmtId="168"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numFmt numFmtId="168" formatCode="[Blue]0.0%;[Red]\-0.0%"/>
      <fill>
        <patternFill patternType="solid">
          <fgColor indexed="64"/>
          <bgColor theme="0"/>
        </patternFill>
      </fill>
      <alignment horizontal="center" vertical="bottom"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MT"/>
        <scheme val="none"/>
      </font>
      <fill>
        <patternFill patternType="solid">
          <fgColor indexed="64"/>
          <bgColor theme="2" tint="-9.9978637043366805E-2"/>
        </patternFill>
      </fill>
      <border diagonalUp="0" diagonalDown="0" outline="0">
        <left style="medium">
          <color indexed="64"/>
        </left>
        <right style="medium">
          <color indexed="64"/>
        </right>
        <top style="thin">
          <color indexed="64"/>
        </top>
        <bottom style="thin">
          <color indexed="64"/>
        </bottom>
      </border>
    </dxf>
    <dxf>
      <font>
        <b val="0"/>
        <i val="0"/>
        <strike val="0"/>
        <condense val="0"/>
        <extend val="0"/>
        <outline val="0"/>
        <shadow val="0"/>
        <u val="none"/>
        <vertAlign val="baseline"/>
        <sz val="12"/>
        <color theme="1"/>
        <name val="ArialMT"/>
        <scheme val="none"/>
      </font>
      <fill>
        <patternFill patternType="solid">
          <fgColor indexed="64"/>
          <bgColor theme="2" tint="-9.9978637043366805E-2"/>
        </patternFill>
      </fill>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MT"/>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style="medium">
          <color indexed="64"/>
        </right>
        <top style="thin">
          <color indexed="64"/>
        </top>
        <bottom style="thin">
          <color indexed="64"/>
        </bottom>
        <vertical/>
        <horizontal/>
      </border>
    </dxf>
    <dxf>
      <border outline="0">
        <left style="medium">
          <color rgb="FF000000"/>
        </left>
        <right style="medium">
          <color rgb="FF000000"/>
        </right>
        <top style="medium">
          <color rgb="FF000000"/>
        </top>
        <bottom style="medium">
          <color rgb="FF000000"/>
        </bottom>
      </border>
    </dxf>
    <dxf>
      <fill>
        <patternFill patternType="solid">
          <fgColor rgb="FF000000"/>
          <bgColor rgb="FFFFFFFF"/>
        </patternFill>
      </fill>
    </dxf>
    <dxf>
      <font>
        <b/>
        <i val="0"/>
        <strike val="0"/>
        <condense val="0"/>
        <extend val="0"/>
        <outline val="0"/>
        <shadow val="0"/>
        <u val="none"/>
        <vertAlign val="baseline"/>
        <sz val="12"/>
        <color theme="1"/>
        <name val="ArialMT"/>
        <scheme val="none"/>
      </font>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font>
      <numFmt numFmtId="167"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font>
      <numFmt numFmtId="167"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numFmt numFmtId="167"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numFmt numFmtId="167"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numFmt numFmtId="167"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numFmt numFmtId="167"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numFmt numFmtId="167"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numFmt numFmtId="167"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numFmt numFmtId="167"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numFmt numFmtId="167"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numFmt numFmtId="167"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numFmt numFmtId="167" formatCode="[Blue]#,##0.0;[Red]\-#,##0.0"/>
      <fill>
        <patternFill patternType="solid">
          <fgColor indexed="64"/>
          <bgColor theme="0"/>
        </patternFill>
      </fill>
      <alignment horizontal="center" vertical="bottom"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MT"/>
        <scheme val="none"/>
      </font>
      <fill>
        <patternFill patternType="solid">
          <fgColor indexed="64"/>
          <bgColor theme="2" tint="-9.9978637043366805E-2"/>
        </patternFill>
      </fill>
      <border diagonalUp="0" diagonalDown="0" outline="0">
        <left style="medium">
          <color indexed="64"/>
        </left>
        <right style="medium">
          <color indexed="64"/>
        </right>
        <top style="thin">
          <color indexed="64"/>
        </top>
        <bottom style="thin">
          <color indexed="64"/>
        </bottom>
      </border>
    </dxf>
    <dxf>
      <font>
        <b val="0"/>
        <i val="0"/>
        <strike val="0"/>
        <condense val="0"/>
        <extend val="0"/>
        <outline val="0"/>
        <shadow val="0"/>
        <u val="none"/>
        <vertAlign val="baseline"/>
        <sz val="12"/>
        <color theme="1"/>
        <name val="ArialMT"/>
        <scheme val="none"/>
      </font>
      <fill>
        <patternFill patternType="solid">
          <fgColor indexed="64"/>
          <bgColor theme="2" tint="-9.9978637043366805E-2"/>
        </patternFill>
      </fill>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MT"/>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style="medium">
          <color indexed="64"/>
        </right>
        <top style="thin">
          <color indexed="64"/>
        </top>
        <bottom style="thin">
          <color indexed="64"/>
        </bottom>
        <vertical/>
        <horizontal/>
      </border>
    </dxf>
    <dxf>
      <border outline="0">
        <left style="medium">
          <color rgb="FF000000"/>
        </left>
        <right style="medium">
          <color rgb="FF000000"/>
        </right>
        <top style="medium">
          <color rgb="FF000000"/>
        </top>
        <bottom style="medium">
          <color rgb="FF000000"/>
        </bottom>
      </border>
    </dxf>
    <dxf>
      <fill>
        <patternFill patternType="solid">
          <fgColor rgb="FF000000"/>
          <bgColor rgb="FFFFFFFF"/>
        </patternFill>
      </fill>
    </dxf>
    <dxf>
      <font>
        <b/>
        <i val="0"/>
        <strike val="0"/>
        <condense val="0"/>
        <extend val="0"/>
        <outline val="0"/>
        <shadow val="0"/>
        <u val="none"/>
        <vertAlign val="baseline"/>
        <sz val="12"/>
        <color theme="1"/>
        <name val="ArialMT"/>
        <scheme val="none"/>
      </font>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165" formatCode="_-* #,##0.0_-;\-* #,##0.0_-;_-* &quot;-&quot;??_-;_-@_-"/>
      <fill>
        <patternFill patternType="solid">
          <fgColor indexed="64"/>
          <bgColor theme="0"/>
        </patternFill>
      </fill>
      <border diagonalUp="0" diagonalDown="0" outline="0">
        <left style="thin">
          <color indexed="64"/>
        </left>
        <right/>
        <top style="thin">
          <color indexed="64"/>
        </top>
        <bottom style="thin">
          <color indexed="64"/>
        </bottom>
      </border>
    </dxf>
    <dxf>
      <numFmt numFmtId="165" formatCode="_-* #,##0.0_-;\-* #,##0.0_-;_-*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5" formatCode="_-* #,##0.0_-;\-* #,##0.0_-;_-*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5" formatCode="_-* #,##0.0_-;\-* #,##0.0_-;_-*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5" formatCode="_-* #,##0.0_-;\-* #,##0.0_-;_-*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5" formatCode="_-* #,##0.0_-;\-* #,##0.0_-;_-*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5" formatCode="_-* #,##0.0_-;\-* #,##0.0_-;_-*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5" formatCode="_-* #,##0.0_-;\-* #,##0.0_-;_-*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5" formatCode="_-* #,##0.0_-;\-* #,##0.0_-;_-*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5" formatCode="_-* #,##0.0_-;\-* #,##0.0_-;_-*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5" formatCode="_-* #,##0.0_-;\-* #,##0.0_-;_-*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5" formatCode="_-* #,##0.0_-;\-* #,##0.0_-;_-* &quot;-&quot;??_-;_-@_-"/>
      <fill>
        <patternFill patternType="solid">
          <fgColor indexed="64"/>
          <bgColor theme="0"/>
        </patternFill>
      </fill>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MT"/>
        <scheme val="none"/>
      </font>
      <fill>
        <patternFill patternType="solid">
          <fgColor indexed="64"/>
          <bgColor theme="2" tint="-9.9978637043366805E-2"/>
        </patternFill>
      </fill>
      <border diagonalUp="0" diagonalDown="0">
        <left style="medium">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MT"/>
        <scheme val="none"/>
      </font>
      <fill>
        <patternFill patternType="solid">
          <fgColor indexed="64"/>
          <bgColor theme="2" tint="-9.9978637043366805E-2"/>
        </patternFill>
      </fill>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MT"/>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style="medium">
          <color indexed="64"/>
        </right>
        <top style="thin">
          <color indexed="64"/>
        </top>
        <bottom style="thin">
          <color indexed="64"/>
        </bottom>
        <vertical/>
        <horizontal/>
      </border>
    </dxf>
    <dxf>
      <border outline="0">
        <left style="medium">
          <color rgb="FF000000"/>
        </left>
        <right style="medium">
          <color rgb="FF000000"/>
        </right>
        <top style="medium">
          <color rgb="FF000000"/>
        </top>
        <bottom style="medium">
          <color rgb="FF000000"/>
        </bottom>
      </border>
    </dxf>
    <dxf>
      <fill>
        <patternFill patternType="solid">
          <fgColor rgb="FF000000"/>
          <bgColor rgb="FFFFFFFF"/>
        </patternFill>
      </fill>
    </dxf>
    <dxf>
      <font>
        <b/>
        <i val="0"/>
        <strike val="0"/>
        <condense val="0"/>
        <extend val="0"/>
        <outline val="0"/>
        <shadow val="0"/>
        <u val="none"/>
        <vertAlign val="baseline"/>
        <sz val="12"/>
        <color theme="1"/>
        <name val="ArialMT"/>
        <scheme val="none"/>
      </font>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165" formatCode="_-* #,##0.0_-;\-* #,##0.0_-;_-* &quot;-&quot;??_-;_-@_-"/>
      <fill>
        <patternFill patternType="solid">
          <fgColor indexed="64"/>
          <bgColor theme="0"/>
        </patternFill>
      </fill>
      <border diagonalUp="0" diagonalDown="0">
        <left style="thin">
          <color indexed="64"/>
        </left>
        <right/>
        <top style="thin">
          <color indexed="64"/>
        </top>
        <bottom style="thin">
          <color indexed="64"/>
        </bottom>
        <vertical/>
        <horizontal/>
      </border>
    </dxf>
    <dxf>
      <numFmt numFmtId="165" formatCode="_-* #,##0.0_-;\-* #,##0.0_-;_-* &quot;-&quot;??_-;_-@_-"/>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65" formatCode="_-* #,##0.0_-;\-* #,##0.0_-;_-* &quot;-&quot;??_-;_-@_-"/>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65" formatCode="_-* #,##0.0_-;\-* #,##0.0_-;_-* &quot;-&quot;??_-;_-@_-"/>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65" formatCode="_-* #,##0.0_-;\-* #,##0.0_-;_-* &quot;-&quot;??_-;_-@_-"/>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65" formatCode="_-* #,##0.0_-;\-* #,##0.0_-;_-* &quot;-&quot;??_-;_-@_-"/>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65" formatCode="_-* #,##0.0_-;\-* #,##0.0_-;_-* &quot;-&quot;??_-;_-@_-"/>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65" formatCode="_-* #,##0.0_-;\-* #,##0.0_-;_-* &quot;-&quot;??_-;_-@_-"/>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65" formatCode="_-* #,##0.0_-;\-* #,##0.0_-;_-* &quot;-&quot;??_-;_-@_-"/>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65" formatCode="_-* #,##0.0_-;\-* #,##0.0_-;_-* &quot;-&quot;??_-;_-@_-"/>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65" formatCode="_-* #,##0.0_-;\-* #,##0.0_-;_-* &quot;-&quot;??_-;_-@_-"/>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65" formatCode="_-* #,##0.0_-;\-* #,##0.0_-;_-* &quot;-&quot;??_-;_-@_-"/>
      <fill>
        <patternFill patternType="solid">
          <fgColor indexed="64"/>
          <bgColor theme="0"/>
        </patternFill>
      </fill>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MT"/>
        <scheme val="none"/>
      </font>
      <fill>
        <patternFill patternType="solid">
          <fgColor indexed="64"/>
          <bgColor theme="2" tint="-9.9978637043366805E-2"/>
        </patternFill>
      </fill>
      <border diagonalUp="0" diagonalDown="0">
        <left style="medium">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MT"/>
        <scheme val="none"/>
      </font>
      <fill>
        <patternFill patternType="solid">
          <fgColor indexed="64"/>
          <bgColor theme="2" tint="-9.9978637043366805E-2"/>
        </patternFill>
      </fill>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MT"/>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style="medium">
          <color indexed="64"/>
        </right>
        <top style="thin">
          <color indexed="64"/>
        </top>
        <bottom style="thin">
          <color indexed="64"/>
        </bottom>
        <vertical/>
        <horizontal/>
      </border>
    </dxf>
    <dxf>
      <border outline="0">
        <left style="medium">
          <color rgb="FF000000"/>
        </left>
        <right style="medium">
          <color rgb="FF000000"/>
        </right>
        <top style="medium">
          <color rgb="FF000000"/>
        </top>
        <bottom style="medium">
          <color rgb="FF000000"/>
        </bottom>
      </border>
    </dxf>
    <dxf>
      <fill>
        <patternFill patternType="solid">
          <fgColor rgb="FF000000"/>
          <bgColor rgb="FFFFFFFF"/>
        </patternFill>
      </fill>
    </dxf>
    <dxf>
      <font>
        <b/>
        <i val="0"/>
        <strike val="0"/>
        <condense val="0"/>
        <extend val="0"/>
        <outline val="0"/>
        <shadow val="0"/>
        <u val="none"/>
        <vertAlign val="baseline"/>
        <sz val="12"/>
        <color theme="1"/>
        <name val="ArialMT"/>
        <scheme val="none"/>
      </font>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fgColor theme="0"/>
          <bgColor theme="9" tint="0.59996337778862885"/>
        </patternFill>
      </fill>
    </dxf>
    <dxf>
      <fill>
        <patternFill>
          <fgColor theme="0"/>
          <bgColor theme="9" tint="0.59996337778862885"/>
        </patternFill>
      </fill>
    </dxf>
    <dxf>
      <fill>
        <patternFill>
          <bgColor theme="5" tint="0.39994506668294322"/>
        </patternFill>
      </fill>
    </dxf>
    <dxf>
      <fill>
        <patternFill>
          <bgColor rgb="FF00E9FF"/>
        </patternFill>
      </fill>
    </dxf>
    <dxf>
      <fill>
        <patternFill>
          <bgColor rgb="FFFFCAFF"/>
        </patternFill>
      </fill>
    </dxf>
    <dxf>
      <fill>
        <patternFill>
          <bgColor theme="5" tint="0.39994506668294322"/>
        </patternFill>
      </fill>
    </dxf>
    <dxf>
      <fill>
        <patternFill>
          <bgColor rgb="FFFFCAFF"/>
        </patternFill>
      </fill>
    </dxf>
    <dxf>
      <fill>
        <patternFill>
          <bgColor theme="7" tint="0.59996337778862885"/>
        </patternFill>
      </fill>
    </dxf>
    <dxf>
      <fill>
        <patternFill>
          <bgColor rgb="FF00E9FF"/>
        </patternFill>
      </fill>
    </dxf>
    <dxf>
      <fill>
        <patternFill>
          <bgColor rgb="FFFFCAFF"/>
        </patternFill>
      </fill>
    </dxf>
    <dxf>
      <fill>
        <patternFill>
          <bgColor theme="5" tint="0.59996337778862885"/>
        </patternFill>
      </fill>
    </dxf>
    <dxf>
      <fill>
        <patternFill>
          <bgColor theme="8" tint="0.59996337778862885"/>
        </patternFill>
      </fill>
    </dxf>
    <dxf>
      <fill>
        <patternFill>
          <fgColor theme="0"/>
          <bgColor theme="9" tint="0.59996337778862885"/>
        </patternFill>
      </fill>
    </dxf>
    <dxf>
      <fill>
        <patternFill>
          <bgColor theme="7" tint="0.59996337778862885"/>
        </patternFill>
      </fill>
    </dxf>
    <dxf>
      <fill>
        <patternFill>
          <bgColor rgb="FF00E9FF"/>
        </patternFill>
      </fill>
    </dxf>
    <dxf>
      <fill>
        <patternFill>
          <bgColor rgb="FFFFCAFF"/>
        </patternFill>
      </fill>
    </dxf>
    <dxf>
      <fill>
        <patternFill>
          <bgColor rgb="FF00E9FF"/>
        </patternFill>
      </fill>
    </dxf>
    <dxf>
      <fill>
        <patternFill>
          <bgColor rgb="FF00E9FF"/>
        </patternFill>
      </fill>
    </dxf>
    <dxf>
      <fill>
        <patternFill>
          <bgColor rgb="FFFFCAFF"/>
        </patternFill>
      </fill>
    </dxf>
    <dxf>
      <fill>
        <patternFill>
          <bgColor theme="5" tint="0.59996337778862885"/>
        </patternFill>
      </fill>
    </dxf>
    <dxf>
      <fill>
        <patternFill>
          <bgColor theme="8" tint="0.59996337778862885"/>
        </patternFill>
      </fill>
    </dxf>
    <dxf>
      <fill>
        <patternFill>
          <fgColor theme="0"/>
          <bgColor theme="9" tint="0.59996337778862885"/>
        </patternFill>
      </fill>
    </dxf>
    <dxf>
      <fill>
        <patternFill>
          <bgColor theme="7" tint="0.59996337778862885"/>
        </patternFill>
      </fill>
    </dxf>
    <dxf>
      <fill>
        <patternFill>
          <fgColor theme="0"/>
          <bgColor theme="9" tint="0.59996337778862885"/>
        </patternFill>
      </fill>
    </dxf>
    <dxf>
      <fill>
        <patternFill>
          <fgColor theme="0"/>
          <bgColor theme="9" tint="0.59996337778862885"/>
        </patternFill>
      </fill>
    </dxf>
    <dxf>
      <fill>
        <patternFill>
          <fgColor theme="0"/>
          <bgColor theme="9" tint="0.59996337778862885"/>
        </patternFill>
      </fill>
    </dxf>
    <dxf>
      <fill>
        <patternFill>
          <bgColor theme="5" tint="0.39994506668294322"/>
        </patternFill>
      </fill>
    </dxf>
    <dxf>
      <fill>
        <patternFill>
          <bgColor rgb="FF00E9FF"/>
        </patternFill>
      </fill>
    </dxf>
    <dxf>
      <fill>
        <patternFill>
          <bgColor rgb="FFFFCAFF"/>
        </patternFill>
      </fill>
    </dxf>
    <dxf>
      <fill>
        <patternFill>
          <bgColor theme="5" tint="0.39994506668294322"/>
        </patternFill>
      </fill>
    </dxf>
    <dxf>
      <fill>
        <patternFill>
          <bgColor rgb="FFFFCAFF"/>
        </patternFill>
      </fill>
    </dxf>
    <dxf>
      <fill>
        <patternFill>
          <bgColor theme="7" tint="0.59996337778862885"/>
        </patternFill>
      </fill>
    </dxf>
    <dxf>
      <fill>
        <patternFill>
          <bgColor rgb="FF00E9FF"/>
        </patternFill>
      </fill>
    </dxf>
    <dxf>
      <fill>
        <patternFill>
          <bgColor rgb="FFFFCAFF"/>
        </patternFill>
      </fill>
    </dxf>
    <dxf>
      <fill>
        <patternFill>
          <bgColor theme="5" tint="0.59996337778862885"/>
        </patternFill>
      </fill>
    </dxf>
    <dxf>
      <fill>
        <patternFill>
          <bgColor theme="8" tint="0.59996337778862885"/>
        </patternFill>
      </fill>
    </dxf>
    <dxf>
      <fill>
        <patternFill>
          <fgColor theme="0"/>
          <bgColor theme="9" tint="0.59996337778862885"/>
        </patternFill>
      </fill>
    </dxf>
    <dxf>
      <fill>
        <patternFill>
          <bgColor theme="7" tint="0.59996337778862885"/>
        </patternFill>
      </fill>
    </dxf>
    <dxf>
      <fill>
        <patternFill>
          <bgColor rgb="FF00E9FF"/>
        </patternFill>
      </fill>
    </dxf>
    <dxf>
      <fill>
        <patternFill>
          <bgColor rgb="FFFFCAFF"/>
        </patternFill>
      </fill>
    </dxf>
    <dxf>
      <fill>
        <patternFill>
          <bgColor rgb="FF00E9FF"/>
        </patternFill>
      </fill>
    </dxf>
    <dxf>
      <fill>
        <patternFill>
          <bgColor rgb="FF00E9FF"/>
        </patternFill>
      </fill>
    </dxf>
    <dxf>
      <fill>
        <patternFill>
          <bgColor rgb="FFFFCAFF"/>
        </patternFill>
      </fill>
    </dxf>
    <dxf>
      <fill>
        <patternFill>
          <bgColor theme="5" tint="0.59996337778862885"/>
        </patternFill>
      </fill>
    </dxf>
    <dxf>
      <fill>
        <patternFill>
          <bgColor theme="8" tint="0.59996337778862885"/>
        </patternFill>
      </fill>
    </dxf>
    <dxf>
      <fill>
        <patternFill>
          <fgColor theme="0"/>
          <bgColor theme="9" tint="0.59996337778862885"/>
        </patternFill>
      </fill>
    </dxf>
    <dxf>
      <fill>
        <patternFill>
          <bgColor theme="7" tint="0.59996337778862885"/>
        </patternFill>
      </fill>
    </dxf>
    <dxf>
      <fill>
        <patternFill>
          <fgColor theme="0"/>
          <bgColor theme="9" tint="0.59996337778862885"/>
        </patternFill>
      </fill>
    </dxf>
    <dxf>
      <fill>
        <patternFill>
          <bgColor theme="5" tint="0.39994506668294322"/>
        </patternFill>
      </fill>
    </dxf>
    <dxf>
      <fill>
        <patternFill>
          <bgColor rgb="FF00E9FF"/>
        </patternFill>
      </fill>
    </dxf>
    <dxf>
      <fill>
        <patternFill>
          <bgColor rgb="FFFFCAFF"/>
        </patternFill>
      </fill>
    </dxf>
    <dxf>
      <fill>
        <patternFill>
          <bgColor theme="5" tint="0.39994506668294322"/>
        </patternFill>
      </fill>
    </dxf>
    <dxf>
      <fill>
        <patternFill>
          <bgColor rgb="FFFFCAFF"/>
        </patternFill>
      </fill>
    </dxf>
    <dxf>
      <fill>
        <patternFill>
          <bgColor theme="7" tint="0.59996337778862885"/>
        </patternFill>
      </fill>
    </dxf>
    <dxf>
      <fill>
        <patternFill>
          <bgColor rgb="FF00E9FF"/>
        </patternFill>
      </fill>
    </dxf>
    <dxf>
      <fill>
        <patternFill>
          <bgColor rgb="FFFFCAFF"/>
        </patternFill>
      </fill>
    </dxf>
    <dxf>
      <fill>
        <patternFill>
          <bgColor theme="5" tint="0.59996337778862885"/>
        </patternFill>
      </fill>
    </dxf>
    <dxf>
      <fill>
        <patternFill>
          <bgColor theme="8" tint="0.59996337778862885"/>
        </patternFill>
      </fill>
    </dxf>
    <dxf>
      <fill>
        <patternFill>
          <fgColor theme="0"/>
          <bgColor theme="9" tint="0.59996337778862885"/>
        </patternFill>
      </fill>
    </dxf>
    <dxf>
      <fill>
        <patternFill>
          <bgColor theme="7" tint="0.59996337778862885"/>
        </patternFill>
      </fill>
    </dxf>
    <dxf>
      <fill>
        <patternFill>
          <bgColor rgb="FF00E9FF"/>
        </patternFill>
      </fill>
    </dxf>
    <dxf>
      <fill>
        <patternFill>
          <bgColor rgb="FFFFCAFF"/>
        </patternFill>
      </fill>
    </dxf>
    <dxf>
      <fill>
        <patternFill>
          <bgColor rgb="FF00E9FF"/>
        </patternFill>
      </fill>
    </dxf>
    <dxf>
      <fill>
        <patternFill>
          <bgColor rgb="FF00E9FF"/>
        </patternFill>
      </fill>
    </dxf>
    <dxf>
      <fill>
        <patternFill>
          <bgColor rgb="FFFFCAFF"/>
        </patternFill>
      </fill>
    </dxf>
    <dxf>
      <fill>
        <patternFill>
          <bgColor theme="5" tint="0.59996337778862885"/>
        </patternFill>
      </fill>
    </dxf>
    <dxf>
      <fill>
        <patternFill>
          <bgColor theme="8" tint="0.59996337778862885"/>
        </patternFill>
      </fill>
    </dxf>
    <dxf>
      <fill>
        <patternFill>
          <fgColor theme="0"/>
          <bgColor theme="9" tint="0.59996337778862885"/>
        </patternFill>
      </fill>
    </dxf>
    <dxf>
      <fill>
        <patternFill>
          <bgColor theme="7" tint="0.59996337778862885"/>
        </patternFill>
      </fill>
    </dxf>
    <dxf>
      <fill>
        <patternFill>
          <bgColor theme="5" tint="0.39994506668294322"/>
        </patternFill>
      </fill>
    </dxf>
    <dxf>
      <fill>
        <patternFill>
          <bgColor rgb="FF00E9FF"/>
        </patternFill>
      </fill>
    </dxf>
    <dxf>
      <fill>
        <patternFill>
          <bgColor rgb="FFFFCAFF"/>
        </patternFill>
      </fill>
    </dxf>
    <dxf>
      <fill>
        <patternFill>
          <bgColor theme="5" tint="0.39994506668294322"/>
        </patternFill>
      </fill>
    </dxf>
    <dxf>
      <fill>
        <patternFill>
          <bgColor rgb="FFFFCAFF"/>
        </patternFill>
      </fill>
    </dxf>
    <dxf>
      <fill>
        <patternFill>
          <bgColor theme="7" tint="0.59996337778862885"/>
        </patternFill>
      </fill>
    </dxf>
    <dxf>
      <fill>
        <patternFill>
          <bgColor rgb="FF00E9FF"/>
        </patternFill>
      </fill>
    </dxf>
    <dxf>
      <fill>
        <patternFill>
          <bgColor rgb="FFFFCAFF"/>
        </patternFill>
      </fill>
    </dxf>
    <dxf>
      <fill>
        <patternFill>
          <bgColor theme="5" tint="0.59996337778862885"/>
        </patternFill>
      </fill>
    </dxf>
    <dxf>
      <fill>
        <patternFill>
          <bgColor theme="8" tint="0.59996337778862885"/>
        </patternFill>
      </fill>
    </dxf>
    <dxf>
      <fill>
        <patternFill>
          <fgColor theme="0"/>
          <bgColor theme="9" tint="0.59996337778862885"/>
        </patternFill>
      </fill>
    </dxf>
    <dxf>
      <fill>
        <patternFill>
          <bgColor theme="7" tint="0.59996337778862885"/>
        </patternFill>
      </fill>
    </dxf>
    <dxf>
      <fill>
        <patternFill>
          <bgColor rgb="FF00E9FF"/>
        </patternFill>
      </fill>
    </dxf>
    <dxf>
      <fill>
        <patternFill>
          <bgColor rgb="FFFFCAFF"/>
        </patternFill>
      </fill>
    </dxf>
    <dxf>
      <fill>
        <patternFill>
          <bgColor rgb="FF00E9FF"/>
        </patternFill>
      </fill>
    </dxf>
    <dxf>
      <fill>
        <patternFill>
          <bgColor rgb="FF00E9FF"/>
        </patternFill>
      </fill>
    </dxf>
    <dxf>
      <fill>
        <patternFill>
          <bgColor rgb="FFFFCAFF"/>
        </patternFill>
      </fill>
    </dxf>
    <dxf>
      <fill>
        <patternFill>
          <bgColor theme="5" tint="0.59996337778862885"/>
        </patternFill>
      </fill>
    </dxf>
    <dxf>
      <fill>
        <patternFill>
          <bgColor theme="8" tint="0.59996337778862885"/>
        </patternFill>
      </fill>
    </dxf>
    <dxf>
      <fill>
        <patternFill>
          <fgColor theme="0"/>
          <bgColor theme="9" tint="0.59996337778862885"/>
        </patternFill>
      </fill>
    </dxf>
    <dxf>
      <fill>
        <patternFill>
          <bgColor theme="7" tint="0.59996337778862885"/>
        </patternFill>
      </fill>
    </dxf>
    <dxf>
      <font>
        <b/>
      </font>
      <numFmt numFmtId="168"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medium">
          <color indexed="64"/>
        </right>
        <top style="thin">
          <color indexed="64"/>
        </top>
        <bottom style="thin">
          <color indexed="64"/>
        </bottom>
        <vertical style="thin">
          <color indexed="64"/>
        </vertical>
        <horizontal style="thin">
          <color indexed="64"/>
        </horizontal>
      </border>
    </dxf>
    <dxf>
      <font>
        <b/>
      </font>
      <numFmt numFmtId="168"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numFmt numFmtId="168"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numFmt numFmtId="168"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numFmt numFmtId="168"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numFmt numFmtId="168"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numFmt numFmtId="168"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numFmt numFmtId="168"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numFmt numFmtId="168"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numFmt numFmtId="168"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numFmt numFmtId="168"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numFmt numFmtId="168" formatCode="[Blue]0.0%;[Red]\-0.0%"/>
      <fill>
        <patternFill patternType="solid">
          <fgColor indexed="64"/>
          <bgColor theme="0"/>
        </patternFill>
      </fill>
      <alignment horizontal="center" vertical="bottom" textRotation="0" wrapText="0" indent="0" justifyLastLine="0" shrinkToFit="0" readingOrder="0"/>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MT"/>
        <scheme val="none"/>
      </font>
      <fill>
        <patternFill patternType="solid">
          <fgColor indexed="64"/>
          <bgColor theme="2" tint="-9.9978637043366805E-2"/>
        </patternFill>
      </fill>
      <border diagonalUp="0" diagonalDown="0" outline="0">
        <left style="medium">
          <color indexed="64"/>
        </left>
        <right style="medium">
          <color indexed="64"/>
        </right>
        <top style="thin">
          <color indexed="64"/>
        </top>
        <bottom style="thin">
          <color indexed="64"/>
        </bottom>
      </border>
    </dxf>
    <dxf>
      <font>
        <b val="0"/>
        <i val="0"/>
        <strike val="0"/>
        <condense val="0"/>
        <extend val="0"/>
        <outline val="0"/>
        <shadow val="0"/>
        <u val="none"/>
        <vertAlign val="baseline"/>
        <sz val="12"/>
        <color theme="1"/>
        <name val="ArialMT"/>
        <scheme val="none"/>
      </font>
      <fill>
        <patternFill patternType="solid">
          <fgColor indexed="64"/>
          <bgColor theme="2" tint="-9.9978637043366805E-2"/>
        </patternFill>
      </fill>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MT"/>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style="medium">
          <color indexed="64"/>
        </right>
        <top style="thin">
          <color indexed="64"/>
        </top>
        <bottom style="thin">
          <color indexed="64"/>
        </bottom>
        <vertical/>
        <horizontal/>
      </border>
    </dxf>
    <dxf>
      <border outline="0">
        <left style="medium">
          <color indexed="64"/>
        </left>
        <right style="medium">
          <color indexed="64"/>
        </right>
        <top style="medium">
          <color indexed="64"/>
        </top>
        <bottom style="medium">
          <color indexed="64"/>
        </bottom>
      </border>
    </dxf>
    <dxf>
      <fill>
        <patternFill patternType="solid">
          <fgColor indexed="64"/>
          <bgColor theme="0"/>
        </patternFill>
      </fill>
    </dxf>
    <dxf>
      <font>
        <b/>
        <i val="0"/>
        <strike val="0"/>
        <condense val="0"/>
        <extend val="0"/>
        <outline val="0"/>
        <shadow val="0"/>
        <u val="none"/>
        <vertAlign val="baseline"/>
        <sz val="12"/>
        <color theme="1"/>
        <name val="ArialMT"/>
        <scheme val="none"/>
      </font>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font>
      <numFmt numFmtId="167"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medium">
          <color indexed="64"/>
        </right>
        <top style="thin">
          <color indexed="64"/>
        </top>
        <bottom style="thin">
          <color indexed="64"/>
        </bottom>
        <vertical style="thin">
          <color indexed="64"/>
        </vertical>
        <horizontal style="thin">
          <color indexed="64"/>
        </horizontal>
      </border>
    </dxf>
    <dxf>
      <font>
        <b/>
      </font>
      <numFmt numFmtId="167"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numFmt numFmtId="167"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numFmt numFmtId="167"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numFmt numFmtId="167"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numFmt numFmtId="167"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numFmt numFmtId="167"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numFmt numFmtId="167"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numFmt numFmtId="167"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numFmt numFmtId="167"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numFmt numFmtId="167" formatCode="[Blue]#,##0.0;[Red]\-#,##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numFmt numFmtId="167" formatCode="[Blue]#,##0.0;[Red]\-#,##0.0"/>
      <fill>
        <patternFill patternType="solid">
          <fgColor indexed="64"/>
          <bgColor theme="0"/>
        </patternFill>
      </fill>
      <alignment horizontal="center" vertical="bottom" textRotation="0" wrapText="0" indent="0" justifyLastLine="0" shrinkToFit="0" readingOrder="0"/>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MT"/>
        <scheme val="none"/>
      </font>
      <fill>
        <patternFill patternType="solid">
          <fgColor indexed="64"/>
          <bgColor theme="2" tint="-9.9978637043366805E-2"/>
        </patternFill>
      </fill>
      <border diagonalUp="0" diagonalDown="0" outline="0">
        <left style="medium">
          <color indexed="64"/>
        </left>
        <right style="medium">
          <color indexed="64"/>
        </right>
        <top style="thin">
          <color indexed="64"/>
        </top>
        <bottom style="thin">
          <color indexed="64"/>
        </bottom>
      </border>
    </dxf>
    <dxf>
      <font>
        <b val="0"/>
        <i val="0"/>
        <strike val="0"/>
        <condense val="0"/>
        <extend val="0"/>
        <outline val="0"/>
        <shadow val="0"/>
        <u val="none"/>
        <vertAlign val="baseline"/>
        <sz val="12"/>
        <color theme="1"/>
        <name val="ArialMT"/>
        <scheme val="none"/>
      </font>
      <fill>
        <patternFill patternType="solid">
          <fgColor indexed="64"/>
          <bgColor theme="2" tint="-9.9978637043366805E-2"/>
        </patternFill>
      </fill>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MT"/>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style="medium">
          <color indexed="64"/>
        </right>
        <top style="thin">
          <color indexed="64"/>
        </top>
        <bottom style="thin">
          <color indexed="64"/>
        </bottom>
        <vertical/>
        <horizontal/>
      </border>
    </dxf>
    <dxf>
      <border outline="0">
        <left style="medium">
          <color indexed="64"/>
        </left>
        <right style="medium">
          <color indexed="64"/>
        </right>
        <top style="medium">
          <color indexed="64"/>
        </top>
        <bottom style="medium">
          <color indexed="64"/>
        </bottom>
      </border>
    </dxf>
    <dxf>
      <fill>
        <patternFill patternType="solid">
          <fgColor indexed="64"/>
          <bgColor theme="0"/>
        </patternFill>
      </fill>
    </dxf>
    <dxf>
      <font>
        <b/>
        <i val="0"/>
        <strike val="0"/>
        <condense val="0"/>
        <extend val="0"/>
        <outline val="0"/>
        <shadow val="0"/>
        <u val="none"/>
        <vertAlign val="baseline"/>
        <sz val="12"/>
        <color theme="1"/>
        <name val="ArialMT"/>
        <scheme val="none"/>
      </font>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165" formatCode="_-* #,##0.0_-;\-* #,##0.0_-;_-* &quot;-&quot;??_-;_-@_-"/>
      <fill>
        <patternFill patternType="solid">
          <fgColor indexed="64"/>
          <bgColor theme="0"/>
        </patternFill>
      </fill>
      <border diagonalUp="0" diagonalDown="0" outline="0">
        <left style="thin">
          <color indexed="64"/>
        </left>
        <right/>
        <top style="thin">
          <color indexed="64"/>
        </top>
        <bottom style="thin">
          <color indexed="64"/>
        </bottom>
      </border>
    </dxf>
    <dxf>
      <numFmt numFmtId="165" formatCode="_-* #,##0.0_-;\-* #,##0.0_-;_-*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5" formatCode="_-* #,##0.0_-;\-* #,##0.0_-;_-*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5" formatCode="_-* #,##0.0_-;\-* #,##0.0_-;_-*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5" formatCode="_-* #,##0.0_-;\-* #,##0.0_-;_-*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5" formatCode="_-* #,##0.0_-;\-* #,##0.0_-;_-*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5" formatCode="_-* #,##0.0_-;\-* #,##0.0_-;_-*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5" formatCode="_-* #,##0.0_-;\-* #,##0.0_-;_-*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5" formatCode="_-* #,##0.0_-;\-* #,##0.0_-;_-*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5" formatCode="_-* #,##0.0_-;\-* #,##0.0_-;_-*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5" formatCode="_-* #,##0.0_-;\-* #,##0.0_-;_-*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5" formatCode="_-* #,##0.0_-;\-* #,##0.0_-;_-* &quot;-&quot;??_-;_-@_-"/>
      <fill>
        <patternFill patternType="solid">
          <fgColor indexed="64"/>
          <bgColor theme="0"/>
        </patternFill>
      </fill>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MT"/>
        <scheme val="none"/>
      </font>
      <fill>
        <patternFill patternType="solid">
          <fgColor indexed="64"/>
          <bgColor theme="2" tint="-9.9978637043366805E-2"/>
        </patternFill>
      </fill>
      <border diagonalUp="0" diagonalDown="0">
        <left style="medium">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MT"/>
        <scheme val="none"/>
      </font>
      <fill>
        <patternFill patternType="solid">
          <fgColor indexed="64"/>
          <bgColor theme="2" tint="-9.9978637043366805E-2"/>
        </patternFill>
      </fill>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MT"/>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style="medium">
          <color indexed="64"/>
        </right>
        <top style="thin">
          <color indexed="64"/>
        </top>
        <bottom style="thin">
          <color indexed="64"/>
        </bottom>
        <vertical/>
        <horizontal/>
      </border>
    </dxf>
    <dxf>
      <border outline="0">
        <left style="medium">
          <color indexed="64"/>
        </left>
        <right style="medium">
          <color indexed="64"/>
        </right>
        <top style="medium">
          <color indexed="64"/>
        </top>
        <bottom style="medium">
          <color indexed="64"/>
        </bottom>
      </border>
    </dxf>
    <dxf>
      <fill>
        <patternFill patternType="solid">
          <fgColor indexed="64"/>
          <bgColor theme="0"/>
        </patternFill>
      </fill>
    </dxf>
    <dxf>
      <font>
        <b/>
        <i val="0"/>
        <strike val="0"/>
        <condense val="0"/>
        <extend val="0"/>
        <outline val="0"/>
        <shadow val="0"/>
        <u val="none"/>
        <vertAlign val="baseline"/>
        <sz val="12"/>
        <color theme="1"/>
        <name val="ArialMT"/>
        <scheme val="none"/>
      </font>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165" formatCode="_-* #,##0.0_-;\-* #,##0.0_-;_-* &quot;-&quot;??_-;_-@_-"/>
      <fill>
        <patternFill patternType="solid">
          <fgColor indexed="64"/>
          <bgColor theme="0"/>
        </patternFill>
      </fill>
      <border diagonalUp="0" diagonalDown="0">
        <left style="thin">
          <color indexed="64"/>
        </left>
        <right/>
        <top style="thin">
          <color indexed="64"/>
        </top>
        <bottom style="thin">
          <color indexed="64"/>
        </bottom>
        <vertical/>
        <horizontal/>
      </border>
    </dxf>
    <dxf>
      <numFmt numFmtId="165" formatCode="_-* #,##0.0_-;\-* #,##0.0_-;_-* &quot;-&quot;??_-;_-@_-"/>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65" formatCode="_-* #,##0.0_-;\-* #,##0.0_-;_-* &quot;-&quot;??_-;_-@_-"/>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65" formatCode="_-* #,##0.0_-;\-* #,##0.0_-;_-* &quot;-&quot;??_-;_-@_-"/>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65" formatCode="_-* #,##0.0_-;\-* #,##0.0_-;_-* &quot;-&quot;??_-;_-@_-"/>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65" formatCode="_-* #,##0.0_-;\-* #,##0.0_-;_-* &quot;-&quot;??_-;_-@_-"/>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65" formatCode="_-* #,##0.0_-;\-* #,##0.0_-;_-* &quot;-&quot;??_-;_-@_-"/>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65" formatCode="_-* #,##0.0_-;\-* #,##0.0_-;_-* &quot;-&quot;??_-;_-@_-"/>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65" formatCode="_-* #,##0.0_-;\-* #,##0.0_-;_-* &quot;-&quot;??_-;_-@_-"/>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65" formatCode="_-* #,##0.0_-;\-* #,##0.0_-;_-* &quot;-&quot;??_-;_-@_-"/>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65" formatCode="_-* #,##0.0_-;\-* #,##0.0_-;_-* &quot;-&quot;??_-;_-@_-"/>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65" formatCode="_-* #,##0.0_-;\-* #,##0.0_-;_-* &quot;-&quot;??_-;_-@_-"/>
      <fill>
        <patternFill patternType="solid">
          <fgColor indexed="64"/>
          <bgColor theme="0"/>
        </patternFill>
      </fill>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MT"/>
        <scheme val="none"/>
      </font>
      <fill>
        <patternFill patternType="solid">
          <fgColor indexed="64"/>
          <bgColor theme="2" tint="-9.9978637043366805E-2"/>
        </patternFill>
      </fill>
      <border diagonalUp="0" diagonalDown="0">
        <left style="medium">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MT"/>
        <scheme val="none"/>
      </font>
      <fill>
        <patternFill patternType="solid">
          <fgColor indexed="64"/>
          <bgColor theme="2" tint="-9.9978637043366805E-2"/>
        </patternFill>
      </fill>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MT"/>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style="medium">
          <color indexed="64"/>
        </right>
        <top style="thin">
          <color indexed="64"/>
        </top>
        <bottom style="thin">
          <color indexed="64"/>
        </bottom>
        <vertical/>
        <horizontal/>
      </border>
    </dxf>
    <dxf>
      <border outline="0">
        <left style="medium">
          <color indexed="64"/>
        </left>
        <right style="medium">
          <color indexed="64"/>
        </right>
        <top style="medium">
          <color indexed="64"/>
        </top>
        <bottom style="medium">
          <color indexed="64"/>
        </bottom>
      </border>
    </dxf>
    <dxf>
      <fill>
        <patternFill patternType="solid">
          <fgColor indexed="64"/>
          <bgColor theme="0"/>
        </patternFill>
      </fill>
    </dxf>
    <dxf>
      <font>
        <b/>
        <i val="0"/>
        <strike val="0"/>
        <condense val="0"/>
        <extend val="0"/>
        <outline val="0"/>
        <shadow val="0"/>
        <u val="none"/>
        <vertAlign val="baseline"/>
        <sz val="12"/>
        <color theme="1"/>
        <name val="ArialMT"/>
        <scheme val="none"/>
      </font>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fgColor theme="0"/>
          <bgColor theme="9" tint="0.59996337778862885"/>
        </patternFill>
      </fill>
    </dxf>
    <dxf>
      <fill>
        <patternFill>
          <fgColor theme="0"/>
          <bgColor theme="9" tint="0.59996337778862885"/>
        </patternFill>
      </fill>
    </dxf>
    <dxf>
      <fill>
        <patternFill>
          <bgColor theme="5" tint="0.39994506668294322"/>
        </patternFill>
      </fill>
    </dxf>
    <dxf>
      <fill>
        <patternFill>
          <bgColor rgb="FF00E9FF"/>
        </patternFill>
      </fill>
    </dxf>
    <dxf>
      <fill>
        <patternFill>
          <bgColor rgb="FFFFCAFF"/>
        </patternFill>
      </fill>
    </dxf>
    <dxf>
      <fill>
        <patternFill>
          <bgColor theme="5" tint="0.39994506668294322"/>
        </patternFill>
      </fill>
    </dxf>
    <dxf>
      <fill>
        <patternFill>
          <bgColor rgb="FFFFCAFF"/>
        </patternFill>
      </fill>
    </dxf>
    <dxf>
      <fill>
        <patternFill>
          <bgColor theme="7" tint="0.59996337778862885"/>
        </patternFill>
      </fill>
    </dxf>
    <dxf>
      <fill>
        <patternFill>
          <bgColor rgb="FF00E9FF"/>
        </patternFill>
      </fill>
    </dxf>
    <dxf>
      <fill>
        <patternFill>
          <bgColor rgb="FFFFCAFF"/>
        </patternFill>
      </fill>
    </dxf>
    <dxf>
      <fill>
        <patternFill>
          <bgColor theme="5" tint="0.59996337778862885"/>
        </patternFill>
      </fill>
    </dxf>
    <dxf>
      <fill>
        <patternFill>
          <bgColor theme="8" tint="0.59996337778862885"/>
        </patternFill>
      </fill>
    </dxf>
    <dxf>
      <fill>
        <patternFill>
          <fgColor theme="0"/>
          <bgColor theme="9" tint="0.59996337778862885"/>
        </patternFill>
      </fill>
    </dxf>
    <dxf>
      <fill>
        <patternFill>
          <bgColor theme="7" tint="0.59996337778862885"/>
        </patternFill>
      </fill>
    </dxf>
    <dxf>
      <fill>
        <patternFill>
          <bgColor rgb="FF00E9FF"/>
        </patternFill>
      </fill>
    </dxf>
    <dxf>
      <fill>
        <patternFill>
          <bgColor rgb="FFFFCAFF"/>
        </patternFill>
      </fill>
    </dxf>
    <dxf>
      <fill>
        <patternFill>
          <bgColor rgb="FF00E9FF"/>
        </patternFill>
      </fill>
    </dxf>
    <dxf>
      <fill>
        <patternFill>
          <bgColor rgb="FF00E9FF"/>
        </patternFill>
      </fill>
    </dxf>
    <dxf>
      <fill>
        <patternFill>
          <bgColor rgb="FFFFCAFF"/>
        </patternFill>
      </fill>
    </dxf>
    <dxf>
      <fill>
        <patternFill>
          <bgColor theme="5" tint="0.59996337778862885"/>
        </patternFill>
      </fill>
    </dxf>
    <dxf>
      <fill>
        <patternFill>
          <bgColor theme="8" tint="0.59996337778862885"/>
        </patternFill>
      </fill>
    </dxf>
    <dxf>
      <fill>
        <patternFill>
          <fgColor theme="0"/>
          <bgColor theme="9" tint="0.59996337778862885"/>
        </patternFill>
      </fill>
    </dxf>
    <dxf>
      <fill>
        <patternFill>
          <bgColor theme="7" tint="0.59996337778862885"/>
        </patternFill>
      </fill>
    </dxf>
    <dxf>
      <fill>
        <patternFill>
          <fgColor theme="0"/>
          <bgColor theme="9" tint="0.59996337778862885"/>
        </patternFill>
      </fill>
    </dxf>
    <dxf>
      <fill>
        <patternFill>
          <fgColor theme="0"/>
          <bgColor theme="9" tint="0.59996337778862885"/>
        </patternFill>
      </fill>
    </dxf>
    <dxf>
      <fill>
        <patternFill>
          <fgColor theme="0"/>
          <bgColor theme="9" tint="0.59996337778862885"/>
        </patternFill>
      </fill>
    </dxf>
    <dxf>
      <fill>
        <patternFill>
          <bgColor theme="5" tint="0.39994506668294322"/>
        </patternFill>
      </fill>
    </dxf>
    <dxf>
      <fill>
        <patternFill>
          <bgColor rgb="FF00E9FF"/>
        </patternFill>
      </fill>
    </dxf>
    <dxf>
      <fill>
        <patternFill>
          <bgColor rgb="FFFFCAFF"/>
        </patternFill>
      </fill>
    </dxf>
    <dxf>
      <fill>
        <patternFill>
          <bgColor theme="5" tint="0.39994506668294322"/>
        </patternFill>
      </fill>
    </dxf>
    <dxf>
      <fill>
        <patternFill>
          <bgColor rgb="FFFFCAFF"/>
        </patternFill>
      </fill>
    </dxf>
    <dxf>
      <fill>
        <patternFill>
          <bgColor theme="7" tint="0.59996337778862885"/>
        </patternFill>
      </fill>
    </dxf>
    <dxf>
      <fill>
        <patternFill>
          <bgColor rgb="FF00E9FF"/>
        </patternFill>
      </fill>
    </dxf>
    <dxf>
      <fill>
        <patternFill>
          <bgColor rgb="FFFFCAFF"/>
        </patternFill>
      </fill>
    </dxf>
    <dxf>
      <fill>
        <patternFill>
          <bgColor theme="5" tint="0.59996337778862885"/>
        </patternFill>
      </fill>
    </dxf>
    <dxf>
      <fill>
        <patternFill>
          <bgColor theme="8" tint="0.59996337778862885"/>
        </patternFill>
      </fill>
    </dxf>
    <dxf>
      <fill>
        <patternFill>
          <fgColor theme="0"/>
          <bgColor theme="9" tint="0.59996337778862885"/>
        </patternFill>
      </fill>
    </dxf>
    <dxf>
      <fill>
        <patternFill>
          <bgColor theme="7" tint="0.59996337778862885"/>
        </patternFill>
      </fill>
    </dxf>
    <dxf>
      <fill>
        <patternFill>
          <bgColor rgb="FF00E9FF"/>
        </patternFill>
      </fill>
    </dxf>
    <dxf>
      <fill>
        <patternFill>
          <bgColor rgb="FFFFCAFF"/>
        </patternFill>
      </fill>
    </dxf>
    <dxf>
      <fill>
        <patternFill>
          <bgColor rgb="FF00E9FF"/>
        </patternFill>
      </fill>
    </dxf>
    <dxf>
      <fill>
        <patternFill>
          <bgColor rgb="FF00E9FF"/>
        </patternFill>
      </fill>
    </dxf>
    <dxf>
      <fill>
        <patternFill>
          <bgColor rgb="FFFFCAFF"/>
        </patternFill>
      </fill>
    </dxf>
    <dxf>
      <fill>
        <patternFill>
          <bgColor theme="5" tint="0.59996337778862885"/>
        </patternFill>
      </fill>
    </dxf>
    <dxf>
      <fill>
        <patternFill>
          <bgColor theme="8" tint="0.59996337778862885"/>
        </patternFill>
      </fill>
    </dxf>
    <dxf>
      <fill>
        <patternFill>
          <fgColor theme="0"/>
          <bgColor theme="9" tint="0.59996337778862885"/>
        </patternFill>
      </fill>
    </dxf>
    <dxf>
      <fill>
        <patternFill>
          <bgColor theme="7" tint="0.59996337778862885"/>
        </patternFill>
      </fill>
    </dxf>
    <dxf>
      <fill>
        <patternFill>
          <fgColor theme="0"/>
          <bgColor theme="9" tint="0.59996337778862885"/>
        </patternFill>
      </fill>
    </dxf>
    <dxf>
      <fill>
        <patternFill>
          <bgColor theme="5" tint="0.39994506668294322"/>
        </patternFill>
      </fill>
    </dxf>
    <dxf>
      <fill>
        <patternFill>
          <bgColor rgb="FF00E9FF"/>
        </patternFill>
      </fill>
    </dxf>
    <dxf>
      <fill>
        <patternFill>
          <bgColor rgb="FFFFCAFF"/>
        </patternFill>
      </fill>
    </dxf>
    <dxf>
      <fill>
        <patternFill>
          <bgColor theme="5" tint="0.39994506668294322"/>
        </patternFill>
      </fill>
    </dxf>
    <dxf>
      <fill>
        <patternFill>
          <bgColor rgb="FFFFCAFF"/>
        </patternFill>
      </fill>
    </dxf>
    <dxf>
      <fill>
        <patternFill>
          <bgColor theme="7" tint="0.59996337778862885"/>
        </patternFill>
      </fill>
    </dxf>
    <dxf>
      <fill>
        <patternFill>
          <bgColor rgb="FF00E9FF"/>
        </patternFill>
      </fill>
    </dxf>
    <dxf>
      <fill>
        <patternFill>
          <bgColor rgb="FFFFCAFF"/>
        </patternFill>
      </fill>
    </dxf>
    <dxf>
      <fill>
        <patternFill>
          <bgColor theme="5" tint="0.59996337778862885"/>
        </patternFill>
      </fill>
    </dxf>
    <dxf>
      <fill>
        <patternFill>
          <bgColor theme="8" tint="0.59996337778862885"/>
        </patternFill>
      </fill>
    </dxf>
    <dxf>
      <fill>
        <patternFill>
          <fgColor theme="0"/>
          <bgColor theme="9" tint="0.59996337778862885"/>
        </patternFill>
      </fill>
    </dxf>
    <dxf>
      <fill>
        <patternFill>
          <bgColor theme="7" tint="0.59996337778862885"/>
        </patternFill>
      </fill>
    </dxf>
    <dxf>
      <fill>
        <patternFill>
          <bgColor rgb="FF00E9FF"/>
        </patternFill>
      </fill>
    </dxf>
    <dxf>
      <fill>
        <patternFill>
          <bgColor rgb="FFFFCAFF"/>
        </patternFill>
      </fill>
    </dxf>
    <dxf>
      <fill>
        <patternFill>
          <bgColor rgb="FF00E9FF"/>
        </patternFill>
      </fill>
    </dxf>
    <dxf>
      <fill>
        <patternFill>
          <bgColor rgb="FF00E9FF"/>
        </patternFill>
      </fill>
    </dxf>
    <dxf>
      <fill>
        <patternFill>
          <bgColor rgb="FFFFCAFF"/>
        </patternFill>
      </fill>
    </dxf>
    <dxf>
      <fill>
        <patternFill>
          <bgColor theme="5" tint="0.59996337778862885"/>
        </patternFill>
      </fill>
    </dxf>
    <dxf>
      <fill>
        <patternFill>
          <bgColor theme="8" tint="0.59996337778862885"/>
        </patternFill>
      </fill>
    </dxf>
    <dxf>
      <fill>
        <patternFill>
          <fgColor theme="0"/>
          <bgColor theme="9" tint="0.59996337778862885"/>
        </patternFill>
      </fill>
    </dxf>
    <dxf>
      <fill>
        <patternFill>
          <bgColor theme="7" tint="0.59996337778862885"/>
        </patternFill>
      </fill>
    </dxf>
    <dxf>
      <fill>
        <patternFill>
          <bgColor theme="5" tint="0.39994506668294322"/>
        </patternFill>
      </fill>
    </dxf>
    <dxf>
      <fill>
        <patternFill>
          <bgColor rgb="FF00E9FF"/>
        </patternFill>
      </fill>
    </dxf>
    <dxf>
      <fill>
        <patternFill>
          <bgColor rgb="FFFFCAFF"/>
        </patternFill>
      </fill>
    </dxf>
    <dxf>
      <fill>
        <patternFill>
          <bgColor theme="5" tint="0.39994506668294322"/>
        </patternFill>
      </fill>
    </dxf>
    <dxf>
      <fill>
        <patternFill>
          <bgColor rgb="FFFFCAFF"/>
        </patternFill>
      </fill>
    </dxf>
    <dxf>
      <fill>
        <patternFill>
          <bgColor theme="7" tint="0.59996337778862885"/>
        </patternFill>
      </fill>
    </dxf>
    <dxf>
      <fill>
        <patternFill>
          <bgColor rgb="FF00E9FF"/>
        </patternFill>
      </fill>
    </dxf>
    <dxf>
      <fill>
        <patternFill>
          <bgColor rgb="FFFFCAFF"/>
        </patternFill>
      </fill>
    </dxf>
    <dxf>
      <fill>
        <patternFill>
          <bgColor theme="5" tint="0.59996337778862885"/>
        </patternFill>
      </fill>
    </dxf>
    <dxf>
      <fill>
        <patternFill>
          <bgColor theme="8" tint="0.59996337778862885"/>
        </patternFill>
      </fill>
    </dxf>
    <dxf>
      <fill>
        <patternFill>
          <fgColor theme="0"/>
          <bgColor theme="9" tint="0.59996337778862885"/>
        </patternFill>
      </fill>
    </dxf>
    <dxf>
      <fill>
        <patternFill>
          <bgColor theme="7" tint="0.59996337778862885"/>
        </patternFill>
      </fill>
    </dxf>
    <dxf>
      <fill>
        <patternFill>
          <bgColor rgb="FF00E9FF"/>
        </patternFill>
      </fill>
    </dxf>
    <dxf>
      <fill>
        <patternFill>
          <bgColor rgb="FFFFCAFF"/>
        </patternFill>
      </fill>
    </dxf>
    <dxf>
      <fill>
        <patternFill>
          <bgColor rgb="FF00E9FF"/>
        </patternFill>
      </fill>
    </dxf>
    <dxf>
      <fill>
        <patternFill>
          <bgColor rgb="FF00E9FF"/>
        </patternFill>
      </fill>
    </dxf>
    <dxf>
      <fill>
        <patternFill>
          <bgColor rgb="FFFFCAFF"/>
        </patternFill>
      </fill>
    </dxf>
    <dxf>
      <fill>
        <patternFill>
          <bgColor theme="5" tint="0.59996337778862885"/>
        </patternFill>
      </fill>
    </dxf>
    <dxf>
      <fill>
        <patternFill>
          <bgColor theme="8" tint="0.59996337778862885"/>
        </patternFill>
      </fill>
    </dxf>
    <dxf>
      <fill>
        <patternFill>
          <fgColor theme="0"/>
          <bgColor theme="9" tint="0.59996337778862885"/>
        </patternFill>
      </fill>
    </dxf>
    <dxf>
      <fill>
        <patternFill>
          <bgColor theme="7" tint="0.59996337778862885"/>
        </patternFill>
      </fill>
    </dxf>
    <dxf>
      <font>
        <b val="0"/>
        <i val="0"/>
        <strike val="0"/>
        <condense val="0"/>
        <extend val="0"/>
        <outline val="0"/>
        <shadow val="0"/>
        <u val="none"/>
        <vertAlign val="baseline"/>
        <sz val="12"/>
        <color theme="1"/>
        <name val="ArialMT"/>
        <scheme val="none"/>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2"/>
        <color theme="1"/>
        <name val="ArialMT"/>
        <scheme val="none"/>
      </font>
      <fill>
        <patternFill patternType="solid">
          <fgColor theme="4" tint="0.79998168889431442"/>
          <bgColor theme="4" tint="0.79998168889431442"/>
        </patternFill>
      </fill>
    </dxf>
    <dxf>
      <font>
        <b/>
        <i val="0"/>
        <strike val="0"/>
        <condense val="0"/>
        <extend val="0"/>
        <outline val="0"/>
        <shadow val="0"/>
        <u val="none"/>
        <vertAlign val="baseline"/>
        <sz val="12"/>
        <color theme="0"/>
        <name val="ArialMT"/>
        <scheme val="none"/>
      </font>
      <fill>
        <patternFill patternType="solid">
          <fgColor indexed="64"/>
          <bgColor theme="1" tint="4.9989318521683403E-2"/>
        </patternFill>
      </fill>
    </dxf>
    <dxf>
      <font>
        <b val="0"/>
        <i val="0"/>
        <strike val="0"/>
        <condense val="0"/>
        <extend val="0"/>
        <outline val="0"/>
        <shadow val="0"/>
        <u val="none"/>
        <vertAlign val="baseline"/>
        <sz val="12"/>
        <color rgb="FF000000"/>
        <name val="ArialMT"/>
        <scheme val="none"/>
      </font>
      <fill>
        <patternFill patternType="solid">
          <fgColor rgb="FF000000"/>
          <bgColor theme="0" tint="-4.9989318521683403E-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2"/>
        <color rgb="FF000000"/>
        <name val="ArialMT"/>
        <scheme val="none"/>
      </font>
      <fill>
        <patternFill patternType="solid">
          <fgColor rgb="FF000000"/>
          <bgColor theme="0" tint="-4.9989318521683403E-2"/>
        </patternFill>
      </fill>
    </dxf>
    <dxf>
      <font>
        <b/>
        <i val="0"/>
        <strike val="0"/>
        <condense val="0"/>
        <extend val="0"/>
        <outline val="0"/>
        <shadow val="0"/>
        <u val="none"/>
        <vertAlign val="baseline"/>
        <sz val="12"/>
        <color theme="0"/>
        <name val="ArialMT"/>
        <scheme val="none"/>
      </font>
      <fill>
        <patternFill patternType="solid">
          <fgColor indexed="64"/>
          <bgColor theme="1" tint="4.9989318521683403E-2"/>
        </patternFill>
      </fill>
    </dxf>
  </dxfs>
  <tableStyles count="0" defaultTableStyle="TableStyleMedium2" defaultPivotStyle="PivotStyleLight16"/>
  <colors>
    <mruColors>
      <color rgb="FF00E9FF"/>
      <color rgb="FFFFC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28575</xdr:rowOff>
    </xdr:from>
    <xdr:ext cx="1878496" cy="400050"/>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0" y="28575"/>
          <a:ext cx="1878496" cy="4000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29158</xdr:colOff>
      <xdr:row>0</xdr:row>
      <xdr:rowOff>97194</xdr:rowOff>
    </xdr:from>
    <xdr:to>
      <xdr:col>1</xdr:col>
      <xdr:colOff>1943877</xdr:colOff>
      <xdr:row>2</xdr:row>
      <xdr:rowOff>148285</xdr:rowOff>
    </xdr:to>
    <xdr:pic>
      <xdr:nvPicPr>
        <xdr:cNvPr id="2" name="Imagen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546" y="97194"/>
          <a:ext cx="1914719" cy="4398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1914719</xdr:colOff>
      <xdr:row>2</xdr:row>
      <xdr:rowOff>58867</xdr:rowOff>
    </xdr:to>
    <xdr:pic>
      <xdr:nvPicPr>
        <xdr:cNvPr id="2" name="Imagen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8150" y="0"/>
          <a:ext cx="1914719" cy="4398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1914719</xdr:colOff>
      <xdr:row>2</xdr:row>
      <xdr:rowOff>58867</xdr:rowOff>
    </xdr:to>
    <xdr:pic>
      <xdr:nvPicPr>
        <xdr:cNvPr id="2" name="Imagen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8150" y="0"/>
          <a:ext cx="1914719" cy="4398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B5:B27" totalsRowShown="0" headerRowDxfId="331" dataDxfId="330" tableBorderDxfId="329">
  <autoFilter ref="B5:B27" xr:uid="{00000000-0009-0000-0100-000003000000}">
    <filterColumn colId="0" hiddenButton="1"/>
  </autoFilter>
  <tableColumns count="1">
    <tableColumn id="1" xr3:uid="{00000000-0010-0000-0000-000001000000}" name="KPIS" dataDxfId="328"/>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9000000}" name="DESVIACION_RELATIVA17" displayName="DESVIACION_RELATIVA17" ref="A74:O94" totalsRowShown="0" headerRowDxfId="17" dataDxfId="16" tableBorderDxfId="15">
  <autoFilter ref="A74:O94" xr:uid="{00000000-0009-0000-0100-000010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900-000001000000}" name="Nº" dataDxfId="14" dataCellStyle="20% - Énfasis5"/>
    <tableColumn id="2" xr3:uid="{00000000-0010-0000-0900-000002000000}" name="KPIs_Desviación Relativa" dataDxfId="13" dataCellStyle="20% - Énfasis5">
      <calculatedColumnFormula>IF(B53=0,"",B53)</calculatedColumnFormula>
    </tableColumn>
    <tableColumn id="3" xr3:uid="{00000000-0010-0000-0900-000003000000}" name="Frecuencia" dataDxfId="12" dataCellStyle="20% - Énfasis5">
      <calculatedColumnFormula>IF(C53=0,"",C53)</calculatedColumnFormula>
    </tableColumn>
    <tableColumn id="4" xr3:uid="{00000000-0010-0000-0900-000004000000}" name="Enero" dataDxfId="11" dataCellStyle="Porcentaje">
      <calculatedColumnFormula>IFERROR(D53/D9,"")</calculatedColumnFormula>
    </tableColumn>
    <tableColumn id="5" xr3:uid="{00000000-0010-0000-0900-000005000000}" name="Febrero" dataDxfId="10" dataCellStyle="Porcentaje">
      <calculatedColumnFormula>IFERROR(E53/E9,"")</calculatedColumnFormula>
    </tableColumn>
    <tableColumn id="6" xr3:uid="{00000000-0010-0000-0900-000006000000}" name="Marzo" dataDxfId="9" dataCellStyle="Porcentaje">
      <calculatedColumnFormula>IFERROR(F53/F9,"")</calculatedColumnFormula>
    </tableColumn>
    <tableColumn id="7" xr3:uid="{00000000-0010-0000-0900-000007000000}" name="Abril" dataDxfId="8" dataCellStyle="Porcentaje">
      <calculatedColumnFormula>IFERROR(G53/G9,"")</calculatedColumnFormula>
    </tableColumn>
    <tableColumn id="8" xr3:uid="{00000000-0010-0000-0900-000008000000}" name="Mayo" dataDxfId="7" dataCellStyle="Porcentaje">
      <calculatedColumnFormula>IFERROR(H53/H9,"")</calculatedColumnFormula>
    </tableColumn>
    <tableColumn id="9" xr3:uid="{00000000-0010-0000-0900-000009000000}" name="Junio" dataDxfId="6" dataCellStyle="Porcentaje">
      <calculatedColumnFormula>IFERROR(I53/I9,"")</calculatedColumnFormula>
    </tableColumn>
    <tableColumn id="10" xr3:uid="{00000000-0010-0000-0900-00000A000000}" name="Julio" dataDxfId="5" dataCellStyle="Porcentaje">
      <calculatedColumnFormula>IFERROR(J53/J9,"")</calculatedColumnFormula>
    </tableColumn>
    <tableColumn id="11" xr3:uid="{00000000-0010-0000-0900-00000B000000}" name="Agosto" dataDxfId="4" dataCellStyle="Porcentaje">
      <calculatedColumnFormula>IFERROR(K53/K9,"")</calculatedColumnFormula>
    </tableColumn>
    <tableColumn id="12" xr3:uid="{00000000-0010-0000-0900-00000C000000}" name="Septiembre" dataDxfId="3" dataCellStyle="Porcentaje">
      <calculatedColumnFormula>IFERROR(L53/L9,"")</calculatedColumnFormula>
    </tableColumn>
    <tableColumn id="13" xr3:uid="{00000000-0010-0000-0900-00000D000000}" name="Octubre" dataDxfId="2" dataCellStyle="Porcentaje">
      <calculatedColumnFormula>IFERROR(M53/M9,"")</calculatedColumnFormula>
    </tableColumn>
    <tableColumn id="14" xr3:uid="{00000000-0010-0000-0900-00000E000000}" name="Noviembre" dataDxfId="1" dataCellStyle="Porcentaje">
      <calculatedColumnFormula>IFERROR(N53/N9,"")</calculatedColumnFormula>
    </tableColumn>
    <tableColumn id="15" xr3:uid="{00000000-0010-0000-0900-00000F000000}" name="Diciembre" dataDxfId="0" dataCellStyle="Porcentaje">
      <calculatedColumnFormula>IFERROR(O53/O9,"")</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Tabla8" displayName="Tabla8" ref="D5:D11" totalsRowShown="0" headerRowDxfId="327" dataDxfId="326" tableBorderDxfId="325">
  <autoFilter ref="D5:D11" xr:uid="{00000000-0009-0000-0100-000008000000}">
    <filterColumn colId="0" hiddenButton="1"/>
  </autoFilter>
  <tableColumns count="1">
    <tableColumn id="1" xr3:uid="{00000000-0010-0000-0100-000001000000}" name="Frecuencia de revisión" dataDxfId="32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EFECTIVO" displayName="EFECTIVO" ref="A30:O50" totalsRowShown="0" headerRowDxfId="233" dataDxfId="232" tableBorderDxfId="231">
  <autoFilter ref="A30:O50" xr:uid="{00000000-0009-0000-0100-000009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200-000001000000}" name="Nº" dataDxfId="230" dataCellStyle="20% - Énfasis5"/>
    <tableColumn id="2" xr3:uid="{00000000-0010-0000-0200-000002000000}" name="KPIs_Efectivos" dataDxfId="229" dataCellStyle="20% - Énfasis5">
      <calculatedColumnFormula>IF(B9=0,"",B9)</calculatedColumnFormula>
    </tableColumn>
    <tableColumn id="3" xr3:uid="{00000000-0010-0000-0200-000003000000}" name="Frecuencia" dataDxfId="228" dataCellStyle="20% - Énfasis5">
      <calculatedColumnFormula>IF(C9=0,"",C9)</calculatedColumnFormula>
    </tableColumn>
    <tableColumn id="4" xr3:uid="{00000000-0010-0000-0200-000004000000}" name="Enero" dataDxfId="227" dataCellStyle="Millares"/>
    <tableColumn id="5" xr3:uid="{00000000-0010-0000-0200-000005000000}" name="Febrero" dataDxfId="226" dataCellStyle="Millares"/>
    <tableColumn id="6" xr3:uid="{00000000-0010-0000-0200-000006000000}" name="Marzo" dataDxfId="225" dataCellStyle="Millares"/>
    <tableColumn id="7" xr3:uid="{00000000-0010-0000-0200-000007000000}" name="Abril" dataDxfId="224" dataCellStyle="Millares"/>
    <tableColumn id="8" xr3:uid="{00000000-0010-0000-0200-000008000000}" name="Mayo" dataDxfId="223" dataCellStyle="Millares"/>
    <tableColumn id="9" xr3:uid="{00000000-0010-0000-0200-000009000000}" name="Junio" dataDxfId="222" dataCellStyle="Millares"/>
    <tableColumn id="10" xr3:uid="{00000000-0010-0000-0200-00000A000000}" name="Julio" dataDxfId="221" dataCellStyle="Millares"/>
    <tableColumn id="11" xr3:uid="{00000000-0010-0000-0200-00000B000000}" name="Agosto" dataDxfId="220" dataCellStyle="Millares"/>
    <tableColumn id="12" xr3:uid="{00000000-0010-0000-0200-00000C000000}" name="Septiembre" dataDxfId="219" dataCellStyle="Millares"/>
    <tableColumn id="13" xr3:uid="{00000000-0010-0000-0200-00000D000000}" name="Octubre" dataDxfId="218" dataCellStyle="Millares"/>
    <tableColumn id="14" xr3:uid="{00000000-0010-0000-0200-00000E000000}" name="Noviembre" dataDxfId="217" dataCellStyle="Millares"/>
    <tableColumn id="15" xr3:uid="{00000000-0010-0000-0200-00000F000000}" name="Diciembre" dataDxfId="216" dataCellStyle="Millar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3000000}" name="OBJETIVOS" displayName="OBJETIVOS" ref="A8:O28" totalsRowShown="0" headerRowDxfId="215" dataDxfId="214" tableBorderDxfId="213">
  <autoFilter ref="A8:O28" xr:uid="{00000000-0009-0000-0100-00000A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300-000001000000}" name="Nº" dataDxfId="212" dataCellStyle="20% - Énfasis5"/>
    <tableColumn id="2" xr3:uid="{00000000-0010-0000-0300-000002000000}" name="KPIs_Objetivo" dataDxfId="211" dataCellStyle="20% - Énfasis5"/>
    <tableColumn id="3" xr3:uid="{00000000-0010-0000-0300-000003000000}" name="Frecuencia" dataDxfId="210" dataCellStyle="20% - Énfasis5"/>
    <tableColumn id="4" xr3:uid="{00000000-0010-0000-0300-000004000000}" name="Enero" dataDxfId="209" dataCellStyle="Millares"/>
    <tableColumn id="5" xr3:uid="{00000000-0010-0000-0300-000005000000}" name="Febrero" dataDxfId="208" dataCellStyle="Millares"/>
    <tableColumn id="6" xr3:uid="{00000000-0010-0000-0300-000006000000}" name="Marzo" dataDxfId="207" dataCellStyle="Millares"/>
    <tableColumn id="7" xr3:uid="{00000000-0010-0000-0300-000007000000}" name="Abril" dataDxfId="206" dataCellStyle="Millares"/>
    <tableColumn id="8" xr3:uid="{00000000-0010-0000-0300-000008000000}" name="Mayo" dataDxfId="205" dataCellStyle="Millares"/>
    <tableColumn id="9" xr3:uid="{00000000-0010-0000-0300-000009000000}" name="Junio" dataDxfId="204" dataCellStyle="Millares"/>
    <tableColumn id="10" xr3:uid="{00000000-0010-0000-0300-00000A000000}" name="Julio" dataDxfId="203" dataCellStyle="Millares"/>
    <tableColumn id="11" xr3:uid="{00000000-0010-0000-0300-00000B000000}" name="Agosto" dataDxfId="202" dataCellStyle="Millares"/>
    <tableColumn id="12" xr3:uid="{00000000-0010-0000-0300-00000C000000}" name="Septiembre" dataDxfId="201" dataCellStyle="Millares"/>
    <tableColumn id="13" xr3:uid="{00000000-0010-0000-0300-00000D000000}" name="Octubre" dataDxfId="200" dataCellStyle="Millares"/>
    <tableColumn id="14" xr3:uid="{00000000-0010-0000-0300-00000E000000}" name="Noviembre" dataDxfId="199" dataCellStyle="Millares"/>
    <tableColumn id="15" xr3:uid="{00000000-0010-0000-0300-00000F000000}" name="Diciembre" dataDxfId="198" dataCellStyle="Millares"/>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DESVIACION_ABSOLUTA" displayName="DESVIACION_ABSOLUTA" ref="A52:O72" totalsRowShown="0" headerRowDxfId="197" dataDxfId="196" tableBorderDxfId="195">
  <autoFilter ref="A52:O72" xr:uid="{00000000-0009-0000-0100-00000B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400-000001000000}" name="Nº" dataDxfId="194" dataCellStyle="20% - Énfasis5"/>
    <tableColumn id="2" xr3:uid="{00000000-0010-0000-0400-000002000000}" name="KPIs_Desviación Absoluta" dataDxfId="193" dataCellStyle="20% - Énfasis5">
      <calculatedColumnFormula>IF(B31=0,"",B31)</calculatedColumnFormula>
    </tableColumn>
    <tableColumn id="3" xr3:uid="{00000000-0010-0000-0400-000003000000}" name="Frecuencia" dataDxfId="192" dataCellStyle="20% - Énfasis5">
      <calculatedColumnFormula>IF(C31=0,"",C31)</calculatedColumnFormula>
    </tableColumn>
    <tableColumn id="4" xr3:uid="{00000000-0010-0000-0400-000004000000}" name="Enero" dataDxfId="191" dataCellStyle="Millares">
      <calculatedColumnFormula>IF(D9=0,"",D31-D9)</calculatedColumnFormula>
    </tableColumn>
    <tableColumn id="5" xr3:uid="{00000000-0010-0000-0400-000005000000}" name="Febrero" dataDxfId="190" dataCellStyle="Millares">
      <calculatedColumnFormula>IF(E9=0,"",E31-E9)</calculatedColumnFormula>
    </tableColumn>
    <tableColumn id="6" xr3:uid="{00000000-0010-0000-0400-000006000000}" name="Marzo" dataDxfId="189" dataCellStyle="Millares">
      <calculatedColumnFormula>IF(F9=0,"",F31-F9)</calculatedColumnFormula>
    </tableColumn>
    <tableColumn id="7" xr3:uid="{00000000-0010-0000-0400-000007000000}" name="Abril" dataDxfId="188" dataCellStyle="Millares">
      <calculatedColumnFormula>IF(G9=0,"",G31-G9)</calculatedColumnFormula>
    </tableColumn>
    <tableColumn id="8" xr3:uid="{00000000-0010-0000-0400-000008000000}" name="Mayo" dataDxfId="187" dataCellStyle="Millares">
      <calculatedColumnFormula>IF(H9=0,"",H31-H9)</calculatedColumnFormula>
    </tableColumn>
    <tableColumn id="9" xr3:uid="{00000000-0010-0000-0400-000009000000}" name="Junio" dataDxfId="186" dataCellStyle="Millares">
      <calculatedColumnFormula>IF(I9=0,"",I31-I9)</calculatedColumnFormula>
    </tableColumn>
    <tableColumn id="10" xr3:uid="{00000000-0010-0000-0400-00000A000000}" name="Julio" dataDxfId="185" dataCellStyle="Millares">
      <calculatedColumnFormula>IF(J9=0,"",J31-J9)</calculatedColumnFormula>
    </tableColumn>
    <tableColumn id="11" xr3:uid="{00000000-0010-0000-0400-00000B000000}" name="Agosto" dataDxfId="184" dataCellStyle="Millares">
      <calculatedColumnFormula>IF(K9=0,"",K31-K9)</calculatedColumnFormula>
    </tableColumn>
    <tableColumn id="12" xr3:uid="{00000000-0010-0000-0400-00000C000000}" name="Septiembre" dataDxfId="183" dataCellStyle="Millares">
      <calculatedColumnFormula>IF(L9=0,"",L31-L9)</calculatedColumnFormula>
    </tableColumn>
    <tableColumn id="13" xr3:uid="{00000000-0010-0000-0400-00000D000000}" name="Octubre" dataDxfId="182" dataCellStyle="Millares">
      <calculatedColumnFormula>IF(M9=0,"",M31-M9)</calculatedColumnFormula>
    </tableColumn>
    <tableColumn id="14" xr3:uid="{00000000-0010-0000-0400-00000E000000}" name="Noviembre" dataDxfId="181" dataCellStyle="Millares">
      <calculatedColumnFormula>IF(N9=0,"",N31-N9)</calculatedColumnFormula>
    </tableColumn>
    <tableColumn id="15" xr3:uid="{00000000-0010-0000-0400-00000F000000}" name="Diciembre" dataDxfId="180" dataCellStyle="Millares">
      <calculatedColumnFormula>IF(O9=0,"",O31-O9)</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DESVIACION_RELATIVA" displayName="DESVIACION_RELATIVA" ref="A74:O94" totalsRowShown="0" headerRowDxfId="179" dataDxfId="178" tableBorderDxfId="177">
  <autoFilter ref="A74:O94" xr:uid="{00000000-0009-0000-0100-00000C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500-000001000000}" name="Nº" dataDxfId="176" dataCellStyle="20% - Énfasis5"/>
    <tableColumn id="2" xr3:uid="{00000000-0010-0000-0500-000002000000}" name="KPIs_Desviación Relativa" dataDxfId="175" dataCellStyle="20% - Énfasis5">
      <calculatedColumnFormula>IF(B53=0,"",B53)</calculatedColumnFormula>
    </tableColumn>
    <tableColumn id="3" xr3:uid="{00000000-0010-0000-0500-000003000000}" name="Frecuencia" dataDxfId="174" dataCellStyle="20% - Énfasis5">
      <calculatedColumnFormula>IF(C53=0,"",C53)</calculatedColumnFormula>
    </tableColumn>
    <tableColumn id="4" xr3:uid="{00000000-0010-0000-0500-000004000000}" name="Enero" dataDxfId="173" dataCellStyle="Porcentaje">
      <calculatedColumnFormula>IFERROR(D53/D9,"")</calculatedColumnFormula>
    </tableColumn>
    <tableColumn id="5" xr3:uid="{00000000-0010-0000-0500-000005000000}" name="Febrero" dataDxfId="172" dataCellStyle="Porcentaje">
      <calculatedColumnFormula>IFERROR(E53/E9,"")</calculatedColumnFormula>
    </tableColumn>
    <tableColumn id="6" xr3:uid="{00000000-0010-0000-0500-000006000000}" name="Marzo" dataDxfId="171" dataCellStyle="Porcentaje">
      <calculatedColumnFormula>IFERROR(F53/F9,"")</calculatedColumnFormula>
    </tableColumn>
    <tableColumn id="7" xr3:uid="{00000000-0010-0000-0500-000007000000}" name="Abril" dataDxfId="170" dataCellStyle="Porcentaje">
      <calculatedColumnFormula>IFERROR(G53/G9,"")</calculatedColumnFormula>
    </tableColumn>
    <tableColumn id="8" xr3:uid="{00000000-0010-0000-0500-000008000000}" name="Mayo" dataDxfId="169" dataCellStyle="Porcentaje">
      <calculatedColumnFormula>IFERROR(H53/H9,"")</calculatedColumnFormula>
    </tableColumn>
    <tableColumn id="9" xr3:uid="{00000000-0010-0000-0500-000009000000}" name="Junio" dataDxfId="168" dataCellStyle="Porcentaje">
      <calculatedColumnFormula>IFERROR(I53/I9,"")</calculatedColumnFormula>
    </tableColumn>
    <tableColumn id="10" xr3:uid="{00000000-0010-0000-0500-00000A000000}" name="Julio" dataDxfId="167" dataCellStyle="Porcentaje">
      <calculatedColumnFormula>IFERROR(J53/J9,"")</calculatedColumnFormula>
    </tableColumn>
    <tableColumn id="11" xr3:uid="{00000000-0010-0000-0500-00000B000000}" name="Agosto" dataDxfId="166" dataCellStyle="Porcentaje">
      <calculatedColumnFormula>IFERROR(K53/K9,"")</calculatedColumnFormula>
    </tableColumn>
    <tableColumn id="12" xr3:uid="{00000000-0010-0000-0500-00000C000000}" name="Septiembre" dataDxfId="165" dataCellStyle="Porcentaje">
      <calculatedColumnFormula>IFERROR(L53/L9,"")</calculatedColumnFormula>
    </tableColumn>
    <tableColumn id="13" xr3:uid="{00000000-0010-0000-0500-00000D000000}" name="Octubre" dataDxfId="164" dataCellStyle="Porcentaje">
      <calculatedColumnFormula>IFERROR(M53/M9,"")</calculatedColumnFormula>
    </tableColumn>
    <tableColumn id="14" xr3:uid="{00000000-0010-0000-0500-00000E000000}" name="Noviembre" dataDxfId="163" dataCellStyle="Porcentaje">
      <calculatedColumnFormula>IFERROR(N53/N9,"")</calculatedColumnFormula>
    </tableColumn>
    <tableColumn id="15" xr3:uid="{00000000-0010-0000-0500-00000F000000}" name="Diciembre" dataDxfId="162" dataCellStyle="Porcentaje">
      <calculatedColumnFormula>IFERROR(O53/O9,"")</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6000000}" name="EFECTIVO14" displayName="EFECTIVO14" ref="A30:O50" totalsRowShown="0" headerRowDxfId="71" dataDxfId="70" tableBorderDxfId="69">
  <autoFilter ref="A30:O50" xr:uid="{00000000-0009-0000-0100-00000D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600-000001000000}" name="Nº" dataDxfId="68" dataCellStyle="20% - Énfasis5"/>
    <tableColumn id="2" xr3:uid="{00000000-0010-0000-0600-000002000000}" name="KPIs_Efectivos" dataDxfId="67" dataCellStyle="20% - Énfasis5">
      <calculatedColumnFormula>IF(B9=0,"",B9)</calculatedColumnFormula>
    </tableColumn>
    <tableColumn id="3" xr3:uid="{00000000-0010-0000-0600-000003000000}" name="Frecuencia" dataDxfId="66" dataCellStyle="20% - Énfasis5">
      <calculatedColumnFormula>IF(C9=0,"",C9)</calculatedColumnFormula>
    </tableColumn>
    <tableColumn id="4" xr3:uid="{00000000-0010-0000-0600-000004000000}" name="Enero" dataDxfId="65" dataCellStyle="Millares"/>
    <tableColumn id="5" xr3:uid="{00000000-0010-0000-0600-000005000000}" name="Febrero" dataDxfId="64" dataCellStyle="Millares"/>
    <tableColumn id="6" xr3:uid="{00000000-0010-0000-0600-000006000000}" name="Marzo" dataDxfId="63" dataCellStyle="Millares"/>
    <tableColumn id="7" xr3:uid="{00000000-0010-0000-0600-000007000000}" name="Abril" dataDxfId="62" dataCellStyle="Millares"/>
    <tableColumn id="8" xr3:uid="{00000000-0010-0000-0600-000008000000}" name="Mayo" dataDxfId="61" dataCellStyle="Millares"/>
    <tableColumn id="9" xr3:uid="{00000000-0010-0000-0600-000009000000}" name="Junio" dataDxfId="60" dataCellStyle="Millares"/>
    <tableColumn id="10" xr3:uid="{00000000-0010-0000-0600-00000A000000}" name="Julio" dataDxfId="59" dataCellStyle="Millares"/>
    <tableColumn id="11" xr3:uid="{00000000-0010-0000-0600-00000B000000}" name="Agosto" dataDxfId="58" dataCellStyle="Millares"/>
    <tableColumn id="12" xr3:uid="{00000000-0010-0000-0600-00000C000000}" name="Septiembre" dataDxfId="57" dataCellStyle="Millares"/>
    <tableColumn id="13" xr3:uid="{00000000-0010-0000-0600-00000D000000}" name="Octubre" dataDxfId="56" dataCellStyle="Millares"/>
    <tableColumn id="14" xr3:uid="{00000000-0010-0000-0600-00000E000000}" name="Noviembre" dataDxfId="55" dataCellStyle="Millares"/>
    <tableColumn id="15" xr3:uid="{00000000-0010-0000-0600-00000F000000}" name="Diciembre" dataDxfId="54" dataCellStyle="Millares"/>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7000000}" name="OBJETIVOS15" displayName="OBJETIVOS15" ref="A8:O28" totalsRowShown="0" headerRowDxfId="53" dataDxfId="52" tableBorderDxfId="51">
  <autoFilter ref="A8:O28" xr:uid="{00000000-0009-0000-0100-00000E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700-000001000000}" name="Nº" dataDxfId="50" dataCellStyle="20% - Énfasis5"/>
    <tableColumn id="2" xr3:uid="{00000000-0010-0000-0700-000002000000}" name="KPIs_Objetivo" dataDxfId="49" dataCellStyle="20% - Énfasis5"/>
    <tableColumn id="3" xr3:uid="{00000000-0010-0000-0700-000003000000}" name="Frecuencia" dataDxfId="48" dataCellStyle="20% - Énfasis5"/>
    <tableColumn id="4" xr3:uid="{00000000-0010-0000-0700-000004000000}" name="Enero" dataDxfId="47" dataCellStyle="Millares"/>
    <tableColumn id="5" xr3:uid="{00000000-0010-0000-0700-000005000000}" name="Febrero" dataDxfId="46" dataCellStyle="Millares"/>
    <tableColumn id="6" xr3:uid="{00000000-0010-0000-0700-000006000000}" name="Marzo" dataDxfId="45" dataCellStyle="Millares"/>
    <tableColumn id="7" xr3:uid="{00000000-0010-0000-0700-000007000000}" name="Abril" dataDxfId="44" dataCellStyle="Millares"/>
    <tableColumn id="8" xr3:uid="{00000000-0010-0000-0700-000008000000}" name="Mayo" dataDxfId="43" dataCellStyle="Millares"/>
    <tableColumn id="9" xr3:uid="{00000000-0010-0000-0700-000009000000}" name="Junio" dataDxfId="42" dataCellStyle="Millares"/>
    <tableColumn id="10" xr3:uid="{00000000-0010-0000-0700-00000A000000}" name="Julio" dataDxfId="41" dataCellStyle="Millares"/>
    <tableColumn id="11" xr3:uid="{00000000-0010-0000-0700-00000B000000}" name="Agosto" dataDxfId="40" dataCellStyle="Millares"/>
    <tableColumn id="12" xr3:uid="{00000000-0010-0000-0700-00000C000000}" name="Septiembre" dataDxfId="39" dataCellStyle="Millares"/>
    <tableColumn id="13" xr3:uid="{00000000-0010-0000-0700-00000D000000}" name="Octubre" dataDxfId="38" dataCellStyle="Millares"/>
    <tableColumn id="14" xr3:uid="{00000000-0010-0000-0700-00000E000000}" name="Noviembre" dataDxfId="37" dataCellStyle="Millares"/>
    <tableColumn id="15" xr3:uid="{00000000-0010-0000-0700-00000F000000}" name="Diciembre" dataDxfId="36" dataCellStyle="Millares"/>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8000000}" name="DESVIACION_ABSOLUTA16" displayName="DESVIACION_ABSOLUTA16" ref="A52:O72" totalsRowShown="0" headerRowDxfId="35" dataDxfId="34" tableBorderDxfId="33">
  <autoFilter ref="A52:O72" xr:uid="{00000000-0009-0000-0100-00000F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800-000001000000}" name="Nº" dataDxfId="32" dataCellStyle="20% - Énfasis5"/>
    <tableColumn id="2" xr3:uid="{00000000-0010-0000-0800-000002000000}" name="KPIs_Desviación Absoluta" dataDxfId="31" dataCellStyle="20% - Énfasis5">
      <calculatedColumnFormula>IF(B31=0,"",B31)</calculatedColumnFormula>
    </tableColumn>
    <tableColumn id="3" xr3:uid="{00000000-0010-0000-0800-000003000000}" name="Frecuencia" dataDxfId="30" dataCellStyle="20% - Énfasis5">
      <calculatedColumnFormula>IF(C31=0,"",C31)</calculatedColumnFormula>
    </tableColumn>
    <tableColumn id="4" xr3:uid="{00000000-0010-0000-0800-000004000000}" name="Enero" dataDxfId="29" dataCellStyle="Millares">
      <calculatedColumnFormula>IF(D9=0,"",D31-D9)</calculatedColumnFormula>
    </tableColumn>
    <tableColumn id="5" xr3:uid="{00000000-0010-0000-0800-000005000000}" name="Febrero" dataDxfId="28" dataCellStyle="Millares">
      <calculatedColumnFormula>IF(E9=0,"",E31-E9)</calculatedColumnFormula>
    </tableColumn>
    <tableColumn id="6" xr3:uid="{00000000-0010-0000-0800-000006000000}" name="Marzo" dataDxfId="27" dataCellStyle="Millares">
      <calculatedColumnFormula>IF(F9=0,"",F31-F9)</calculatedColumnFormula>
    </tableColumn>
    <tableColumn id="7" xr3:uid="{00000000-0010-0000-0800-000007000000}" name="Abril" dataDxfId="26" dataCellStyle="Millares">
      <calculatedColumnFormula>IF(G9=0,"",G31-G9)</calculatedColumnFormula>
    </tableColumn>
    <tableColumn id="8" xr3:uid="{00000000-0010-0000-0800-000008000000}" name="Mayo" dataDxfId="25" dataCellStyle="Millares">
      <calculatedColumnFormula>IF(H9=0,"",H31-H9)</calculatedColumnFormula>
    </tableColumn>
    <tableColumn id="9" xr3:uid="{00000000-0010-0000-0800-000009000000}" name="Junio" dataDxfId="24" dataCellStyle="Millares">
      <calculatedColumnFormula>IF(I9=0,"",I31-I9)</calculatedColumnFormula>
    </tableColumn>
    <tableColumn id="10" xr3:uid="{00000000-0010-0000-0800-00000A000000}" name="Julio" dataDxfId="23" dataCellStyle="Millares">
      <calculatedColumnFormula>IF(J9=0,"",J31-J9)</calculatedColumnFormula>
    </tableColumn>
    <tableColumn id="11" xr3:uid="{00000000-0010-0000-0800-00000B000000}" name="Agosto" dataDxfId="22" dataCellStyle="Millares">
      <calculatedColumnFormula>IF(K9=0,"",K31-K9)</calculatedColumnFormula>
    </tableColumn>
    <tableColumn id="12" xr3:uid="{00000000-0010-0000-0800-00000C000000}" name="Septiembre" dataDxfId="21" dataCellStyle="Millares">
      <calculatedColumnFormula>IF(L9=0,"",L31-L9)</calculatedColumnFormula>
    </tableColumn>
    <tableColumn id="13" xr3:uid="{00000000-0010-0000-0800-00000D000000}" name="Octubre" dataDxfId="20" dataCellStyle="Millares">
      <calculatedColumnFormula>IF(M9=0,"",M31-M9)</calculatedColumnFormula>
    </tableColumn>
    <tableColumn id="14" xr3:uid="{00000000-0010-0000-0800-00000E000000}" name="Noviembre" dataDxfId="19" dataCellStyle="Millares">
      <calculatedColumnFormula>IF(N9=0,"",N31-N9)</calculatedColumnFormula>
    </tableColumn>
    <tableColumn id="15" xr3:uid="{00000000-0010-0000-0800-00000F000000}" name="Diciembre" dataDxfId="18" dataCellStyle="Millares">
      <calculatedColumnFormula>IF(O9=0,"",O31-O9)</calculatedColumnFormula>
    </tableColumn>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3.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4.xml"/><Relationship Id="rId5" Type="http://schemas.openxmlformats.org/officeDocument/2006/relationships/table" Target="../tables/table10.xml"/><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
  <sheetViews>
    <sheetView workbookViewId="0">
      <selection activeCell="B6" sqref="B6"/>
    </sheetView>
  </sheetViews>
  <sheetFormatPr defaultColWidth="11.5546875" defaultRowHeight="15"/>
  <cols>
    <col min="1" max="1" width="4.21875" style="57" customWidth="1"/>
    <col min="2" max="2" width="85.44140625" style="57" customWidth="1"/>
    <col min="3" max="16384" width="11.5546875" style="57"/>
  </cols>
  <sheetData>
    <row r="4" spans="2:2" ht="30">
      <c r="B4" s="58" t="s">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D27"/>
  <sheetViews>
    <sheetView showGridLines="0" zoomScale="98" workbookViewId="0">
      <selection activeCell="C19" sqref="C19"/>
    </sheetView>
  </sheetViews>
  <sheetFormatPr defaultColWidth="11.5546875" defaultRowHeight="15"/>
  <cols>
    <col min="1" max="1" width="2.21875" customWidth="1"/>
    <col min="2" max="2" width="29.109375" bestFit="1" customWidth="1"/>
    <col min="4" max="4" width="22" customWidth="1"/>
  </cols>
  <sheetData>
    <row r="5" spans="2:4" ht="15.75">
      <c r="B5" s="4" t="s">
        <v>1</v>
      </c>
      <c r="D5" s="4" t="s">
        <v>2</v>
      </c>
    </row>
    <row r="6" spans="2:4">
      <c r="B6" s="2" t="s">
        <v>3</v>
      </c>
      <c r="D6" s="5" t="s">
        <v>4</v>
      </c>
    </row>
    <row r="7" spans="2:4">
      <c r="B7" s="2" t="s">
        <v>5</v>
      </c>
      <c r="D7" s="5" t="s">
        <v>6</v>
      </c>
    </row>
    <row r="8" spans="2:4">
      <c r="B8" s="3" t="s">
        <v>7</v>
      </c>
      <c r="D8" s="5" t="s">
        <v>8</v>
      </c>
    </row>
    <row r="9" spans="2:4">
      <c r="B9" s="3" t="s">
        <v>9</v>
      </c>
      <c r="D9" s="5" t="s">
        <v>10</v>
      </c>
    </row>
    <row r="10" spans="2:4">
      <c r="B10" s="3" t="s">
        <v>11</v>
      </c>
      <c r="D10" s="5" t="s">
        <v>12</v>
      </c>
    </row>
    <row r="11" spans="2:4">
      <c r="B11" s="3" t="s">
        <v>13</v>
      </c>
      <c r="D11" s="5" t="s">
        <v>14</v>
      </c>
    </row>
    <row r="12" spans="2:4">
      <c r="B12" s="3" t="s">
        <v>15</v>
      </c>
    </row>
    <row r="13" spans="2:4">
      <c r="B13" s="3" t="s">
        <v>16</v>
      </c>
    </row>
    <row r="14" spans="2:4">
      <c r="B14" s="3" t="s">
        <v>17</v>
      </c>
    </row>
    <row r="15" spans="2:4">
      <c r="B15" s="3" t="s">
        <v>18</v>
      </c>
    </row>
    <row r="16" spans="2:4">
      <c r="B16" s="3" t="s">
        <v>19</v>
      </c>
    </row>
    <row r="17" spans="2:2">
      <c r="B17" s="3" t="s">
        <v>20</v>
      </c>
    </row>
    <row r="18" spans="2:2">
      <c r="B18" s="3" t="s">
        <v>21</v>
      </c>
    </row>
    <row r="19" spans="2:2">
      <c r="B19" s="3" t="s">
        <v>22</v>
      </c>
    </row>
    <row r="20" spans="2:2">
      <c r="B20" s="3" t="s">
        <v>23</v>
      </c>
    </row>
    <row r="21" spans="2:2">
      <c r="B21" s="3" t="s">
        <v>24</v>
      </c>
    </row>
    <row r="22" spans="2:2">
      <c r="B22" s="3" t="s">
        <v>25</v>
      </c>
    </row>
    <row r="23" spans="2:2">
      <c r="B23" s="3" t="s">
        <v>26</v>
      </c>
    </row>
    <row r="24" spans="2:2">
      <c r="B24" s="3" t="s">
        <v>27</v>
      </c>
    </row>
    <row r="25" spans="2:2">
      <c r="B25" s="3" t="s">
        <v>28</v>
      </c>
    </row>
    <row r="26" spans="2:2">
      <c r="B26" s="3" t="s">
        <v>29</v>
      </c>
    </row>
    <row r="27" spans="2:2">
      <c r="B27" s="3" t="s">
        <v>30</v>
      </c>
    </row>
  </sheetData>
  <pageMargins left="0.7" right="0.7" top="0.75" bottom="0.75" header="0.3" footer="0.3"/>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W94"/>
  <sheetViews>
    <sheetView showGridLines="0" workbookViewId="0">
      <selection activeCell="B1" sqref="B1"/>
    </sheetView>
  </sheetViews>
  <sheetFormatPr defaultColWidth="11.5546875" defaultRowHeight="15"/>
  <cols>
    <col min="1" max="1" width="5.109375" customWidth="1"/>
    <col min="2" max="2" width="30.5546875" bestFit="1" customWidth="1"/>
    <col min="3" max="3" width="13.44140625" bestFit="1" customWidth="1"/>
    <col min="4" max="4" width="11.33203125" bestFit="1" customWidth="1"/>
    <col min="12" max="12" width="12.44140625" customWidth="1"/>
    <col min="14" max="14" width="12" customWidth="1"/>
    <col min="15" max="15" width="11.44140625" customWidth="1"/>
    <col min="17" max="17" width="11.6640625" bestFit="1" customWidth="1"/>
  </cols>
  <sheetData>
    <row r="3" spans="1:23" ht="15.75" thickBot="1"/>
    <row r="4" spans="1:23" ht="30.75" thickBot="1">
      <c r="B4" s="30" t="s">
        <v>31</v>
      </c>
      <c r="C4" s="31">
        <v>2021</v>
      </c>
    </row>
    <row r="5" spans="1:23" hidden="1">
      <c r="D5" s="1">
        <v>31</v>
      </c>
      <c r="E5" s="1">
        <v>28</v>
      </c>
      <c r="F5" s="1">
        <v>31</v>
      </c>
      <c r="G5" s="1">
        <v>30</v>
      </c>
      <c r="H5" s="1">
        <v>31</v>
      </c>
      <c r="I5" s="1">
        <v>30</v>
      </c>
      <c r="J5" s="1">
        <v>31</v>
      </c>
      <c r="K5" s="1">
        <v>31</v>
      </c>
      <c r="L5" s="1">
        <v>30</v>
      </c>
      <c r="M5" s="1">
        <v>31</v>
      </c>
      <c r="N5" s="1">
        <v>30</v>
      </c>
      <c r="O5" s="1">
        <v>31</v>
      </c>
    </row>
    <row r="6" spans="1:23" s="1" customFormat="1" hidden="1">
      <c r="D6" s="1">
        <v>1</v>
      </c>
      <c r="E6" s="1">
        <v>2</v>
      </c>
      <c r="F6" s="1">
        <v>3</v>
      </c>
      <c r="G6" s="1">
        <v>4</v>
      </c>
      <c r="H6" s="1">
        <v>5</v>
      </c>
      <c r="I6" s="1">
        <v>6</v>
      </c>
      <c r="J6" s="1">
        <v>7</v>
      </c>
      <c r="K6" s="1">
        <v>8</v>
      </c>
      <c r="L6" s="1">
        <v>9</v>
      </c>
      <c r="M6" s="1">
        <v>10</v>
      </c>
      <c r="N6" s="1">
        <v>11</v>
      </c>
      <c r="O6" s="1">
        <v>12</v>
      </c>
      <c r="R6"/>
      <c r="S6"/>
      <c r="T6"/>
      <c r="U6"/>
      <c r="V6"/>
      <c r="W6"/>
    </row>
    <row r="7" spans="1:23" s="1" customFormat="1">
      <c r="R7"/>
      <c r="S7"/>
      <c r="T7"/>
      <c r="U7"/>
      <c r="V7"/>
      <c r="W7"/>
    </row>
    <row r="8" spans="1:23" s="7" customFormat="1" ht="20.25">
      <c r="A8" s="12" t="s">
        <v>32</v>
      </c>
      <c r="B8" s="13" t="s">
        <v>33</v>
      </c>
      <c r="C8" s="10" t="s">
        <v>18</v>
      </c>
      <c r="D8" s="22" t="s">
        <v>34</v>
      </c>
      <c r="E8" s="23" t="s">
        <v>35</v>
      </c>
      <c r="F8" s="23" t="s">
        <v>36</v>
      </c>
      <c r="G8" s="23" t="s">
        <v>37</v>
      </c>
      <c r="H8" s="23" t="s">
        <v>38</v>
      </c>
      <c r="I8" s="23" t="s">
        <v>39</v>
      </c>
      <c r="J8" s="23" t="s">
        <v>40</v>
      </c>
      <c r="K8" s="23" t="s">
        <v>41</v>
      </c>
      <c r="L8" s="23" t="s">
        <v>42</v>
      </c>
      <c r="M8" s="23" t="s">
        <v>43</v>
      </c>
      <c r="N8" s="23" t="s">
        <v>44</v>
      </c>
      <c r="O8" s="24" t="s">
        <v>45</v>
      </c>
      <c r="P8"/>
      <c r="Q8"/>
    </row>
    <row r="9" spans="1:23">
      <c r="A9" s="11">
        <v>1</v>
      </c>
      <c r="B9" s="6" t="s">
        <v>3</v>
      </c>
      <c r="C9" s="8" t="s">
        <v>6</v>
      </c>
      <c r="D9" s="16"/>
      <c r="E9" s="17">
        <v>16</v>
      </c>
      <c r="F9" s="17"/>
      <c r="G9" s="17">
        <v>16.5</v>
      </c>
      <c r="H9" s="17"/>
      <c r="I9" s="17">
        <v>16.7</v>
      </c>
      <c r="J9" s="17"/>
      <c r="K9" s="17">
        <v>17</v>
      </c>
      <c r="L9" s="17"/>
      <c r="M9" s="17">
        <v>17.399999999999999</v>
      </c>
      <c r="N9" s="17"/>
      <c r="O9" s="18">
        <v>18</v>
      </c>
    </row>
    <row r="10" spans="1:23">
      <c r="A10" s="11">
        <v>2</v>
      </c>
      <c r="B10" s="6" t="s">
        <v>5</v>
      </c>
      <c r="C10" s="8" t="s">
        <v>6</v>
      </c>
      <c r="D10" s="16"/>
      <c r="E10" s="17">
        <v>14.5</v>
      </c>
      <c r="F10" s="17"/>
      <c r="G10" s="17">
        <v>14.6</v>
      </c>
      <c r="H10" s="17"/>
      <c r="I10" s="17">
        <v>15</v>
      </c>
      <c r="J10" s="17"/>
      <c r="K10" s="17">
        <v>15.2</v>
      </c>
      <c r="L10" s="17"/>
      <c r="M10" s="17">
        <v>15.5</v>
      </c>
      <c r="N10" s="17"/>
      <c r="O10" s="18">
        <v>16</v>
      </c>
    </row>
    <row r="11" spans="1:23">
      <c r="A11" s="11">
        <v>3</v>
      </c>
      <c r="B11" s="6" t="s">
        <v>7</v>
      </c>
      <c r="C11" s="8" t="s">
        <v>6</v>
      </c>
      <c r="D11" s="16"/>
      <c r="E11" s="17">
        <f t="shared" ref="E11:O11" si="0">E9/E10*100</f>
        <v>110.34482758620689</v>
      </c>
      <c r="F11" s="17"/>
      <c r="G11" s="17">
        <f t="shared" si="0"/>
        <v>113.013698630137</v>
      </c>
      <c r="H11" s="17"/>
      <c r="I11" s="17">
        <f t="shared" si="0"/>
        <v>111.33333333333333</v>
      </c>
      <c r="J11" s="17"/>
      <c r="K11" s="17">
        <f t="shared" si="0"/>
        <v>111.8421052631579</v>
      </c>
      <c r="L11" s="17"/>
      <c r="M11" s="17">
        <f t="shared" si="0"/>
        <v>112.25806451612902</v>
      </c>
      <c r="N11" s="17"/>
      <c r="O11" s="18">
        <f t="shared" si="0"/>
        <v>112.5</v>
      </c>
    </row>
    <row r="12" spans="1:23">
      <c r="A12" s="11">
        <v>4</v>
      </c>
      <c r="B12" s="6" t="s">
        <v>9</v>
      </c>
      <c r="C12" s="8" t="s">
        <v>10</v>
      </c>
      <c r="D12" s="16"/>
      <c r="E12" s="17"/>
      <c r="F12" s="17"/>
      <c r="G12" s="17">
        <v>11.2</v>
      </c>
      <c r="H12" s="17"/>
      <c r="I12" s="17"/>
      <c r="J12" s="17"/>
      <c r="K12" s="17">
        <v>11.5</v>
      </c>
      <c r="L12" s="17"/>
      <c r="M12" s="17"/>
      <c r="N12" s="17"/>
      <c r="O12" s="18">
        <v>11.5</v>
      </c>
    </row>
    <row r="13" spans="1:23">
      <c r="A13" s="11">
        <v>5</v>
      </c>
      <c r="B13" s="6" t="s">
        <v>11</v>
      </c>
      <c r="C13" s="8" t="s">
        <v>12</v>
      </c>
      <c r="D13" s="16"/>
      <c r="E13" s="17"/>
      <c r="F13" s="17"/>
      <c r="G13" s="17"/>
      <c r="H13" s="17"/>
      <c r="I13" s="17">
        <v>16.2</v>
      </c>
      <c r="J13" s="17"/>
      <c r="K13" s="17"/>
      <c r="L13" s="17"/>
      <c r="M13" s="17"/>
      <c r="N13" s="17"/>
      <c r="O13" s="18">
        <v>16.399999999999999</v>
      </c>
    </row>
    <row r="14" spans="1:23">
      <c r="A14" s="11">
        <v>6</v>
      </c>
      <c r="B14" s="6" t="s">
        <v>13</v>
      </c>
      <c r="C14" s="8" t="s">
        <v>12</v>
      </c>
      <c r="D14" s="16"/>
      <c r="E14" s="17"/>
      <c r="F14" s="17"/>
      <c r="G14" s="17"/>
      <c r="H14" s="17"/>
      <c r="I14" s="17">
        <v>25</v>
      </c>
      <c r="J14" s="17"/>
      <c r="K14" s="17"/>
      <c r="L14" s="17"/>
      <c r="M14" s="17"/>
      <c r="N14" s="17"/>
      <c r="O14" s="18">
        <v>30</v>
      </c>
    </row>
    <row r="15" spans="1:23">
      <c r="A15" s="11">
        <v>7</v>
      </c>
      <c r="B15" s="6" t="s">
        <v>15</v>
      </c>
      <c r="C15" s="8" t="s">
        <v>12</v>
      </c>
      <c r="D15" s="16"/>
      <c r="E15" s="17"/>
      <c r="F15" s="17"/>
      <c r="G15" s="17"/>
      <c r="H15" s="17"/>
      <c r="I15" s="17">
        <v>50</v>
      </c>
      <c r="J15" s="17"/>
      <c r="K15" s="17"/>
      <c r="L15" s="17"/>
      <c r="M15" s="17"/>
      <c r="N15" s="17"/>
      <c r="O15" s="18">
        <v>52</v>
      </c>
    </row>
    <row r="16" spans="1:23">
      <c r="A16" s="11">
        <v>8</v>
      </c>
      <c r="B16" s="6" t="s">
        <v>16</v>
      </c>
      <c r="C16" s="8" t="s">
        <v>12</v>
      </c>
      <c r="D16" s="16"/>
      <c r="E16" s="17"/>
      <c r="F16" s="17"/>
      <c r="G16" s="17"/>
      <c r="H16" s="17"/>
      <c r="I16" s="17">
        <v>15</v>
      </c>
      <c r="J16" s="17"/>
      <c r="K16" s="17"/>
      <c r="L16" s="17"/>
      <c r="M16" s="17"/>
      <c r="N16" s="17"/>
      <c r="O16" s="18">
        <v>16.5</v>
      </c>
    </row>
    <row r="17" spans="1:15">
      <c r="A17" s="11">
        <v>9</v>
      </c>
      <c r="B17" s="6" t="s">
        <v>17</v>
      </c>
      <c r="C17" s="8" t="s">
        <v>8</v>
      </c>
      <c r="D17" s="16"/>
      <c r="E17" s="17"/>
      <c r="F17" s="17">
        <v>35</v>
      </c>
      <c r="G17" s="17"/>
      <c r="H17" s="17"/>
      <c r="I17" s="17">
        <v>35</v>
      </c>
      <c r="J17" s="17"/>
      <c r="K17" s="17"/>
      <c r="L17" s="17">
        <v>36</v>
      </c>
      <c r="M17" s="17"/>
      <c r="N17" s="17"/>
      <c r="O17" s="18">
        <v>37</v>
      </c>
    </row>
    <row r="18" spans="1:15">
      <c r="A18" s="11">
        <v>10</v>
      </c>
      <c r="B18" s="6" t="s">
        <v>18</v>
      </c>
      <c r="C18" s="8" t="s">
        <v>8</v>
      </c>
      <c r="D18" s="16"/>
      <c r="E18" s="17"/>
      <c r="F18" s="17">
        <v>3.3</v>
      </c>
      <c r="G18" s="17"/>
      <c r="H18" s="17"/>
      <c r="I18" s="17">
        <v>3.5</v>
      </c>
      <c r="J18" s="17"/>
      <c r="K18" s="17"/>
      <c r="L18" s="17">
        <v>3.6</v>
      </c>
      <c r="M18" s="17"/>
      <c r="N18" s="17"/>
      <c r="O18" s="18">
        <v>3.7</v>
      </c>
    </row>
    <row r="19" spans="1:15">
      <c r="A19" s="11">
        <v>11</v>
      </c>
      <c r="B19" s="6" t="s">
        <v>19</v>
      </c>
      <c r="C19" s="8" t="s">
        <v>8</v>
      </c>
      <c r="D19" s="16"/>
      <c r="E19" s="17"/>
      <c r="F19" s="17">
        <v>19</v>
      </c>
      <c r="G19" s="17"/>
      <c r="H19" s="17"/>
      <c r="I19" s="17">
        <v>20</v>
      </c>
      <c r="J19" s="17"/>
      <c r="K19" s="17"/>
      <c r="L19" s="17">
        <v>21</v>
      </c>
      <c r="M19" s="17"/>
      <c r="N19" s="17"/>
      <c r="O19" s="18">
        <v>22.5</v>
      </c>
    </row>
    <row r="20" spans="1:15" hidden="1">
      <c r="A20" s="11">
        <v>12</v>
      </c>
      <c r="B20" s="6" t="s">
        <v>20</v>
      </c>
      <c r="C20" s="8" t="s">
        <v>4</v>
      </c>
      <c r="D20" s="19">
        <v>2360</v>
      </c>
      <c r="E20" s="20">
        <f>OBJETIVOS[[#This Row],[Enero]]*(100-D21)/100+E22</f>
        <v>2453.36</v>
      </c>
      <c r="F20" s="20">
        <f>OBJETIVOS[[#This Row],[Enero]]*(100-E21)/100+F22</f>
        <v>2453.36</v>
      </c>
      <c r="G20" s="20">
        <f>OBJETIVOS[[#This Row],[Enero]]*(100-F21)/100+G22</f>
        <v>2453.36</v>
      </c>
      <c r="H20" s="20">
        <f>OBJETIVOS[[#This Row],[Enero]]*(100-G21)/100+H22</f>
        <v>2455.7199999999998</v>
      </c>
      <c r="I20" s="20">
        <f>OBJETIVOS[[#This Row],[Enero]]*(100-H21)/100+I22</f>
        <v>2455.7199999999998</v>
      </c>
      <c r="J20" s="20">
        <f>OBJETIVOS[[#This Row],[Enero]]*(100-I21)/100+J22</f>
        <v>2455.7199999999998</v>
      </c>
      <c r="K20" s="20">
        <f>OBJETIVOS[[#This Row],[Enero]]*(100-J21)/100+K22</f>
        <v>2455.7199999999998</v>
      </c>
      <c r="L20" s="20">
        <f>OBJETIVOS[[#This Row],[Enero]]*(100-K21)/100+L22</f>
        <v>2455.7199999999998</v>
      </c>
      <c r="M20" s="20">
        <f>OBJETIVOS[[#This Row],[Enero]]*(100-L21)/100+M22</f>
        <v>2455.7199999999998</v>
      </c>
      <c r="N20" s="20">
        <f>OBJETIVOS[[#This Row],[Enero]]*(100-M21)/100+N22</f>
        <v>2455.7199999999998</v>
      </c>
      <c r="O20" s="20">
        <f>OBJETIVOS[[#This Row],[Enero]]*(100-N21)/100+O22</f>
        <v>2455.7199999999998</v>
      </c>
    </row>
    <row r="21" spans="1:15">
      <c r="A21" s="11">
        <v>13</v>
      </c>
      <c r="B21" s="6" t="s">
        <v>21</v>
      </c>
      <c r="C21" s="8" t="s">
        <v>4</v>
      </c>
      <c r="D21" s="16">
        <v>2.4</v>
      </c>
      <c r="E21" s="17">
        <v>2.4</v>
      </c>
      <c r="F21" s="17">
        <v>2.4</v>
      </c>
      <c r="G21" s="17">
        <v>2.2999999999999998</v>
      </c>
      <c r="H21" s="17">
        <v>2.2999999999999998</v>
      </c>
      <c r="I21" s="17">
        <v>2.2999999999999998</v>
      </c>
      <c r="J21" s="17">
        <v>2.2999999999999998</v>
      </c>
      <c r="K21" s="17">
        <v>2.2999999999999998</v>
      </c>
      <c r="L21" s="17">
        <v>2.2999999999999998</v>
      </c>
      <c r="M21" s="17">
        <v>2.2999999999999998</v>
      </c>
      <c r="N21" s="17">
        <v>2.2999999999999998</v>
      </c>
      <c r="O21" s="17">
        <v>2.2999999999999998</v>
      </c>
    </row>
    <row r="22" spans="1:15">
      <c r="A22" s="11">
        <v>14</v>
      </c>
      <c r="B22" s="6" t="s">
        <v>22</v>
      </c>
      <c r="C22" s="8" t="s">
        <v>4</v>
      </c>
      <c r="D22" s="19">
        <v>150</v>
      </c>
      <c r="E22" s="20">
        <v>150</v>
      </c>
      <c r="F22" s="20">
        <v>150</v>
      </c>
      <c r="G22" s="20">
        <v>150</v>
      </c>
      <c r="H22" s="20">
        <v>150</v>
      </c>
      <c r="I22" s="20">
        <v>150</v>
      </c>
      <c r="J22" s="20">
        <v>150</v>
      </c>
      <c r="K22" s="20">
        <v>150</v>
      </c>
      <c r="L22" s="20">
        <v>150</v>
      </c>
      <c r="M22" s="20">
        <v>150</v>
      </c>
      <c r="N22" s="20">
        <v>150</v>
      </c>
      <c r="O22" s="20">
        <v>150</v>
      </c>
    </row>
    <row r="23" spans="1:15">
      <c r="A23" s="11">
        <v>15</v>
      </c>
      <c r="B23" s="6" t="s">
        <v>23</v>
      </c>
      <c r="C23" s="8" t="s">
        <v>14</v>
      </c>
      <c r="D23" s="16"/>
      <c r="E23" s="17"/>
      <c r="F23" s="17"/>
      <c r="G23" s="17"/>
      <c r="H23" s="17"/>
      <c r="I23" s="20"/>
      <c r="J23" s="17"/>
      <c r="K23" s="17"/>
      <c r="L23" s="17"/>
      <c r="M23" s="17"/>
      <c r="N23" s="17"/>
      <c r="O23" s="21">
        <v>62</v>
      </c>
    </row>
    <row r="24" spans="1:15">
      <c r="A24" s="11">
        <v>16</v>
      </c>
      <c r="B24" s="6" t="s">
        <v>24</v>
      </c>
      <c r="C24" s="8" t="s">
        <v>4</v>
      </c>
      <c r="D24" s="19">
        <v>24000</v>
      </c>
      <c r="E24" s="20">
        <v>24500</v>
      </c>
      <c r="F24" s="20">
        <v>24500</v>
      </c>
      <c r="G24" s="20">
        <f>OBJETIVOS[[#This Row],[Marzo]]+250</f>
        <v>24750</v>
      </c>
      <c r="H24" s="20">
        <f>OBJETIVOS[[#This Row],[Abril]]+250</f>
        <v>25000</v>
      </c>
      <c r="I24" s="20">
        <f>OBJETIVOS[[#This Row],[Mayo]]+250</f>
        <v>25250</v>
      </c>
      <c r="J24" s="20">
        <f>OBJETIVOS[[#This Row],[Junio]]+250</f>
        <v>25500</v>
      </c>
      <c r="K24" s="20">
        <f>OBJETIVOS[[#This Row],[Julio]]+250</f>
        <v>25750</v>
      </c>
      <c r="L24" s="20">
        <f>OBJETIVOS[[#This Row],[Agosto]]+250</f>
        <v>26000</v>
      </c>
      <c r="M24" s="20">
        <f>OBJETIVOS[[#This Row],[Septiembre]]+250</f>
        <v>26250</v>
      </c>
      <c r="N24" s="20">
        <f>OBJETIVOS[[#This Row],[Octubre]]+250</f>
        <v>26500</v>
      </c>
      <c r="O24" s="20">
        <f>OBJETIVOS[[#This Row],[Noviembre]]+250</f>
        <v>26750</v>
      </c>
    </row>
    <row r="25" spans="1:15">
      <c r="A25" s="11">
        <v>17</v>
      </c>
      <c r="B25" s="6" t="s">
        <v>25</v>
      </c>
      <c r="C25" s="8" t="s">
        <v>4</v>
      </c>
      <c r="D25" s="25">
        <v>1.53</v>
      </c>
      <c r="E25" s="26">
        <v>1.65</v>
      </c>
      <c r="F25" s="26">
        <v>1.65</v>
      </c>
      <c r="G25" s="26">
        <v>1.7</v>
      </c>
      <c r="H25" s="26">
        <v>1.75</v>
      </c>
      <c r="I25" s="26">
        <v>1.75</v>
      </c>
      <c r="J25" s="26">
        <v>1.8</v>
      </c>
      <c r="K25" s="26">
        <v>1.8</v>
      </c>
      <c r="L25" s="26">
        <v>1.85</v>
      </c>
      <c r="M25" s="26">
        <v>1.85</v>
      </c>
      <c r="N25" s="26">
        <v>1.9</v>
      </c>
      <c r="O25" s="27">
        <v>1.9</v>
      </c>
    </row>
    <row r="26" spans="1:15">
      <c r="A26" s="11">
        <v>18</v>
      </c>
      <c r="B26" s="6" t="s">
        <v>26</v>
      </c>
      <c r="C26" s="8" t="s">
        <v>4</v>
      </c>
      <c r="D26" s="16">
        <v>14</v>
      </c>
      <c r="E26" s="17">
        <v>14</v>
      </c>
      <c r="F26" s="17">
        <v>13.9</v>
      </c>
      <c r="G26" s="26">
        <v>13.8</v>
      </c>
      <c r="H26" s="26">
        <v>13.75</v>
      </c>
      <c r="I26" s="26">
        <v>13.7</v>
      </c>
      <c r="J26" s="26">
        <v>13.6</v>
      </c>
      <c r="K26" s="26">
        <v>13.5</v>
      </c>
      <c r="L26" s="26">
        <v>13.45</v>
      </c>
      <c r="M26" s="26">
        <v>13.4</v>
      </c>
      <c r="N26" s="26">
        <v>13.4</v>
      </c>
      <c r="O26" s="27">
        <v>13.3</v>
      </c>
    </row>
    <row r="27" spans="1:15">
      <c r="A27" s="11">
        <v>19</v>
      </c>
      <c r="B27" s="6" t="s">
        <v>27</v>
      </c>
      <c r="C27" s="8" t="s">
        <v>4</v>
      </c>
      <c r="D27" s="19">
        <v>24550</v>
      </c>
      <c r="E27" s="20">
        <f>OBJETIVOS[[#This Row],[Enero]]+300</f>
        <v>24850</v>
      </c>
      <c r="F27" s="20">
        <f>OBJETIVOS[[#This Row],[Enero]]+300</f>
        <v>24850</v>
      </c>
      <c r="G27" s="20">
        <f>OBJETIVOS[[#This Row],[Enero]]+300</f>
        <v>24850</v>
      </c>
      <c r="H27" s="20">
        <f>OBJETIVOS[[#This Row],[Enero]]+300</f>
        <v>24850</v>
      </c>
      <c r="I27" s="20">
        <f>OBJETIVOS[[#This Row],[Enero]]+300</f>
        <v>24850</v>
      </c>
      <c r="J27" s="20">
        <f>OBJETIVOS[[#This Row],[Enero]]+300</f>
        <v>24850</v>
      </c>
      <c r="K27" s="20">
        <f>OBJETIVOS[[#This Row],[Enero]]+300</f>
        <v>24850</v>
      </c>
      <c r="L27" s="20">
        <f>OBJETIVOS[[#This Row],[Enero]]+300</f>
        <v>24850</v>
      </c>
      <c r="M27" s="20">
        <f>OBJETIVOS[[#This Row],[Enero]]+300</f>
        <v>24850</v>
      </c>
      <c r="N27" s="20">
        <f>OBJETIVOS[[#This Row],[Enero]]+300</f>
        <v>24850</v>
      </c>
      <c r="O27" s="20">
        <f>OBJETIVOS[[#This Row],[Enero]]+300</f>
        <v>24850</v>
      </c>
    </row>
    <row r="28" spans="1:15">
      <c r="A28" s="14">
        <v>20</v>
      </c>
      <c r="B28" s="15" t="s">
        <v>28</v>
      </c>
      <c r="C28" s="9" t="s">
        <v>8</v>
      </c>
      <c r="D28" s="16"/>
      <c r="E28" s="17"/>
      <c r="F28" s="17">
        <v>36.4</v>
      </c>
      <c r="G28" s="17"/>
      <c r="H28" s="17"/>
      <c r="I28" s="17">
        <v>36.799999999999997</v>
      </c>
      <c r="J28" s="17"/>
      <c r="K28" s="17"/>
      <c r="L28" s="17">
        <v>37.299999999999997</v>
      </c>
      <c r="M28" s="17"/>
      <c r="N28" s="17"/>
      <c r="O28" s="18">
        <v>38</v>
      </c>
    </row>
    <row r="30" spans="1:15" ht="20.25">
      <c r="A30" s="12" t="s">
        <v>32</v>
      </c>
      <c r="B30" s="13" t="s">
        <v>46</v>
      </c>
      <c r="C30" s="10" t="s">
        <v>18</v>
      </c>
      <c r="D30" s="22" t="s">
        <v>34</v>
      </c>
      <c r="E30" s="23" t="s">
        <v>35</v>
      </c>
      <c r="F30" s="23" t="s">
        <v>36</v>
      </c>
      <c r="G30" s="23" t="s">
        <v>37</v>
      </c>
      <c r="H30" s="23" t="s">
        <v>38</v>
      </c>
      <c r="I30" s="23" t="s">
        <v>39</v>
      </c>
      <c r="J30" s="23" t="s">
        <v>40</v>
      </c>
      <c r="K30" s="23" t="s">
        <v>41</v>
      </c>
      <c r="L30" s="23" t="s">
        <v>42</v>
      </c>
      <c r="M30" s="23" t="s">
        <v>43</v>
      </c>
      <c r="N30" s="23" t="s">
        <v>44</v>
      </c>
      <c r="O30" s="24" t="s">
        <v>45</v>
      </c>
    </row>
    <row r="31" spans="1:15">
      <c r="A31" s="11">
        <v>1</v>
      </c>
      <c r="B31" s="6" t="str">
        <f t="shared" ref="B31:C50" si="1">IF(B9=0,"",B9)</f>
        <v>Cuota de mercado en valor</v>
      </c>
      <c r="C31" s="8" t="str">
        <f t="shared" si="1"/>
        <v>Bimestral</v>
      </c>
      <c r="D31" s="16"/>
      <c r="E31" s="17">
        <v>16.2</v>
      </c>
      <c r="F31" s="17"/>
      <c r="G31" s="17">
        <v>16.5</v>
      </c>
      <c r="H31" s="17"/>
      <c r="I31" s="17">
        <v>16.8</v>
      </c>
      <c r="J31" s="17"/>
      <c r="K31" s="17">
        <v>17.8</v>
      </c>
      <c r="L31" s="17"/>
      <c r="M31" s="17">
        <v>17.8</v>
      </c>
      <c r="N31" s="17"/>
      <c r="O31" s="18">
        <v>19</v>
      </c>
    </row>
    <row r="32" spans="1:15">
      <c r="A32" s="11">
        <v>2</v>
      </c>
      <c r="B32" s="6" t="str">
        <f t="shared" si="1"/>
        <v>Cuota de mercado en volumen</v>
      </c>
      <c r="C32" s="8" t="str">
        <f t="shared" si="1"/>
        <v>Bimestral</v>
      </c>
      <c r="D32" s="16"/>
      <c r="E32" s="17">
        <v>14.6</v>
      </c>
      <c r="F32" s="17"/>
      <c r="G32" s="17">
        <v>14.7</v>
      </c>
      <c r="H32" s="17"/>
      <c r="I32" s="17">
        <v>15.2</v>
      </c>
      <c r="J32" s="17"/>
      <c r="K32" s="17">
        <v>15.4</v>
      </c>
      <c r="L32" s="17"/>
      <c r="M32" s="17">
        <v>15.7</v>
      </c>
      <c r="N32" s="17"/>
      <c r="O32" s="18">
        <v>16</v>
      </c>
    </row>
    <row r="33" spans="1:15">
      <c r="A33" s="11">
        <v>3</v>
      </c>
      <c r="B33" s="6" t="str">
        <f t="shared" si="1"/>
        <v>Indice Precios</v>
      </c>
      <c r="C33" s="8" t="str">
        <f t="shared" si="1"/>
        <v>Bimestral</v>
      </c>
      <c r="D33" s="16"/>
      <c r="E33" s="17">
        <f t="shared" ref="E33" si="2">E31/E32*100</f>
        <v>110.95890410958904</v>
      </c>
      <c r="F33" s="17"/>
      <c r="G33" s="17">
        <f t="shared" ref="G33" si="3">G31/G32*100</f>
        <v>112.24489795918369</v>
      </c>
      <c r="H33" s="17"/>
      <c r="I33" s="17">
        <f t="shared" ref="I33" si="4">I31/I32*100</f>
        <v>110.5263157894737</v>
      </c>
      <c r="J33" s="17"/>
      <c r="K33" s="17">
        <f t="shared" ref="K33" si="5">K31/K32*100</f>
        <v>115.58441558441559</v>
      </c>
      <c r="L33" s="17"/>
      <c r="M33" s="17">
        <f t="shared" ref="M33" si="6">M31/M32*100</f>
        <v>113.37579617834396</v>
      </c>
      <c r="N33" s="17"/>
      <c r="O33" s="18">
        <f t="shared" ref="O33" si="7">O31/O32*100</f>
        <v>118.75</v>
      </c>
    </row>
    <row r="34" spans="1:15">
      <c r="A34" s="11">
        <v>4</v>
      </c>
      <c r="B34" s="6" t="str">
        <f t="shared" si="1"/>
        <v>Precio promedio de productos</v>
      </c>
      <c r="C34" s="8" t="str">
        <f t="shared" si="1"/>
        <v>Cuatrimestral</v>
      </c>
      <c r="D34" s="16"/>
      <c r="E34" s="17"/>
      <c r="F34" s="17"/>
      <c r="G34" s="17">
        <v>11</v>
      </c>
      <c r="H34" s="17"/>
      <c r="I34" s="17"/>
      <c r="J34" s="17"/>
      <c r="K34" s="17">
        <v>11.2</v>
      </c>
      <c r="L34" s="17"/>
      <c r="M34" s="17"/>
      <c r="N34" s="17"/>
      <c r="O34" s="18">
        <v>11.4</v>
      </c>
    </row>
    <row r="35" spans="1:15">
      <c r="A35" s="11">
        <v>5</v>
      </c>
      <c r="B35" s="6" t="str">
        <f t="shared" si="1"/>
        <v>Distribucion Numerica</v>
      </c>
      <c r="C35" s="8" t="str">
        <f t="shared" si="1"/>
        <v>Semestral</v>
      </c>
      <c r="D35" s="16"/>
      <c r="E35" s="17"/>
      <c r="F35" s="17"/>
      <c r="G35" s="17"/>
      <c r="H35" s="17"/>
      <c r="I35" s="17">
        <v>16</v>
      </c>
      <c r="J35" s="17"/>
      <c r="K35" s="17"/>
      <c r="L35" s="17"/>
      <c r="M35" s="17"/>
      <c r="N35" s="17"/>
      <c r="O35" s="18">
        <v>16.600000000000001</v>
      </c>
    </row>
    <row r="36" spans="1:15">
      <c r="A36" s="11">
        <v>6</v>
      </c>
      <c r="B36" s="6" t="str">
        <f t="shared" si="1"/>
        <v>Distribucion Ponderada</v>
      </c>
      <c r="C36" s="8" t="str">
        <f t="shared" si="1"/>
        <v>Semestral</v>
      </c>
      <c r="D36" s="16"/>
      <c r="E36" s="17"/>
      <c r="F36" s="17"/>
      <c r="G36" s="17"/>
      <c r="H36" s="17"/>
      <c r="I36" s="17">
        <v>23.3</v>
      </c>
      <c r="J36" s="17"/>
      <c r="K36" s="17"/>
      <c r="L36" s="17"/>
      <c r="M36" s="17"/>
      <c r="N36" s="17"/>
      <c r="O36" s="18">
        <v>25</v>
      </c>
    </row>
    <row r="37" spans="1:15">
      <c r="A37" s="11">
        <v>7</v>
      </c>
      <c r="B37" s="6" t="str">
        <f t="shared" si="1"/>
        <v>Notoriedad Espontánea</v>
      </c>
      <c r="C37" s="8" t="str">
        <f t="shared" si="1"/>
        <v>Semestral</v>
      </c>
      <c r="D37" s="16"/>
      <c r="E37" s="17"/>
      <c r="F37" s="17"/>
      <c r="G37" s="17"/>
      <c r="H37" s="17"/>
      <c r="I37" s="17">
        <v>45</v>
      </c>
      <c r="J37" s="17"/>
      <c r="K37" s="17"/>
      <c r="L37" s="17"/>
      <c r="M37" s="17"/>
      <c r="N37" s="17"/>
      <c r="O37" s="18">
        <v>50</v>
      </c>
    </row>
    <row r="38" spans="1:15">
      <c r="A38" s="11">
        <v>8</v>
      </c>
      <c r="B38" s="6" t="str">
        <f t="shared" si="1"/>
        <v>Top of Mind</v>
      </c>
      <c r="C38" s="8" t="str">
        <f t="shared" si="1"/>
        <v>Semestral</v>
      </c>
      <c r="D38" s="16"/>
      <c r="E38" s="17"/>
      <c r="F38" s="17"/>
      <c r="G38" s="17"/>
      <c r="H38" s="17"/>
      <c r="I38" s="17">
        <v>13</v>
      </c>
      <c r="J38" s="17"/>
      <c r="K38" s="17"/>
      <c r="L38" s="17"/>
      <c r="M38" s="17"/>
      <c r="N38" s="17"/>
      <c r="O38" s="18">
        <v>15</v>
      </c>
    </row>
    <row r="39" spans="1:15">
      <c r="A39" s="11">
        <v>9</v>
      </c>
      <c r="B39" s="6" t="str">
        <f t="shared" si="1"/>
        <v>Penetración</v>
      </c>
      <c r="C39" s="8" t="str">
        <f t="shared" si="1"/>
        <v>Trimestral</v>
      </c>
      <c r="D39" s="16"/>
      <c r="E39" s="17"/>
      <c r="F39" s="17">
        <v>34</v>
      </c>
      <c r="G39" s="17"/>
      <c r="H39" s="17"/>
      <c r="I39" s="17">
        <v>36</v>
      </c>
      <c r="J39" s="17"/>
      <c r="K39" s="17"/>
      <c r="L39" s="17">
        <v>36</v>
      </c>
      <c r="M39" s="17"/>
      <c r="N39" s="17"/>
      <c r="O39" s="18">
        <v>34</v>
      </c>
    </row>
    <row r="40" spans="1:15">
      <c r="A40" s="11">
        <v>10</v>
      </c>
      <c r="B40" s="6" t="str">
        <f t="shared" si="1"/>
        <v>Frecuencia</v>
      </c>
      <c r="C40" s="8" t="str">
        <f t="shared" si="1"/>
        <v>Trimestral</v>
      </c>
      <c r="D40" s="16"/>
      <c r="E40" s="17"/>
      <c r="F40" s="17">
        <v>3.4</v>
      </c>
      <c r="G40" s="17"/>
      <c r="H40" s="17"/>
      <c r="I40" s="17">
        <v>3.6</v>
      </c>
      <c r="J40" s="17"/>
      <c r="K40" s="17"/>
      <c r="L40" s="17">
        <v>3.8</v>
      </c>
      <c r="M40" s="17"/>
      <c r="N40" s="17"/>
      <c r="O40" s="18">
        <v>3.6</v>
      </c>
    </row>
    <row r="41" spans="1:15">
      <c r="A41" s="11">
        <v>11</v>
      </c>
      <c r="B41" s="6" t="str">
        <f t="shared" si="1"/>
        <v>Compra Promedio por cliente</v>
      </c>
      <c r="C41" s="8" t="str">
        <f t="shared" si="1"/>
        <v>Trimestral</v>
      </c>
      <c r="D41" s="16"/>
      <c r="E41" s="17"/>
      <c r="F41" s="17">
        <v>18</v>
      </c>
      <c r="G41" s="17"/>
      <c r="H41" s="17"/>
      <c r="I41" s="17">
        <v>18.5</v>
      </c>
      <c r="J41" s="17"/>
      <c r="K41" s="17"/>
      <c r="L41" s="17">
        <v>18.600000000000001</v>
      </c>
      <c r="M41" s="17"/>
      <c r="N41" s="17"/>
      <c r="O41" s="18">
        <v>19</v>
      </c>
    </row>
    <row r="42" spans="1:15">
      <c r="A42" s="11">
        <v>12</v>
      </c>
      <c r="B42" s="6" t="str">
        <f t="shared" si="1"/>
        <v>Numero total de clientes</v>
      </c>
      <c r="C42" s="8" t="str">
        <f t="shared" si="1"/>
        <v>Mensual</v>
      </c>
      <c r="D42" s="19">
        <v>2345</v>
      </c>
      <c r="E42" s="20">
        <f>(EFECTIVO[[#This Row],[Enero]]*(100-D43)/100)+E44</f>
        <v>2439.375</v>
      </c>
      <c r="F42" s="20">
        <f>(EFECTIVO[[#This Row],[Enero]]*(100-E43)/100)+F44</f>
        <v>2440.65</v>
      </c>
      <c r="G42" s="20">
        <f>(EFECTIVO[[#This Row],[Enero]]*(100-F43)/100)+G44</f>
        <v>2448.65</v>
      </c>
      <c r="H42" s="20">
        <f>(EFECTIVO[[#This Row],[Enero]]*(100-G43)/100)+H44</f>
        <v>2456.6149999999998</v>
      </c>
      <c r="I42" s="20">
        <f>(EFECTIVO[[#This Row],[Enero]]*(100-H43)/100)+I44</f>
        <v>2455.27</v>
      </c>
      <c r="J42" s="20">
        <f>(EFECTIVO[[#This Row],[Enero]]*(100-I43)/100)+J44</f>
        <v>2457.89</v>
      </c>
      <c r="K42" s="20">
        <f>(EFECTIVO[[#This Row],[Enero]]*(100-J43)/100)+K44</f>
        <v>2456.1999999999998</v>
      </c>
      <c r="L42" s="20">
        <f>(EFECTIVO[[#This Row],[Enero]]*(100-K43)/100)+L44</f>
        <v>2470.89</v>
      </c>
      <c r="M42" s="20">
        <f>(EFECTIVO[[#This Row],[Enero]]*(100-L43)/100)+M44</f>
        <v>2480.2350000000001</v>
      </c>
      <c r="N42" s="20">
        <f>(EFECTIVO[[#This Row],[Enero]]*(100-M43)/100)+N44</f>
        <v>2481.58</v>
      </c>
      <c r="O42" s="20">
        <f>(EFECTIVO[[#This Row],[Enero]]*(100-N43)/100)+O44</f>
        <v>2471.9250000000002</v>
      </c>
    </row>
    <row r="43" spans="1:15">
      <c r="A43" s="11">
        <v>13</v>
      </c>
      <c r="B43" s="6" t="str">
        <f t="shared" si="1"/>
        <v>% Churn Rate</v>
      </c>
      <c r="C43" s="8" t="str">
        <f t="shared" si="1"/>
        <v>Mensual</v>
      </c>
      <c r="D43" s="16">
        <v>2.5</v>
      </c>
      <c r="E43" s="17">
        <v>3</v>
      </c>
      <c r="F43" s="17">
        <v>3</v>
      </c>
      <c r="G43" s="17">
        <v>3.3</v>
      </c>
      <c r="H43" s="17">
        <v>3.4</v>
      </c>
      <c r="I43" s="17">
        <v>3.8</v>
      </c>
      <c r="J43" s="17">
        <v>4</v>
      </c>
      <c r="K43" s="17">
        <v>3.8</v>
      </c>
      <c r="L43" s="17">
        <v>3.7</v>
      </c>
      <c r="M43" s="17">
        <v>3.6</v>
      </c>
      <c r="N43" s="17">
        <v>3.5</v>
      </c>
      <c r="O43" s="17">
        <v>3.3</v>
      </c>
    </row>
    <row r="44" spans="1:15">
      <c r="A44" s="11">
        <v>14</v>
      </c>
      <c r="B44" s="6" t="str">
        <f t="shared" si="1"/>
        <v>Nuevos clientes</v>
      </c>
      <c r="C44" s="8" t="str">
        <f t="shared" si="1"/>
        <v>Mensual</v>
      </c>
      <c r="D44" s="19">
        <v>145</v>
      </c>
      <c r="E44" s="20">
        <v>153</v>
      </c>
      <c r="F44" s="20">
        <v>166</v>
      </c>
      <c r="G44" s="20">
        <v>174</v>
      </c>
      <c r="H44" s="20">
        <v>189</v>
      </c>
      <c r="I44" s="20">
        <v>190</v>
      </c>
      <c r="J44" s="20">
        <v>202</v>
      </c>
      <c r="K44" s="20">
        <v>205</v>
      </c>
      <c r="L44" s="20">
        <v>215</v>
      </c>
      <c r="M44" s="20">
        <v>222</v>
      </c>
      <c r="N44" s="20">
        <v>221</v>
      </c>
      <c r="O44" s="20">
        <v>209</v>
      </c>
    </row>
    <row r="45" spans="1:15">
      <c r="A45" s="11">
        <v>15</v>
      </c>
      <c r="B45" s="6" t="str">
        <f t="shared" si="1"/>
        <v>NPS</v>
      </c>
      <c r="C45" s="8" t="str">
        <f t="shared" si="1"/>
        <v>Anual</v>
      </c>
      <c r="D45" s="16"/>
      <c r="E45" s="17"/>
      <c r="F45" s="17"/>
      <c r="G45" s="17"/>
      <c r="H45" s="17"/>
      <c r="I45" s="20"/>
      <c r="J45" s="17"/>
      <c r="K45" s="17"/>
      <c r="L45" s="17"/>
      <c r="M45" s="17"/>
      <c r="N45" s="17"/>
      <c r="O45" s="21">
        <v>56</v>
      </c>
    </row>
    <row r="46" spans="1:15">
      <c r="A46" s="11">
        <v>16</v>
      </c>
      <c r="B46" s="6" t="str">
        <f t="shared" si="1"/>
        <v>Visitas Web</v>
      </c>
      <c r="C46" s="8" t="str">
        <f t="shared" si="1"/>
        <v>Mensual</v>
      </c>
      <c r="D46" s="19">
        <v>24502</v>
      </c>
      <c r="E46" s="20">
        <v>25300</v>
      </c>
      <c r="F46" s="20">
        <v>26577</v>
      </c>
      <c r="G46" s="20">
        <v>28988</v>
      </c>
      <c r="H46" s="20">
        <v>28900</v>
      </c>
      <c r="I46" s="20">
        <v>29540</v>
      </c>
      <c r="J46" s="20">
        <v>30001</v>
      </c>
      <c r="K46" s="20">
        <v>30043</v>
      </c>
      <c r="L46" s="20">
        <v>32100</v>
      </c>
      <c r="M46" s="20">
        <v>32230</v>
      </c>
      <c r="N46" s="20">
        <v>35433</v>
      </c>
      <c r="O46" s="20">
        <v>36533</v>
      </c>
    </row>
    <row r="47" spans="1:15">
      <c r="A47" s="11">
        <v>17</v>
      </c>
      <c r="B47" s="6" t="str">
        <f t="shared" si="1"/>
        <v>Ratio de conversión</v>
      </c>
      <c r="C47" s="8" t="str">
        <f t="shared" si="1"/>
        <v>Mensual</v>
      </c>
      <c r="D47" s="25">
        <v>1.53</v>
      </c>
      <c r="E47" s="26">
        <v>1.65</v>
      </c>
      <c r="F47" s="26">
        <v>1.65</v>
      </c>
      <c r="G47" s="26">
        <v>1.73</v>
      </c>
      <c r="H47" s="26">
        <v>1.82</v>
      </c>
      <c r="I47" s="26">
        <v>1.85</v>
      </c>
      <c r="J47" s="26">
        <v>1.89</v>
      </c>
      <c r="K47" s="26">
        <v>1.91</v>
      </c>
      <c r="L47" s="26">
        <v>1.99</v>
      </c>
      <c r="M47" s="26">
        <v>1.87</v>
      </c>
      <c r="N47" s="26">
        <v>1.89</v>
      </c>
      <c r="O47" s="27">
        <v>1.92</v>
      </c>
    </row>
    <row r="48" spans="1:15">
      <c r="A48" s="11">
        <v>18</v>
      </c>
      <c r="B48" s="6" t="str">
        <f t="shared" si="1"/>
        <v>Coste de adquisición de cliente</v>
      </c>
      <c r="C48" s="8" t="str">
        <f t="shared" si="1"/>
        <v>Mensual</v>
      </c>
      <c r="D48" s="16">
        <v>14.3</v>
      </c>
      <c r="E48" s="17">
        <v>14.6</v>
      </c>
      <c r="F48" s="17">
        <v>14.5</v>
      </c>
      <c r="G48" s="26">
        <v>14.6</v>
      </c>
      <c r="H48" s="26">
        <v>14.9</v>
      </c>
      <c r="I48" s="26">
        <v>13.3</v>
      </c>
      <c r="J48" s="26">
        <v>13.4</v>
      </c>
      <c r="K48" s="26">
        <v>13.2</v>
      </c>
      <c r="L48" s="26">
        <v>15.4</v>
      </c>
      <c r="M48" s="26">
        <v>17.8</v>
      </c>
      <c r="N48" s="26">
        <v>19.600000000000001</v>
      </c>
      <c r="O48" s="27">
        <v>14.5</v>
      </c>
    </row>
    <row r="49" spans="1:15">
      <c r="A49" s="11">
        <v>19</v>
      </c>
      <c r="B49" s="6" t="str">
        <f t="shared" si="1"/>
        <v>Número seguidores RRSS</v>
      </c>
      <c r="C49" s="8" t="str">
        <f t="shared" si="1"/>
        <v>Mensual</v>
      </c>
      <c r="D49" s="19">
        <v>24543</v>
      </c>
      <c r="E49" s="20">
        <v>24654</v>
      </c>
      <c r="F49" s="20">
        <v>27543</v>
      </c>
      <c r="G49" s="20">
        <v>27987</v>
      </c>
      <c r="H49" s="20">
        <v>28453</v>
      </c>
      <c r="I49" s="20">
        <v>28965</v>
      </c>
      <c r="J49" s="20">
        <v>30433</v>
      </c>
      <c r="K49" s="20">
        <v>31234</v>
      </c>
      <c r="L49" s="20">
        <v>32134</v>
      </c>
      <c r="M49" s="20">
        <v>32221</v>
      </c>
      <c r="N49" s="20">
        <v>35653</v>
      </c>
      <c r="O49" s="20">
        <v>35987</v>
      </c>
    </row>
    <row r="50" spans="1:15">
      <c r="A50" s="14">
        <v>20</v>
      </c>
      <c r="B50" s="15" t="str">
        <f t="shared" si="1"/>
        <v>Margen promedio sobre ventas</v>
      </c>
      <c r="C50" s="9" t="str">
        <f t="shared" si="1"/>
        <v>Trimestral</v>
      </c>
      <c r="D50" s="16"/>
      <c r="E50" s="17"/>
      <c r="F50" s="17">
        <v>36.5</v>
      </c>
      <c r="G50" s="17"/>
      <c r="H50" s="17"/>
      <c r="I50" s="17">
        <v>37.200000000000003</v>
      </c>
      <c r="J50" s="17"/>
      <c r="K50" s="17"/>
      <c r="L50" s="17">
        <v>38.4</v>
      </c>
      <c r="M50" s="17"/>
      <c r="N50" s="17"/>
      <c r="O50" s="18">
        <v>37.4</v>
      </c>
    </row>
    <row r="52" spans="1:15" ht="21" thickBot="1">
      <c r="A52" s="12" t="s">
        <v>32</v>
      </c>
      <c r="B52" s="13" t="s">
        <v>47</v>
      </c>
      <c r="C52" s="10" t="s">
        <v>18</v>
      </c>
      <c r="D52" s="33" t="s">
        <v>34</v>
      </c>
      <c r="E52" s="34" t="s">
        <v>35</v>
      </c>
      <c r="F52" s="34" t="s">
        <v>36</v>
      </c>
      <c r="G52" s="34" t="s">
        <v>37</v>
      </c>
      <c r="H52" s="34" t="s">
        <v>38</v>
      </c>
      <c r="I52" s="34" t="s">
        <v>39</v>
      </c>
      <c r="J52" s="34" t="s">
        <v>40</v>
      </c>
      <c r="K52" s="34" t="s">
        <v>41</v>
      </c>
      <c r="L52" s="34" t="s">
        <v>42</v>
      </c>
      <c r="M52" s="34" t="s">
        <v>43</v>
      </c>
      <c r="N52" s="34" t="s">
        <v>44</v>
      </c>
      <c r="O52" s="35" t="s">
        <v>45</v>
      </c>
    </row>
    <row r="53" spans="1:15" ht="15.75">
      <c r="A53" s="11">
        <v>1</v>
      </c>
      <c r="B53" s="6" t="str">
        <f>IF(B31=0,"",B31)</f>
        <v>Cuota de mercado en valor</v>
      </c>
      <c r="C53" s="8" t="str">
        <f>IF(C31=0,"",C31)</f>
        <v>Bimestral</v>
      </c>
      <c r="D53" s="36" t="str">
        <f t="shared" ref="D53:O72" si="8">IF(D9=0,"",D31-D9)</f>
        <v/>
      </c>
      <c r="E53" s="37">
        <f t="shared" si="8"/>
        <v>0.19999999999999929</v>
      </c>
      <c r="F53" s="37" t="str">
        <f t="shared" si="8"/>
        <v/>
      </c>
      <c r="G53" s="37">
        <f t="shared" si="8"/>
        <v>0</v>
      </c>
      <c r="H53" s="37" t="str">
        <f t="shared" si="8"/>
        <v/>
      </c>
      <c r="I53" s="37">
        <f t="shared" si="8"/>
        <v>0.10000000000000142</v>
      </c>
      <c r="J53" s="37" t="str">
        <f t="shared" si="8"/>
        <v/>
      </c>
      <c r="K53" s="37">
        <f t="shared" si="8"/>
        <v>0.80000000000000071</v>
      </c>
      <c r="L53" s="37" t="str">
        <f t="shared" si="8"/>
        <v/>
      </c>
      <c r="M53" s="37">
        <f t="shared" si="8"/>
        <v>0.40000000000000213</v>
      </c>
      <c r="N53" s="37" t="str">
        <f t="shared" si="8"/>
        <v/>
      </c>
      <c r="O53" s="38">
        <f t="shared" si="8"/>
        <v>1</v>
      </c>
    </row>
    <row r="54" spans="1:15" ht="15.75">
      <c r="A54" s="11">
        <v>2</v>
      </c>
      <c r="B54" s="6" t="str">
        <f t="shared" ref="B54:B72" si="9">IF(B32=0,"",B32)</f>
        <v>Cuota de mercado en volumen</v>
      </c>
      <c r="C54" s="8" t="str">
        <f t="shared" ref="C54:C72" si="10">IF(C32=0,"",C32)</f>
        <v>Bimestral</v>
      </c>
      <c r="D54" s="28" t="str">
        <f t="shared" si="8"/>
        <v/>
      </c>
      <c r="E54" s="32">
        <f t="shared" si="8"/>
        <v>9.9999999999999645E-2</v>
      </c>
      <c r="F54" s="32" t="str">
        <f t="shared" si="8"/>
        <v/>
      </c>
      <c r="G54" s="32">
        <f t="shared" si="8"/>
        <v>9.9999999999999645E-2</v>
      </c>
      <c r="H54" s="32" t="str">
        <f t="shared" si="8"/>
        <v/>
      </c>
      <c r="I54" s="32">
        <f t="shared" si="8"/>
        <v>0.19999999999999929</v>
      </c>
      <c r="J54" s="32" t="str">
        <f t="shared" si="8"/>
        <v/>
      </c>
      <c r="K54" s="32">
        <f t="shared" si="8"/>
        <v>0.20000000000000107</v>
      </c>
      <c r="L54" s="32" t="str">
        <f t="shared" si="8"/>
        <v/>
      </c>
      <c r="M54" s="32">
        <f t="shared" si="8"/>
        <v>0.19999999999999929</v>
      </c>
      <c r="N54" s="32" t="str">
        <f t="shared" si="8"/>
        <v/>
      </c>
      <c r="O54" s="39">
        <f t="shared" si="8"/>
        <v>0</v>
      </c>
    </row>
    <row r="55" spans="1:15" ht="15.75">
      <c r="A55" s="11">
        <v>3</v>
      </c>
      <c r="B55" s="6" t="str">
        <f t="shared" si="9"/>
        <v>Indice Precios</v>
      </c>
      <c r="C55" s="8" t="str">
        <f t="shared" si="10"/>
        <v>Bimestral</v>
      </c>
      <c r="D55" s="28" t="str">
        <f t="shared" si="8"/>
        <v/>
      </c>
      <c r="E55" s="32">
        <f t="shared" si="8"/>
        <v>0.61407652338215257</v>
      </c>
      <c r="F55" s="32" t="str">
        <f t="shared" si="8"/>
        <v/>
      </c>
      <c r="G55" s="32">
        <f t="shared" si="8"/>
        <v>-0.76880067095331128</v>
      </c>
      <c r="H55" s="32" t="str">
        <f t="shared" si="8"/>
        <v/>
      </c>
      <c r="I55" s="32">
        <f t="shared" si="8"/>
        <v>-0.80701754385962943</v>
      </c>
      <c r="J55" s="32" t="str">
        <f t="shared" si="8"/>
        <v/>
      </c>
      <c r="K55" s="32">
        <f t="shared" si="8"/>
        <v>3.7423103212576905</v>
      </c>
      <c r="L55" s="32" t="str">
        <f t="shared" si="8"/>
        <v/>
      </c>
      <c r="M55" s="32">
        <f t="shared" si="8"/>
        <v>1.1177316622149363</v>
      </c>
      <c r="N55" s="32" t="str">
        <f t="shared" si="8"/>
        <v/>
      </c>
      <c r="O55" s="39">
        <f t="shared" si="8"/>
        <v>6.25</v>
      </c>
    </row>
    <row r="56" spans="1:15" ht="15.75">
      <c r="A56" s="11">
        <v>4</v>
      </c>
      <c r="B56" s="6" t="str">
        <f t="shared" si="9"/>
        <v>Precio promedio de productos</v>
      </c>
      <c r="C56" s="8" t="str">
        <f t="shared" si="10"/>
        <v>Cuatrimestral</v>
      </c>
      <c r="D56" s="28" t="str">
        <f t="shared" si="8"/>
        <v/>
      </c>
      <c r="E56" s="32" t="str">
        <f t="shared" si="8"/>
        <v/>
      </c>
      <c r="F56" s="32" t="str">
        <f t="shared" si="8"/>
        <v/>
      </c>
      <c r="G56" s="32">
        <f t="shared" si="8"/>
        <v>-0.19999999999999929</v>
      </c>
      <c r="H56" s="32" t="str">
        <f t="shared" si="8"/>
        <v/>
      </c>
      <c r="I56" s="32" t="str">
        <f t="shared" si="8"/>
        <v/>
      </c>
      <c r="J56" s="32" t="str">
        <f t="shared" si="8"/>
        <v/>
      </c>
      <c r="K56" s="32">
        <f t="shared" si="8"/>
        <v>-0.30000000000000071</v>
      </c>
      <c r="L56" s="32" t="str">
        <f t="shared" si="8"/>
        <v/>
      </c>
      <c r="M56" s="32" t="str">
        <f t="shared" si="8"/>
        <v/>
      </c>
      <c r="N56" s="32" t="str">
        <f t="shared" si="8"/>
        <v/>
      </c>
      <c r="O56" s="39">
        <f t="shared" si="8"/>
        <v>-9.9999999999999645E-2</v>
      </c>
    </row>
    <row r="57" spans="1:15" ht="15.75">
      <c r="A57" s="11">
        <v>5</v>
      </c>
      <c r="B57" s="6" t="str">
        <f t="shared" si="9"/>
        <v>Distribucion Numerica</v>
      </c>
      <c r="C57" s="8" t="str">
        <f t="shared" si="10"/>
        <v>Semestral</v>
      </c>
      <c r="D57" s="28" t="str">
        <f t="shared" si="8"/>
        <v/>
      </c>
      <c r="E57" s="32" t="str">
        <f t="shared" si="8"/>
        <v/>
      </c>
      <c r="F57" s="32" t="str">
        <f t="shared" si="8"/>
        <v/>
      </c>
      <c r="G57" s="32" t="str">
        <f t="shared" si="8"/>
        <v/>
      </c>
      <c r="H57" s="32" t="str">
        <f t="shared" si="8"/>
        <v/>
      </c>
      <c r="I57" s="32">
        <f t="shared" si="8"/>
        <v>-0.19999999999999929</v>
      </c>
      <c r="J57" s="32" t="str">
        <f t="shared" si="8"/>
        <v/>
      </c>
      <c r="K57" s="32" t="str">
        <f t="shared" si="8"/>
        <v/>
      </c>
      <c r="L57" s="32" t="str">
        <f t="shared" si="8"/>
        <v/>
      </c>
      <c r="M57" s="32" t="str">
        <f t="shared" si="8"/>
        <v/>
      </c>
      <c r="N57" s="32" t="str">
        <f t="shared" si="8"/>
        <v/>
      </c>
      <c r="O57" s="39">
        <f t="shared" si="8"/>
        <v>0.20000000000000284</v>
      </c>
    </row>
    <row r="58" spans="1:15" ht="15.75">
      <c r="A58" s="11">
        <v>6</v>
      </c>
      <c r="B58" s="6" t="str">
        <f t="shared" si="9"/>
        <v>Distribucion Ponderada</v>
      </c>
      <c r="C58" s="8" t="str">
        <f t="shared" si="10"/>
        <v>Semestral</v>
      </c>
      <c r="D58" s="28" t="str">
        <f t="shared" si="8"/>
        <v/>
      </c>
      <c r="E58" s="32" t="str">
        <f t="shared" si="8"/>
        <v/>
      </c>
      <c r="F58" s="32" t="str">
        <f t="shared" si="8"/>
        <v/>
      </c>
      <c r="G58" s="32" t="str">
        <f t="shared" si="8"/>
        <v/>
      </c>
      <c r="H58" s="32" t="str">
        <f t="shared" si="8"/>
        <v/>
      </c>
      <c r="I58" s="32">
        <f t="shared" si="8"/>
        <v>-1.6999999999999993</v>
      </c>
      <c r="J58" s="32" t="str">
        <f t="shared" si="8"/>
        <v/>
      </c>
      <c r="K58" s="32" t="str">
        <f t="shared" si="8"/>
        <v/>
      </c>
      <c r="L58" s="32" t="str">
        <f t="shared" si="8"/>
        <v/>
      </c>
      <c r="M58" s="32" t="str">
        <f t="shared" si="8"/>
        <v/>
      </c>
      <c r="N58" s="32" t="str">
        <f t="shared" si="8"/>
        <v/>
      </c>
      <c r="O58" s="39">
        <f t="shared" si="8"/>
        <v>-5</v>
      </c>
    </row>
    <row r="59" spans="1:15" ht="15.75">
      <c r="A59" s="11">
        <v>7</v>
      </c>
      <c r="B59" s="6" t="str">
        <f t="shared" si="9"/>
        <v>Notoriedad Espontánea</v>
      </c>
      <c r="C59" s="8" t="str">
        <f t="shared" si="10"/>
        <v>Semestral</v>
      </c>
      <c r="D59" s="28" t="str">
        <f t="shared" si="8"/>
        <v/>
      </c>
      <c r="E59" s="32" t="str">
        <f t="shared" si="8"/>
        <v/>
      </c>
      <c r="F59" s="32" t="str">
        <f t="shared" si="8"/>
        <v/>
      </c>
      <c r="G59" s="32" t="str">
        <f t="shared" si="8"/>
        <v/>
      </c>
      <c r="H59" s="32" t="str">
        <f t="shared" si="8"/>
        <v/>
      </c>
      <c r="I59" s="32">
        <f t="shared" si="8"/>
        <v>-5</v>
      </c>
      <c r="J59" s="32" t="str">
        <f t="shared" si="8"/>
        <v/>
      </c>
      <c r="K59" s="32" t="str">
        <f t="shared" si="8"/>
        <v/>
      </c>
      <c r="L59" s="32" t="str">
        <f t="shared" si="8"/>
        <v/>
      </c>
      <c r="M59" s="32" t="str">
        <f t="shared" si="8"/>
        <v/>
      </c>
      <c r="N59" s="32" t="str">
        <f t="shared" si="8"/>
        <v/>
      </c>
      <c r="O59" s="39">
        <f t="shared" si="8"/>
        <v>-2</v>
      </c>
    </row>
    <row r="60" spans="1:15" ht="15.75">
      <c r="A60" s="11">
        <v>8</v>
      </c>
      <c r="B60" s="6" t="str">
        <f t="shared" si="9"/>
        <v>Top of Mind</v>
      </c>
      <c r="C60" s="8" t="str">
        <f t="shared" si="10"/>
        <v>Semestral</v>
      </c>
      <c r="D60" s="28" t="str">
        <f t="shared" si="8"/>
        <v/>
      </c>
      <c r="E60" s="32" t="str">
        <f t="shared" si="8"/>
        <v/>
      </c>
      <c r="F60" s="32" t="str">
        <f t="shared" si="8"/>
        <v/>
      </c>
      <c r="G60" s="32" t="str">
        <f t="shared" si="8"/>
        <v/>
      </c>
      <c r="H60" s="32" t="str">
        <f t="shared" si="8"/>
        <v/>
      </c>
      <c r="I60" s="32">
        <f t="shared" si="8"/>
        <v>-2</v>
      </c>
      <c r="J60" s="32" t="str">
        <f t="shared" si="8"/>
        <v/>
      </c>
      <c r="K60" s="32" t="str">
        <f t="shared" si="8"/>
        <v/>
      </c>
      <c r="L60" s="32" t="str">
        <f t="shared" si="8"/>
        <v/>
      </c>
      <c r="M60" s="32" t="str">
        <f t="shared" si="8"/>
        <v/>
      </c>
      <c r="N60" s="32" t="str">
        <f t="shared" si="8"/>
        <v/>
      </c>
      <c r="O60" s="39">
        <f t="shared" si="8"/>
        <v>-1.5</v>
      </c>
    </row>
    <row r="61" spans="1:15" ht="15.75">
      <c r="A61" s="11">
        <v>9</v>
      </c>
      <c r="B61" s="6" t="str">
        <f t="shared" si="9"/>
        <v>Penetración</v>
      </c>
      <c r="C61" s="8" t="str">
        <f t="shared" si="10"/>
        <v>Trimestral</v>
      </c>
      <c r="D61" s="28" t="str">
        <f t="shared" si="8"/>
        <v/>
      </c>
      <c r="E61" s="32" t="str">
        <f t="shared" si="8"/>
        <v/>
      </c>
      <c r="F61" s="32">
        <f t="shared" si="8"/>
        <v>-1</v>
      </c>
      <c r="G61" s="32" t="str">
        <f t="shared" si="8"/>
        <v/>
      </c>
      <c r="H61" s="32" t="str">
        <f t="shared" si="8"/>
        <v/>
      </c>
      <c r="I61" s="32">
        <f t="shared" si="8"/>
        <v>1</v>
      </c>
      <c r="J61" s="32" t="str">
        <f t="shared" si="8"/>
        <v/>
      </c>
      <c r="K61" s="32" t="str">
        <f t="shared" si="8"/>
        <v/>
      </c>
      <c r="L61" s="32">
        <f t="shared" si="8"/>
        <v>0</v>
      </c>
      <c r="M61" s="32" t="str">
        <f t="shared" si="8"/>
        <v/>
      </c>
      <c r="N61" s="32" t="str">
        <f t="shared" si="8"/>
        <v/>
      </c>
      <c r="O61" s="39">
        <f t="shared" si="8"/>
        <v>-3</v>
      </c>
    </row>
    <row r="62" spans="1:15" ht="15.75">
      <c r="A62" s="11">
        <v>10</v>
      </c>
      <c r="B62" s="6" t="str">
        <f t="shared" si="9"/>
        <v>Frecuencia</v>
      </c>
      <c r="C62" s="8" t="str">
        <f t="shared" si="10"/>
        <v>Trimestral</v>
      </c>
      <c r="D62" s="28" t="str">
        <f t="shared" si="8"/>
        <v/>
      </c>
      <c r="E62" s="32" t="str">
        <f t="shared" si="8"/>
        <v/>
      </c>
      <c r="F62" s="32">
        <f t="shared" si="8"/>
        <v>0.10000000000000009</v>
      </c>
      <c r="G62" s="32" t="str">
        <f t="shared" si="8"/>
        <v/>
      </c>
      <c r="H62" s="32" t="str">
        <f t="shared" si="8"/>
        <v/>
      </c>
      <c r="I62" s="32">
        <f t="shared" si="8"/>
        <v>0.10000000000000009</v>
      </c>
      <c r="J62" s="32" t="str">
        <f t="shared" si="8"/>
        <v/>
      </c>
      <c r="K62" s="32" t="str">
        <f t="shared" si="8"/>
        <v/>
      </c>
      <c r="L62" s="32">
        <f t="shared" si="8"/>
        <v>0.19999999999999973</v>
      </c>
      <c r="M62" s="32" t="str">
        <f t="shared" si="8"/>
        <v/>
      </c>
      <c r="N62" s="32" t="str">
        <f t="shared" si="8"/>
        <v/>
      </c>
      <c r="O62" s="39">
        <f t="shared" si="8"/>
        <v>-0.10000000000000009</v>
      </c>
    </row>
    <row r="63" spans="1:15" ht="15.75">
      <c r="A63" s="11">
        <v>11</v>
      </c>
      <c r="B63" s="6" t="str">
        <f t="shared" si="9"/>
        <v>Compra Promedio por cliente</v>
      </c>
      <c r="C63" s="8" t="str">
        <f t="shared" si="10"/>
        <v>Trimestral</v>
      </c>
      <c r="D63" s="28" t="str">
        <f t="shared" si="8"/>
        <v/>
      </c>
      <c r="E63" s="32" t="str">
        <f t="shared" si="8"/>
        <v/>
      </c>
      <c r="F63" s="32">
        <f t="shared" si="8"/>
        <v>-1</v>
      </c>
      <c r="G63" s="32" t="str">
        <f t="shared" si="8"/>
        <v/>
      </c>
      <c r="H63" s="32" t="str">
        <f t="shared" si="8"/>
        <v/>
      </c>
      <c r="I63" s="32">
        <f t="shared" si="8"/>
        <v>-1.5</v>
      </c>
      <c r="J63" s="32" t="str">
        <f t="shared" si="8"/>
        <v/>
      </c>
      <c r="K63" s="32" t="str">
        <f t="shared" si="8"/>
        <v/>
      </c>
      <c r="L63" s="32">
        <f t="shared" si="8"/>
        <v>-2.3999999999999986</v>
      </c>
      <c r="M63" s="32" t="str">
        <f t="shared" si="8"/>
        <v/>
      </c>
      <c r="N63" s="32" t="str">
        <f t="shared" si="8"/>
        <v/>
      </c>
      <c r="O63" s="39">
        <f t="shared" si="8"/>
        <v>-3.5</v>
      </c>
    </row>
    <row r="64" spans="1:15" ht="15.75">
      <c r="A64" s="11">
        <v>12</v>
      </c>
      <c r="B64" s="6" t="str">
        <f t="shared" si="9"/>
        <v>Numero total de clientes</v>
      </c>
      <c r="C64" s="8" t="str">
        <f t="shared" si="10"/>
        <v>Mensual</v>
      </c>
      <c r="D64" s="28">
        <f t="shared" si="8"/>
        <v>-15</v>
      </c>
      <c r="E64" s="32">
        <f t="shared" si="8"/>
        <v>-13.985000000000127</v>
      </c>
      <c r="F64" s="32">
        <f t="shared" si="8"/>
        <v>-12.710000000000036</v>
      </c>
      <c r="G64" s="32">
        <f t="shared" si="8"/>
        <v>-4.7100000000000364</v>
      </c>
      <c r="H64" s="32">
        <f t="shared" si="8"/>
        <v>0.89499999999998181</v>
      </c>
      <c r="I64" s="32">
        <f t="shared" si="8"/>
        <v>-0.4499999999998181</v>
      </c>
      <c r="J64" s="32">
        <f t="shared" si="8"/>
        <v>2.1700000000000728</v>
      </c>
      <c r="K64" s="32">
        <f t="shared" si="8"/>
        <v>0.48000000000001819</v>
      </c>
      <c r="L64" s="32">
        <f t="shared" si="8"/>
        <v>15.170000000000073</v>
      </c>
      <c r="M64" s="32">
        <f t="shared" si="8"/>
        <v>24.515000000000327</v>
      </c>
      <c r="N64" s="32">
        <f t="shared" si="8"/>
        <v>25.860000000000127</v>
      </c>
      <c r="O64" s="39">
        <f t="shared" si="8"/>
        <v>16.205000000000382</v>
      </c>
    </row>
    <row r="65" spans="1:15" ht="15.75">
      <c r="A65" s="11">
        <v>13</v>
      </c>
      <c r="B65" s="6" t="str">
        <f t="shared" si="9"/>
        <v>% Churn Rate</v>
      </c>
      <c r="C65" s="8" t="str">
        <f t="shared" si="10"/>
        <v>Mensual</v>
      </c>
      <c r="D65" s="28">
        <f t="shared" si="8"/>
        <v>0.10000000000000009</v>
      </c>
      <c r="E65" s="32">
        <f t="shared" si="8"/>
        <v>0.60000000000000009</v>
      </c>
      <c r="F65" s="32">
        <f t="shared" si="8"/>
        <v>0.60000000000000009</v>
      </c>
      <c r="G65" s="32">
        <f t="shared" si="8"/>
        <v>1</v>
      </c>
      <c r="H65" s="32">
        <f t="shared" si="8"/>
        <v>1.1000000000000001</v>
      </c>
      <c r="I65" s="32">
        <f t="shared" si="8"/>
        <v>1.5</v>
      </c>
      <c r="J65" s="32">
        <f t="shared" si="8"/>
        <v>1.7000000000000002</v>
      </c>
      <c r="K65" s="32">
        <f t="shared" si="8"/>
        <v>1.5</v>
      </c>
      <c r="L65" s="32">
        <f t="shared" si="8"/>
        <v>1.4000000000000004</v>
      </c>
      <c r="M65" s="32">
        <f t="shared" si="8"/>
        <v>1.3000000000000003</v>
      </c>
      <c r="N65" s="32">
        <f t="shared" si="8"/>
        <v>1.2000000000000002</v>
      </c>
      <c r="O65" s="39">
        <f t="shared" si="8"/>
        <v>1</v>
      </c>
    </row>
    <row r="66" spans="1:15" ht="15.75">
      <c r="A66" s="11">
        <v>14</v>
      </c>
      <c r="B66" s="6" t="str">
        <f t="shared" si="9"/>
        <v>Nuevos clientes</v>
      </c>
      <c r="C66" s="8" t="str">
        <f t="shared" si="10"/>
        <v>Mensual</v>
      </c>
      <c r="D66" s="43">
        <f t="shared" si="8"/>
        <v>-5</v>
      </c>
      <c r="E66" s="44">
        <f t="shared" si="8"/>
        <v>3</v>
      </c>
      <c r="F66" s="44">
        <f t="shared" si="8"/>
        <v>16</v>
      </c>
      <c r="G66" s="44">
        <f t="shared" si="8"/>
        <v>24</v>
      </c>
      <c r="H66" s="44">
        <f t="shared" si="8"/>
        <v>39</v>
      </c>
      <c r="I66" s="44">
        <f t="shared" si="8"/>
        <v>40</v>
      </c>
      <c r="J66" s="44">
        <f t="shared" si="8"/>
        <v>52</v>
      </c>
      <c r="K66" s="44">
        <f t="shared" si="8"/>
        <v>55</v>
      </c>
      <c r="L66" s="44">
        <f t="shared" si="8"/>
        <v>65</v>
      </c>
      <c r="M66" s="44">
        <f t="shared" si="8"/>
        <v>72</v>
      </c>
      <c r="N66" s="44">
        <f t="shared" si="8"/>
        <v>71</v>
      </c>
      <c r="O66" s="45">
        <f t="shared" si="8"/>
        <v>59</v>
      </c>
    </row>
    <row r="67" spans="1:15" ht="15.75">
      <c r="A67" s="11">
        <v>15</v>
      </c>
      <c r="B67" s="6" t="str">
        <f t="shared" si="9"/>
        <v>NPS</v>
      </c>
      <c r="C67" s="8" t="str">
        <f t="shared" si="10"/>
        <v>Anual</v>
      </c>
      <c r="D67" s="28" t="str">
        <f t="shared" si="8"/>
        <v/>
      </c>
      <c r="E67" s="32" t="str">
        <f t="shared" si="8"/>
        <v/>
      </c>
      <c r="F67" s="32" t="str">
        <f t="shared" si="8"/>
        <v/>
      </c>
      <c r="G67" s="32" t="str">
        <f t="shared" si="8"/>
        <v/>
      </c>
      <c r="H67" s="32" t="str">
        <f t="shared" si="8"/>
        <v/>
      </c>
      <c r="I67" s="32" t="str">
        <f t="shared" si="8"/>
        <v/>
      </c>
      <c r="J67" s="32" t="str">
        <f t="shared" si="8"/>
        <v/>
      </c>
      <c r="K67" s="32" t="str">
        <f t="shared" si="8"/>
        <v/>
      </c>
      <c r="L67" s="32" t="str">
        <f t="shared" si="8"/>
        <v/>
      </c>
      <c r="M67" s="32" t="str">
        <f t="shared" si="8"/>
        <v/>
      </c>
      <c r="N67" s="32" t="str">
        <f t="shared" si="8"/>
        <v/>
      </c>
      <c r="O67" s="39">
        <f t="shared" si="8"/>
        <v>-6</v>
      </c>
    </row>
    <row r="68" spans="1:15" ht="15.75">
      <c r="A68" s="11">
        <v>16</v>
      </c>
      <c r="B68" s="6" t="str">
        <f t="shared" si="9"/>
        <v>Visitas Web</v>
      </c>
      <c r="C68" s="8" t="str">
        <f t="shared" si="10"/>
        <v>Mensual</v>
      </c>
      <c r="D68" s="46">
        <f t="shared" si="8"/>
        <v>502</v>
      </c>
      <c r="E68" s="47">
        <f t="shared" si="8"/>
        <v>800</v>
      </c>
      <c r="F68" s="47">
        <f t="shared" si="8"/>
        <v>2077</v>
      </c>
      <c r="G68" s="47">
        <f t="shared" si="8"/>
        <v>4238</v>
      </c>
      <c r="H68" s="47">
        <f t="shared" si="8"/>
        <v>3900</v>
      </c>
      <c r="I68" s="47">
        <f t="shared" si="8"/>
        <v>4290</v>
      </c>
      <c r="J68" s="47">
        <f t="shared" si="8"/>
        <v>4501</v>
      </c>
      <c r="K68" s="47">
        <f t="shared" si="8"/>
        <v>4293</v>
      </c>
      <c r="L68" s="47">
        <f t="shared" si="8"/>
        <v>6100</v>
      </c>
      <c r="M68" s="47">
        <f t="shared" si="8"/>
        <v>5980</v>
      </c>
      <c r="N68" s="47">
        <f t="shared" si="8"/>
        <v>8933</v>
      </c>
      <c r="O68" s="48">
        <f t="shared" si="8"/>
        <v>9783</v>
      </c>
    </row>
    <row r="69" spans="1:15" ht="15.75">
      <c r="A69" s="11">
        <v>17</v>
      </c>
      <c r="B69" s="6" t="str">
        <f t="shared" si="9"/>
        <v>Ratio de conversión</v>
      </c>
      <c r="C69" s="8" t="str">
        <f t="shared" si="10"/>
        <v>Mensual</v>
      </c>
      <c r="D69" s="28">
        <f t="shared" si="8"/>
        <v>0</v>
      </c>
      <c r="E69" s="32">
        <f t="shared" si="8"/>
        <v>0</v>
      </c>
      <c r="F69" s="32">
        <f t="shared" si="8"/>
        <v>0</v>
      </c>
      <c r="G69" s="32">
        <f t="shared" si="8"/>
        <v>3.0000000000000027E-2</v>
      </c>
      <c r="H69" s="32">
        <f t="shared" si="8"/>
        <v>7.0000000000000062E-2</v>
      </c>
      <c r="I69" s="32">
        <f t="shared" si="8"/>
        <v>0.10000000000000009</v>
      </c>
      <c r="J69" s="32">
        <f t="shared" si="8"/>
        <v>8.9999999999999858E-2</v>
      </c>
      <c r="K69" s="32">
        <f t="shared" si="8"/>
        <v>0.10999999999999988</v>
      </c>
      <c r="L69" s="32">
        <f t="shared" si="8"/>
        <v>0.1399999999999999</v>
      </c>
      <c r="M69" s="32">
        <f t="shared" si="8"/>
        <v>2.0000000000000018E-2</v>
      </c>
      <c r="N69" s="32">
        <f t="shared" si="8"/>
        <v>-1.0000000000000009E-2</v>
      </c>
      <c r="O69" s="39">
        <f t="shared" si="8"/>
        <v>2.0000000000000018E-2</v>
      </c>
    </row>
    <row r="70" spans="1:15" ht="15.75">
      <c r="A70" s="11">
        <v>18</v>
      </c>
      <c r="B70" s="6" t="str">
        <f t="shared" si="9"/>
        <v>Coste de adquisición de cliente</v>
      </c>
      <c r="C70" s="8" t="str">
        <f t="shared" si="10"/>
        <v>Mensual</v>
      </c>
      <c r="D70" s="28">
        <f t="shared" si="8"/>
        <v>0.30000000000000071</v>
      </c>
      <c r="E70" s="32">
        <f t="shared" si="8"/>
        <v>0.59999999999999964</v>
      </c>
      <c r="F70" s="32">
        <f t="shared" si="8"/>
        <v>0.59999999999999964</v>
      </c>
      <c r="G70" s="32">
        <f t="shared" si="8"/>
        <v>0.79999999999999893</v>
      </c>
      <c r="H70" s="32">
        <f t="shared" si="8"/>
        <v>1.1500000000000004</v>
      </c>
      <c r="I70" s="32">
        <f t="shared" si="8"/>
        <v>-0.39999999999999858</v>
      </c>
      <c r="J70" s="32">
        <f t="shared" si="8"/>
        <v>-0.19999999999999929</v>
      </c>
      <c r="K70" s="32">
        <f t="shared" si="8"/>
        <v>-0.30000000000000071</v>
      </c>
      <c r="L70" s="32">
        <f t="shared" si="8"/>
        <v>1.9500000000000011</v>
      </c>
      <c r="M70" s="32">
        <f t="shared" si="8"/>
        <v>4.4000000000000004</v>
      </c>
      <c r="N70" s="32">
        <f t="shared" si="8"/>
        <v>6.2000000000000011</v>
      </c>
      <c r="O70" s="39">
        <f t="shared" si="8"/>
        <v>1.1999999999999993</v>
      </c>
    </row>
    <row r="71" spans="1:15" ht="15.75">
      <c r="A71" s="11">
        <v>19</v>
      </c>
      <c r="B71" s="6" t="str">
        <f t="shared" si="9"/>
        <v>Número seguidores RRSS</v>
      </c>
      <c r="C71" s="8" t="str">
        <f t="shared" si="10"/>
        <v>Mensual</v>
      </c>
      <c r="D71" s="43">
        <f t="shared" si="8"/>
        <v>-7</v>
      </c>
      <c r="E71" s="44">
        <f t="shared" si="8"/>
        <v>-196</v>
      </c>
      <c r="F71" s="44">
        <f t="shared" si="8"/>
        <v>2693</v>
      </c>
      <c r="G71" s="44">
        <f t="shared" si="8"/>
        <v>3137</v>
      </c>
      <c r="H71" s="44">
        <f t="shared" si="8"/>
        <v>3603</v>
      </c>
      <c r="I71" s="44">
        <f t="shared" si="8"/>
        <v>4115</v>
      </c>
      <c r="J71" s="44">
        <f t="shared" si="8"/>
        <v>5583</v>
      </c>
      <c r="K71" s="44">
        <f t="shared" si="8"/>
        <v>6384</v>
      </c>
      <c r="L71" s="44">
        <f t="shared" si="8"/>
        <v>7284</v>
      </c>
      <c r="M71" s="44">
        <f t="shared" si="8"/>
        <v>7371</v>
      </c>
      <c r="N71" s="44">
        <f t="shared" si="8"/>
        <v>10803</v>
      </c>
      <c r="O71" s="45">
        <f t="shared" si="8"/>
        <v>11137</v>
      </c>
    </row>
    <row r="72" spans="1:15" ht="16.5" thickBot="1">
      <c r="A72" s="14">
        <v>20</v>
      </c>
      <c r="B72" s="6" t="str">
        <f t="shared" si="9"/>
        <v>Margen promedio sobre ventas</v>
      </c>
      <c r="C72" s="9" t="str">
        <f t="shared" si="10"/>
        <v>Trimestral</v>
      </c>
      <c r="D72" s="40" t="str">
        <f t="shared" si="8"/>
        <v/>
      </c>
      <c r="E72" s="41" t="str">
        <f t="shared" si="8"/>
        <v/>
      </c>
      <c r="F72" s="41">
        <f t="shared" si="8"/>
        <v>0.10000000000000142</v>
      </c>
      <c r="G72" s="41" t="str">
        <f t="shared" si="8"/>
        <v/>
      </c>
      <c r="H72" s="41" t="str">
        <f t="shared" si="8"/>
        <v/>
      </c>
      <c r="I72" s="41">
        <f t="shared" si="8"/>
        <v>0.40000000000000568</v>
      </c>
      <c r="J72" s="41" t="str">
        <f t="shared" si="8"/>
        <v/>
      </c>
      <c r="K72" s="41" t="str">
        <f t="shared" si="8"/>
        <v/>
      </c>
      <c r="L72" s="41">
        <f t="shared" ref="L72:O72" si="11">IF(L28=0,"",L50-L28)</f>
        <v>1.1000000000000014</v>
      </c>
      <c r="M72" s="41" t="str">
        <f t="shared" si="11"/>
        <v/>
      </c>
      <c r="N72" s="41" t="str">
        <f t="shared" si="11"/>
        <v/>
      </c>
      <c r="O72" s="42">
        <f t="shared" si="11"/>
        <v>-0.60000000000000142</v>
      </c>
    </row>
    <row r="74" spans="1:15" ht="21" thickBot="1">
      <c r="A74" s="12" t="s">
        <v>32</v>
      </c>
      <c r="B74" s="13" t="s">
        <v>48</v>
      </c>
      <c r="C74" s="10" t="s">
        <v>18</v>
      </c>
      <c r="D74" s="33" t="s">
        <v>34</v>
      </c>
      <c r="E74" s="34" t="s">
        <v>35</v>
      </c>
      <c r="F74" s="34" t="s">
        <v>36</v>
      </c>
      <c r="G74" s="34" t="s">
        <v>37</v>
      </c>
      <c r="H74" s="34" t="s">
        <v>38</v>
      </c>
      <c r="I74" s="34" t="s">
        <v>39</v>
      </c>
      <c r="J74" s="34" t="s">
        <v>40</v>
      </c>
      <c r="K74" s="34" t="s">
        <v>41</v>
      </c>
      <c r="L74" s="34" t="s">
        <v>42</v>
      </c>
      <c r="M74" s="34" t="s">
        <v>43</v>
      </c>
      <c r="N74" s="34" t="s">
        <v>44</v>
      </c>
      <c r="O74" s="35" t="s">
        <v>45</v>
      </c>
    </row>
    <row r="75" spans="1:15" ht="15.75">
      <c r="A75" s="11">
        <v>1</v>
      </c>
      <c r="B75" s="6" t="str">
        <f>IF(B53=0,"",B53)</f>
        <v>Cuota de mercado en valor</v>
      </c>
      <c r="C75" s="8" t="str">
        <f>IF(C53=0,"",C53)</f>
        <v>Bimestral</v>
      </c>
      <c r="D75" s="50" t="str">
        <f t="shared" ref="D75:O94" si="12">IFERROR(D53/D9,"")</f>
        <v/>
      </c>
      <c r="E75" s="51">
        <f t="shared" si="12"/>
        <v>1.2499999999999956E-2</v>
      </c>
      <c r="F75" s="51" t="str">
        <f t="shared" si="12"/>
        <v/>
      </c>
      <c r="G75" s="51">
        <f t="shared" si="12"/>
        <v>0</v>
      </c>
      <c r="H75" s="51" t="str">
        <f t="shared" si="12"/>
        <v/>
      </c>
      <c r="I75" s="51">
        <f t="shared" si="12"/>
        <v>5.9880239520958937E-3</v>
      </c>
      <c r="J75" s="51" t="str">
        <f t="shared" si="12"/>
        <v/>
      </c>
      <c r="K75" s="51">
        <f t="shared" si="12"/>
        <v>4.7058823529411806E-2</v>
      </c>
      <c r="L75" s="51" t="str">
        <f t="shared" si="12"/>
        <v/>
      </c>
      <c r="M75" s="51">
        <f t="shared" si="12"/>
        <v>2.2988505747126561E-2</v>
      </c>
      <c r="N75" s="51" t="str">
        <f t="shared" si="12"/>
        <v/>
      </c>
      <c r="O75" s="52">
        <f t="shared" si="12"/>
        <v>5.5555555555555552E-2</v>
      </c>
    </row>
    <row r="76" spans="1:15" ht="15.75">
      <c r="A76" s="11">
        <v>2</v>
      </c>
      <c r="B76" s="6" t="str">
        <f t="shared" ref="B76:B94" si="13">IF(B54=0,"",B54)</f>
        <v>Cuota de mercado en volumen</v>
      </c>
      <c r="C76" s="8" t="str">
        <f t="shared" ref="C76:C94" si="14">IF(C54=0,"",C54)</f>
        <v>Bimestral</v>
      </c>
      <c r="D76" s="29" t="str">
        <f t="shared" si="12"/>
        <v/>
      </c>
      <c r="E76" s="49">
        <f t="shared" si="12"/>
        <v>6.8965517241379067E-3</v>
      </c>
      <c r="F76" s="49" t="str">
        <f t="shared" si="12"/>
        <v/>
      </c>
      <c r="G76" s="49">
        <f t="shared" si="12"/>
        <v>6.8493150684931269E-3</v>
      </c>
      <c r="H76" s="49" t="str">
        <f t="shared" si="12"/>
        <v/>
      </c>
      <c r="I76" s="49">
        <f t="shared" si="12"/>
        <v>1.3333333333333286E-2</v>
      </c>
      <c r="J76" s="49" t="str">
        <f t="shared" si="12"/>
        <v/>
      </c>
      <c r="K76" s="49">
        <f t="shared" si="12"/>
        <v>1.3157894736842176E-2</v>
      </c>
      <c r="L76" s="49" t="str">
        <f t="shared" si="12"/>
        <v/>
      </c>
      <c r="M76" s="49">
        <f t="shared" si="12"/>
        <v>1.2903225806451568E-2</v>
      </c>
      <c r="N76" s="49" t="str">
        <f t="shared" si="12"/>
        <v/>
      </c>
      <c r="O76" s="53">
        <f t="shared" si="12"/>
        <v>0</v>
      </c>
    </row>
    <row r="77" spans="1:15" ht="15.75">
      <c r="A77" s="11">
        <v>3</v>
      </c>
      <c r="B77" s="6" t="str">
        <f t="shared" si="13"/>
        <v>Indice Precios</v>
      </c>
      <c r="C77" s="8" t="str">
        <f t="shared" si="14"/>
        <v>Bimestral</v>
      </c>
      <c r="D77" s="29" t="str">
        <f t="shared" si="12"/>
        <v/>
      </c>
      <c r="E77" s="49">
        <f t="shared" si="12"/>
        <v>5.5650684931507583E-3</v>
      </c>
      <c r="F77" s="49" t="str">
        <f t="shared" si="12"/>
        <v/>
      </c>
      <c r="G77" s="49">
        <f t="shared" si="12"/>
        <v>-6.80272108843536E-3</v>
      </c>
      <c r="H77" s="49" t="str">
        <f t="shared" si="12"/>
        <v/>
      </c>
      <c r="I77" s="49">
        <f t="shared" si="12"/>
        <v>-7.2486605735894863E-3</v>
      </c>
      <c r="J77" s="49" t="str">
        <f t="shared" si="12"/>
        <v/>
      </c>
      <c r="K77" s="49">
        <f t="shared" si="12"/>
        <v>3.3460656990068761E-2</v>
      </c>
      <c r="L77" s="49" t="str">
        <f t="shared" si="12"/>
        <v/>
      </c>
      <c r="M77" s="49">
        <f t="shared" si="12"/>
        <v>9.9568050369721346E-3</v>
      </c>
      <c r="N77" s="49" t="str">
        <f t="shared" si="12"/>
        <v/>
      </c>
      <c r="O77" s="53">
        <f t="shared" si="12"/>
        <v>5.5555555555555552E-2</v>
      </c>
    </row>
    <row r="78" spans="1:15" ht="15.75">
      <c r="A78" s="11">
        <v>4</v>
      </c>
      <c r="B78" s="6" t="str">
        <f t="shared" si="13"/>
        <v>Precio promedio de productos</v>
      </c>
      <c r="C78" s="8" t="str">
        <f t="shared" si="14"/>
        <v>Cuatrimestral</v>
      </c>
      <c r="D78" s="29" t="str">
        <f t="shared" si="12"/>
        <v/>
      </c>
      <c r="E78" s="49" t="str">
        <f t="shared" si="12"/>
        <v/>
      </c>
      <c r="F78" s="49" t="str">
        <f t="shared" si="12"/>
        <v/>
      </c>
      <c r="G78" s="49">
        <f t="shared" si="12"/>
        <v>-1.7857142857142794E-2</v>
      </c>
      <c r="H78" s="49" t="str">
        <f t="shared" si="12"/>
        <v/>
      </c>
      <c r="I78" s="49" t="str">
        <f t="shared" si="12"/>
        <v/>
      </c>
      <c r="J78" s="49" t="str">
        <f t="shared" si="12"/>
        <v/>
      </c>
      <c r="K78" s="49">
        <f t="shared" si="12"/>
        <v>-2.6086956521739191E-2</v>
      </c>
      <c r="L78" s="49" t="str">
        <f t="shared" si="12"/>
        <v/>
      </c>
      <c r="M78" s="49" t="str">
        <f t="shared" si="12"/>
        <v/>
      </c>
      <c r="N78" s="49" t="str">
        <f t="shared" si="12"/>
        <v/>
      </c>
      <c r="O78" s="53">
        <f t="shared" si="12"/>
        <v>-8.6956521739130124E-3</v>
      </c>
    </row>
    <row r="79" spans="1:15" ht="15.75">
      <c r="A79" s="11">
        <v>5</v>
      </c>
      <c r="B79" s="6" t="str">
        <f t="shared" si="13"/>
        <v>Distribucion Numerica</v>
      </c>
      <c r="C79" s="8" t="str">
        <f t="shared" si="14"/>
        <v>Semestral</v>
      </c>
      <c r="D79" s="29" t="str">
        <f t="shared" si="12"/>
        <v/>
      </c>
      <c r="E79" s="49" t="str">
        <f t="shared" si="12"/>
        <v/>
      </c>
      <c r="F79" s="49" t="str">
        <f t="shared" si="12"/>
        <v/>
      </c>
      <c r="G79" s="49" t="str">
        <f t="shared" si="12"/>
        <v/>
      </c>
      <c r="H79" s="49" t="str">
        <f t="shared" si="12"/>
        <v/>
      </c>
      <c r="I79" s="49">
        <f t="shared" si="12"/>
        <v>-1.2345679012345635E-2</v>
      </c>
      <c r="J79" s="49" t="str">
        <f t="shared" si="12"/>
        <v/>
      </c>
      <c r="K79" s="49" t="str">
        <f t="shared" si="12"/>
        <v/>
      </c>
      <c r="L79" s="49" t="str">
        <f t="shared" si="12"/>
        <v/>
      </c>
      <c r="M79" s="49" t="str">
        <f t="shared" si="12"/>
        <v/>
      </c>
      <c r="N79" s="49" t="str">
        <f t="shared" si="12"/>
        <v/>
      </c>
      <c r="O79" s="53">
        <f t="shared" si="12"/>
        <v>1.2195121951219686E-2</v>
      </c>
    </row>
    <row r="80" spans="1:15" ht="15.75">
      <c r="A80" s="11">
        <v>6</v>
      </c>
      <c r="B80" s="6" t="str">
        <f t="shared" si="13"/>
        <v>Distribucion Ponderada</v>
      </c>
      <c r="C80" s="8" t="str">
        <f t="shared" si="14"/>
        <v>Semestral</v>
      </c>
      <c r="D80" s="29" t="str">
        <f t="shared" si="12"/>
        <v/>
      </c>
      <c r="E80" s="49" t="str">
        <f t="shared" si="12"/>
        <v/>
      </c>
      <c r="F80" s="49" t="str">
        <f t="shared" si="12"/>
        <v/>
      </c>
      <c r="G80" s="49" t="str">
        <f t="shared" si="12"/>
        <v/>
      </c>
      <c r="H80" s="49" t="str">
        <f t="shared" si="12"/>
        <v/>
      </c>
      <c r="I80" s="49">
        <f t="shared" si="12"/>
        <v>-6.7999999999999977E-2</v>
      </c>
      <c r="J80" s="49" t="str">
        <f t="shared" si="12"/>
        <v/>
      </c>
      <c r="K80" s="49" t="str">
        <f t="shared" si="12"/>
        <v/>
      </c>
      <c r="L80" s="49" t="str">
        <f t="shared" si="12"/>
        <v/>
      </c>
      <c r="M80" s="49" t="str">
        <f t="shared" si="12"/>
        <v/>
      </c>
      <c r="N80" s="49" t="str">
        <f t="shared" si="12"/>
        <v/>
      </c>
      <c r="O80" s="53">
        <f t="shared" si="12"/>
        <v>-0.16666666666666666</v>
      </c>
    </row>
    <row r="81" spans="1:15" ht="15.75">
      <c r="A81" s="11">
        <v>7</v>
      </c>
      <c r="B81" s="6" t="str">
        <f t="shared" si="13"/>
        <v>Notoriedad Espontánea</v>
      </c>
      <c r="C81" s="8" t="str">
        <f t="shared" si="14"/>
        <v>Semestral</v>
      </c>
      <c r="D81" s="29" t="str">
        <f t="shared" si="12"/>
        <v/>
      </c>
      <c r="E81" s="49" t="str">
        <f t="shared" si="12"/>
        <v/>
      </c>
      <c r="F81" s="49" t="str">
        <f t="shared" si="12"/>
        <v/>
      </c>
      <c r="G81" s="49" t="str">
        <f t="shared" si="12"/>
        <v/>
      </c>
      <c r="H81" s="49" t="str">
        <f t="shared" si="12"/>
        <v/>
      </c>
      <c r="I81" s="49">
        <f t="shared" si="12"/>
        <v>-0.1</v>
      </c>
      <c r="J81" s="49" t="str">
        <f t="shared" si="12"/>
        <v/>
      </c>
      <c r="K81" s="49" t="str">
        <f t="shared" si="12"/>
        <v/>
      </c>
      <c r="L81" s="49" t="str">
        <f t="shared" si="12"/>
        <v/>
      </c>
      <c r="M81" s="49" t="str">
        <f t="shared" si="12"/>
        <v/>
      </c>
      <c r="N81" s="49" t="str">
        <f t="shared" si="12"/>
        <v/>
      </c>
      <c r="O81" s="53">
        <f t="shared" si="12"/>
        <v>-3.8461538461538464E-2</v>
      </c>
    </row>
    <row r="82" spans="1:15" ht="15.75">
      <c r="A82" s="11">
        <v>8</v>
      </c>
      <c r="B82" s="6" t="str">
        <f t="shared" si="13"/>
        <v>Top of Mind</v>
      </c>
      <c r="C82" s="8" t="str">
        <f t="shared" si="14"/>
        <v>Semestral</v>
      </c>
      <c r="D82" s="29" t="str">
        <f t="shared" si="12"/>
        <v/>
      </c>
      <c r="E82" s="49" t="str">
        <f t="shared" si="12"/>
        <v/>
      </c>
      <c r="F82" s="49" t="str">
        <f t="shared" si="12"/>
        <v/>
      </c>
      <c r="G82" s="49" t="str">
        <f t="shared" si="12"/>
        <v/>
      </c>
      <c r="H82" s="49" t="str">
        <f t="shared" si="12"/>
        <v/>
      </c>
      <c r="I82" s="49">
        <f t="shared" si="12"/>
        <v>-0.13333333333333333</v>
      </c>
      <c r="J82" s="49" t="str">
        <f t="shared" si="12"/>
        <v/>
      </c>
      <c r="K82" s="49" t="str">
        <f t="shared" si="12"/>
        <v/>
      </c>
      <c r="L82" s="49" t="str">
        <f t="shared" si="12"/>
        <v/>
      </c>
      <c r="M82" s="49" t="str">
        <f t="shared" si="12"/>
        <v/>
      </c>
      <c r="N82" s="49" t="str">
        <f t="shared" si="12"/>
        <v/>
      </c>
      <c r="O82" s="53">
        <f t="shared" si="12"/>
        <v>-9.0909090909090912E-2</v>
      </c>
    </row>
    <row r="83" spans="1:15" ht="15.75">
      <c r="A83" s="11">
        <v>9</v>
      </c>
      <c r="B83" s="6" t="str">
        <f t="shared" si="13"/>
        <v>Penetración</v>
      </c>
      <c r="C83" s="8" t="str">
        <f t="shared" si="14"/>
        <v>Trimestral</v>
      </c>
      <c r="D83" s="29" t="str">
        <f t="shared" si="12"/>
        <v/>
      </c>
      <c r="E83" s="49" t="str">
        <f t="shared" si="12"/>
        <v/>
      </c>
      <c r="F83" s="49">
        <f t="shared" si="12"/>
        <v>-2.8571428571428571E-2</v>
      </c>
      <c r="G83" s="49" t="str">
        <f t="shared" si="12"/>
        <v/>
      </c>
      <c r="H83" s="49" t="str">
        <f t="shared" si="12"/>
        <v/>
      </c>
      <c r="I83" s="49">
        <f t="shared" si="12"/>
        <v>2.8571428571428571E-2</v>
      </c>
      <c r="J83" s="49" t="str">
        <f t="shared" si="12"/>
        <v/>
      </c>
      <c r="K83" s="49" t="str">
        <f t="shared" si="12"/>
        <v/>
      </c>
      <c r="L83" s="49">
        <f t="shared" si="12"/>
        <v>0</v>
      </c>
      <c r="M83" s="49" t="str">
        <f t="shared" si="12"/>
        <v/>
      </c>
      <c r="N83" s="49" t="str">
        <f t="shared" si="12"/>
        <v/>
      </c>
      <c r="O83" s="53">
        <f t="shared" si="12"/>
        <v>-8.1081081081081086E-2</v>
      </c>
    </row>
    <row r="84" spans="1:15" ht="15.75">
      <c r="A84" s="11">
        <v>10</v>
      </c>
      <c r="B84" s="6" t="str">
        <f t="shared" si="13"/>
        <v>Frecuencia</v>
      </c>
      <c r="C84" s="8" t="str">
        <f t="shared" si="14"/>
        <v>Trimestral</v>
      </c>
      <c r="D84" s="29" t="str">
        <f t="shared" si="12"/>
        <v/>
      </c>
      <c r="E84" s="49" t="str">
        <f t="shared" si="12"/>
        <v/>
      </c>
      <c r="F84" s="49">
        <f t="shared" si="12"/>
        <v>3.0303030303030332E-2</v>
      </c>
      <c r="G84" s="49" t="str">
        <f t="shared" si="12"/>
        <v/>
      </c>
      <c r="H84" s="49" t="str">
        <f t="shared" si="12"/>
        <v/>
      </c>
      <c r="I84" s="49">
        <f t="shared" si="12"/>
        <v>2.8571428571428598E-2</v>
      </c>
      <c r="J84" s="49" t="str">
        <f t="shared" si="12"/>
        <v/>
      </c>
      <c r="K84" s="49" t="str">
        <f t="shared" si="12"/>
        <v/>
      </c>
      <c r="L84" s="49">
        <f t="shared" si="12"/>
        <v>5.5555555555555483E-2</v>
      </c>
      <c r="M84" s="49" t="str">
        <f t="shared" si="12"/>
        <v/>
      </c>
      <c r="N84" s="49" t="str">
        <f t="shared" si="12"/>
        <v/>
      </c>
      <c r="O84" s="53">
        <f t="shared" si="12"/>
        <v>-2.7027027027027049E-2</v>
      </c>
    </row>
    <row r="85" spans="1:15" ht="15.75">
      <c r="A85" s="11">
        <v>11</v>
      </c>
      <c r="B85" s="6" t="str">
        <f t="shared" si="13"/>
        <v>Compra Promedio por cliente</v>
      </c>
      <c r="C85" s="8" t="str">
        <f t="shared" si="14"/>
        <v>Trimestral</v>
      </c>
      <c r="D85" s="29" t="str">
        <f t="shared" si="12"/>
        <v/>
      </c>
      <c r="E85" s="49" t="str">
        <f t="shared" si="12"/>
        <v/>
      </c>
      <c r="F85" s="49">
        <f t="shared" si="12"/>
        <v>-5.2631578947368418E-2</v>
      </c>
      <c r="G85" s="49" t="str">
        <f t="shared" si="12"/>
        <v/>
      </c>
      <c r="H85" s="49" t="str">
        <f t="shared" si="12"/>
        <v/>
      </c>
      <c r="I85" s="49">
        <f t="shared" si="12"/>
        <v>-7.4999999999999997E-2</v>
      </c>
      <c r="J85" s="49" t="str">
        <f t="shared" si="12"/>
        <v/>
      </c>
      <c r="K85" s="49" t="str">
        <f t="shared" si="12"/>
        <v/>
      </c>
      <c r="L85" s="49">
        <f t="shared" si="12"/>
        <v>-0.11428571428571421</v>
      </c>
      <c r="M85" s="49" t="str">
        <f t="shared" si="12"/>
        <v/>
      </c>
      <c r="N85" s="49" t="str">
        <f t="shared" si="12"/>
        <v/>
      </c>
      <c r="O85" s="53">
        <f t="shared" si="12"/>
        <v>-0.15555555555555556</v>
      </c>
    </row>
    <row r="86" spans="1:15" ht="15.75">
      <c r="A86" s="11">
        <v>12</v>
      </c>
      <c r="B86" s="6" t="str">
        <f t="shared" si="13"/>
        <v>Numero total de clientes</v>
      </c>
      <c r="C86" s="8" t="str">
        <f t="shared" si="14"/>
        <v>Mensual</v>
      </c>
      <c r="D86" s="29">
        <f t="shared" si="12"/>
        <v>-6.3559322033898309E-3</v>
      </c>
      <c r="E86" s="49">
        <f t="shared" si="12"/>
        <v>-5.7003456484169164E-3</v>
      </c>
      <c r="F86" s="49">
        <f t="shared" si="12"/>
        <v>-5.180650210323815E-3</v>
      </c>
      <c r="G86" s="49">
        <f t="shared" si="12"/>
        <v>-1.9198160889555697E-3</v>
      </c>
      <c r="H86" s="49">
        <f t="shared" si="12"/>
        <v>3.6445523105239273E-4</v>
      </c>
      <c r="I86" s="49">
        <f t="shared" si="12"/>
        <v>-1.8324564689778074E-4</v>
      </c>
      <c r="J86" s="49">
        <f t="shared" si="12"/>
        <v>8.8365123059635175E-4</v>
      </c>
      <c r="K86" s="49">
        <f t="shared" si="12"/>
        <v>1.9546202335771922E-4</v>
      </c>
      <c r="L86" s="49">
        <f t="shared" si="12"/>
        <v>6.1774143632010465E-3</v>
      </c>
      <c r="M86" s="49">
        <f t="shared" si="12"/>
        <v>9.982815630446602E-3</v>
      </c>
      <c r="N86" s="49">
        <f t="shared" si="12"/>
        <v>1.0530516508396776E-2</v>
      </c>
      <c r="O86" s="53">
        <f t="shared" si="12"/>
        <v>6.5988793510662388E-3</v>
      </c>
    </row>
    <row r="87" spans="1:15" ht="15.75">
      <c r="A87" s="11">
        <v>13</v>
      </c>
      <c r="B87" s="6" t="str">
        <f t="shared" si="13"/>
        <v>% Churn Rate</v>
      </c>
      <c r="C87" s="8" t="str">
        <f t="shared" si="14"/>
        <v>Mensual</v>
      </c>
      <c r="D87" s="29">
        <f t="shared" si="12"/>
        <v>4.1666666666666706E-2</v>
      </c>
      <c r="E87" s="49">
        <f t="shared" si="12"/>
        <v>0.25000000000000006</v>
      </c>
      <c r="F87" s="49">
        <f t="shared" si="12"/>
        <v>0.25000000000000006</v>
      </c>
      <c r="G87" s="49">
        <f t="shared" si="12"/>
        <v>0.43478260869565222</v>
      </c>
      <c r="H87" s="49">
        <f t="shared" si="12"/>
        <v>0.47826086956521746</v>
      </c>
      <c r="I87" s="49">
        <f t="shared" si="12"/>
        <v>0.65217391304347827</v>
      </c>
      <c r="J87" s="49">
        <f t="shared" si="12"/>
        <v>0.73913043478260887</v>
      </c>
      <c r="K87" s="49">
        <f t="shared" si="12"/>
        <v>0.65217391304347827</v>
      </c>
      <c r="L87" s="49">
        <f t="shared" si="12"/>
        <v>0.60869565217391319</v>
      </c>
      <c r="M87" s="49">
        <f t="shared" si="12"/>
        <v>0.565217391304348</v>
      </c>
      <c r="N87" s="49">
        <f t="shared" si="12"/>
        <v>0.52173913043478271</v>
      </c>
      <c r="O87" s="53">
        <f t="shared" si="12"/>
        <v>0.43478260869565222</v>
      </c>
    </row>
    <row r="88" spans="1:15" ht="15.75">
      <c r="A88" s="11">
        <v>14</v>
      </c>
      <c r="B88" s="6" t="str">
        <f t="shared" si="13"/>
        <v>Nuevos clientes</v>
      </c>
      <c r="C88" s="8" t="str">
        <f t="shared" si="14"/>
        <v>Mensual</v>
      </c>
      <c r="D88" s="29">
        <f t="shared" si="12"/>
        <v>-3.3333333333333333E-2</v>
      </c>
      <c r="E88" s="49">
        <f t="shared" si="12"/>
        <v>0.02</v>
      </c>
      <c r="F88" s="49">
        <f t="shared" si="12"/>
        <v>0.10666666666666667</v>
      </c>
      <c r="G88" s="49">
        <f t="shared" si="12"/>
        <v>0.16</v>
      </c>
      <c r="H88" s="49">
        <f t="shared" si="12"/>
        <v>0.26</v>
      </c>
      <c r="I88" s="49">
        <f t="shared" si="12"/>
        <v>0.26666666666666666</v>
      </c>
      <c r="J88" s="49">
        <f t="shared" si="12"/>
        <v>0.34666666666666668</v>
      </c>
      <c r="K88" s="49">
        <f t="shared" si="12"/>
        <v>0.36666666666666664</v>
      </c>
      <c r="L88" s="49">
        <f t="shared" si="12"/>
        <v>0.43333333333333335</v>
      </c>
      <c r="M88" s="49">
        <f t="shared" si="12"/>
        <v>0.48</v>
      </c>
      <c r="N88" s="49">
        <f t="shared" si="12"/>
        <v>0.47333333333333333</v>
      </c>
      <c r="O88" s="53">
        <f t="shared" si="12"/>
        <v>0.39333333333333331</v>
      </c>
    </row>
    <row r="89" spans="1:15" ht="15.75">
      <c r="A89" s="11">
        <v>15</v>
      </c>
      <c r="B89" s="6" t="str">
        <f t="shared" si="13"/>
        <v>NPS</v>
      </c>
      <c r="C89" s="8" t="str">
        <f t="shared" si="14"/>
        <v>Anual</v>
      </c>
      <c r="D89" s="29" t="str">
        <f t="shared" si="12"/>
        <v/>
      </c>
      <c r="E89" s="49" t="str">
        <f t="shared" si="12"/>
        <v/>
      </c>
      <c r="F89" s="49" t="str">
        <f t="shared" si="12"/>
        <v/>
      </c>
      <c r="G89" s="49" t="str">
        <f t="shared" si="12"/>
        <v/>
      </c>
      <c r="H89" s="49" t="str">
        <f t="shared" si="12"/>
        <v/>
      </c>
      <c r="I89" s="49" t="str">
        <f t="shared" si="12"/>
        <v/>
      </c>
      <c r="J89" s="49" t="str">
        <f t="shared" si="12"/>
        <v/>
      </c>
      <c r="K89" s="49" t="str">
        <f t="shared" si="12"/>
        <v/>
      </c>
      <c r="L89" s="49" t="str">
        <f t="shared" si="12"/>
        <v/>
      </c>
      <c r="M89" s="49" t="str">
        <f t="shared" si="12"/>
        <v/>
      </c>
      <c r="N89" s="49" t="str">
        <f t="shared" si="12"/>
        <v/>
      </c>
      <c r="O89" s="53">
        <f t="shared" si="12"/>
        <v>-9.6774193548387094E-2</v>
      </c>
    </row>
    <row r="90" spans="1:15" ht="15.75">
      <c r="A90" s="11">
        <v>16</v>
      </c>
      <c r="B90" s="6" t="str">
        <f t="shared" si="13"/>
        <v>Visitas Web</v>
      </c>
      <c r="C90" s="8" t="str">
        <f t="shared" si="14"/>
        <v>Mensual</v>
      </c>
      <c r="D90" s="29">
        <f t="shared" si="12"/>
        <v>2.0916666666666667E-2</v>
      </c>
      <c r="E90" s="49">
        <f t="shared" si="12"/>
        <v>3.2653061224489799E-2</v>
      </c>
      <c r="F90" s="49">
        <f t="shared" si="12"/>
        <v>8.4775510204081639E-2</v>
      </c>
      <c r="G90" s="49">
        <f t="shared" si="12"/>
        <v>0.17123232323232324</v>
      </c>
      <c r="H90" s="49">
        <f t="shared" si="12"/>
        <v>0.156</v>
      </c>
      <c r="I90" s="49">
        <f t="shared" si="12"/>
        <v>0.16990099009900991</v>
      </c>
      <c r="J90" s="49">
        <f t="shared" si="12"/>
        <v>0.17650980392156862</v>
      </c>
      <c r="K90" s="49">
        <f t="shared" si="12"/>
        <v>0.16671844660194174</v>
      </c>
      <c r="L90" s="49">
        <f t="shared" si="12"/>
        <v>0.23461538461538461</v>
      </c>
      <c r="M90" s="49">
        <f t="shared" si="12"/>
        <v>0.22780952380952382</v>
      </c>
      <c r="N90" s="49">
        <f t="shared" si="12"/>
        <v>0.33709433962264151</v>
      </c>
      <c r="O90" s="53">
        <f t="shared" si="12"/>
        <v>0.36571962616822429</v>
      </c>
    </row>
    <row r="91" spans="1:15" ht="15.75">
      <c r="A91" s="11">
        <v>17</v>
      </c>
      <c r="B91" s="6" t="str">
        <f t="shared" si="13"/>
        <v>Ratio de conversión</v>
      </c>
      <c r="C91" s="8" t="str">
        <f t="shared" si="14"/>
        <v>Mensual</v>
      </c>
      <c r="D91" s="29">
        <f t="shared" si="12"/>
        <v>0</v>
      </c>
      <c r="E91" s="49">
        <f t="shared" si="12"/>
        <v>0</v>
      </c>
      <c r="F91" s="49">
        <f t="shared" si="12"/>
        <v>0</v>
      </c>
      <c r="G91" s="49">
        <f t="shared" si="12"/>
        <v>1.7647058823529429E-2</v>
      </c>
      <c r="H91" s="49">
        <f t="shared" si="12"/>
        <v>4.0000000000000036E-2</v>
      </c>
      <c r="I91" s="49">
        <f t="shared" si="12"/>
        <v>5.7142857142857197E-2</v>
      </c>
      <c r="J91" s="49">
        <f t="shared" si="12"/>
        <v>4.999999999999992E-2</v>
      </c>
      <c r="K91" s="49">
        <f t="shared" si="12"/>
        <v>6.111111111111104E-2</v>
      </c>
      <c r="L91" s="49">
        <f t="shared" si="12"/>
        <v>7.5675675675675624E-2</v>
      </c>
      <c r="M91" s="49">
        <f t="shared" si="12"/>
        <v>1.081081081081082E-2</v>
      </c>
      <c r="N91" s="49">
        <f t="shared" si="12"/>
        <v>-5.2631578947368472E-3</v>
      </c>
      <c r="O91" s="53">
        <f t="shared" si="12"/>
        <v>1.0526315789473694E-2</v>
      </c>
    </row>
    <row r="92" spans="1:15" ht="15.75">
      <c r="A92" s="11">
        <v>18</v>
      </c>
      <c r="B92" s="6" t="str">
        <f t="shared" si="13"/>
        <v>Coste de adquisición de cliente</v>
      </c>
      <c r="C92" s="8" t="str">
        <f t="shared" si="14"/>
        <v>Mensual</v>
      </c>
      <c r="D92" s="29">
        <f t="shared" si="12"/>
        <v>2.1428571428571481E-2</v>
      </c>
      <c r="E92" s="49">
        <f t="shared" si="12"/>
        <v>4.285714285714283E-2</v>
      </c>
      <c r="F92" s="49">
        <f t="shared" si="12"/>
        <v>4.3165467625899255E-2</v>
      </c>
      <c r="G92" s="49">
        <f t="shared" si="12"/>
        <v>5.7971014492753541E-2</v>
      </c>
      <c r="H92" s="49">
        <f t="shared" si="12"/>
        <v>8.3636363636363661E-2</v>
      </c>
      <c r="I92" s="49">
        <f t="shared" si="12"/>
        <v>-2.9197080291970701E-2</v>
      </c>
      <c r="J92" s="49">
        <f t="shared" si="12"/>
        <v>-1.4705882352941124E-2</v>
      </c>
      <c r="K92" s="49">
        <f t="shared" si="12"/>
        <v>-2.2222222222222275E-2</v>
      </c>
      <c r="L92" s="49">
        <f t="shared" si="12"/>
        <v>0.14498141263940528</v>
      </c>
      <c r="M92" s="49">
        <f t="shared" si="12"/>
        <v>0.32835820895522388</v>
      </c>
      <c r="N92" s="49">
        <f t="shared" si="12"/>
        <v>0.46268656716417916</v>
      </c>
      <c r="O92" s="53">
        <f t="shared" si="12"/>
        <v>9.0225563909774376E-2</v>
      </c>
    </row>
    <row r="93" spans="1:15" ht="15.75">
      <c r="A93" s="11">
        <v>19</v>
      </c>
      <c r="B93" s="6" t="str">
        <f t="shared" si="13"/>
        <v>Número seguidores RRSS</v>
      </c>
      <c r="C93" s="8" t="str">
        <f t="shared" si="14"/>
        <v>Mensual</v>
      </c>
      <c r="D93" s="29">
        <f t="shared" si="12"/>
        <v>-2.8513238289205704E-4</v>
      </c>
      <c r="E93" s="49">
        <f t="shared" si="12"/>
        <v>-7.8873239436619714E-3</v>
      </c>
      <c r="F93" s="49">
        <f t="shared" si="12"/>
        <v>0.10837022132796781</v>
      </c>
      <c r="G93" s="49">
        <f t="shared" si="12"/>
        <v>0.12623742454728371</v>
      </c>
      <c r="H93" s="49">
        <f t="shared" si="12"/>
        <v>0.14498993963782697</v>
      </c>
      <c r="I93" s="49">
        <f t="shared" si="12"/>
        <v>0.16559356136820927</v>
      </c>
      <c r="J93" s="49">
        <f t="shared" si="12"/>
        <v>0.22466800804828974</v>
      </c>
      <c r="K93" s="49">
        <f t="shared" si="12"/>
        <v>0.25690140845070425</v>
      </c>
      <c r="L93" s="49">
        <f t="shared" si="12"/>
        <v>0.29311871227364183</v>
      </c>
      <c r="M93" s="49">
        <f t="shared" si="12"/>
        <v>0.29661971830985917</v>
      </c>
      <c r="N93" s="49">
        <f t="shared" si="12"/>
        <v>0.43472837022132799</v>
      </c>
      <c r="O93" s="53">
        <f t="shared" si="12"/>
        <v>0.44816901408450704</v>
      </c>
    </row>
    <row r="94" spans="1:15" ht="16.5" thickBot="1">
      <c r="A94" s="14">
        <v>20</v>
      </c>
      <c r="B94" s="6" t="str">
        <f t="shared" si="13"/>
        <v>Margen promedio sobre ventas</v>
      </c>
      <c r="C94" s="9" t="str">
        <f t="shared" si="14"/>
        <v>Trimestral</v>
      </c>
      <c r="D94" s="54" t="str">
        <f t="shared" si="12"/>
        <v/>
      </c>
      <c r="E94" s="55" t="str">
        <f t="shared" si="12"/>
        <v/>
      </c>
      <c r="F94" s="55">
        <f t="shared" si="12"/>
        <v>2.7472527472527865E-3</v>
      </c>
      <c r="G94" s="55" t="str">
        <f t="shared" si="12"/>
        <v/>
      </c>
      <c r="H94" s="55" t="str">
        <f t="shared" si="12"/>
        <v/>
      </c>
      <c r="I94" s="55">
        <f t="shared" si="12"/>
        <v>1.086956521739146E-2</v>
      </c>
      <c r="J94" s="55" t="str">
        <f t="shared" si="12"/>
        <v/>
      </c>
      <c r="K94" s="55" t="str">
        <f t="shared" si="12"/>
        <v/>
      </c>
      <c r="L94" s="55">
        <f t="shared" si="12"/>
        <v>2.9490616621983955E-2</v>
      </c>
      <c r="M94" s="55" t="str">
        <f t="shared" si="12"/>
        <v/>
      </c>
      <c r="N94" s="55" t="str">
        <f t="shared" si="12"/>
        <v/>
      </c>
      <c r="O94" s="56">
        <f t="shared" si="12"/>
        <v>-1.5789473684210565E-2</v>
      </c>
    </row>
  </sheetData>
  <phoneticPr fontId="3" type="noConversion"/>
  <conditionalFormatting sqref="D9:O28">
    <cfRule type="expression" dxfId="323" priority="227">
      <formula>$C9="Mensual"</formula>
    </cfRule>
  </conditionalFormatting>
  <conditionalFormatting sqref="O9:O28 L9:L28 I9:I28 F9:F28">
    <cfRule type="expression" dxfId="322" priority="224">
      <formula>$C9="Trimestral"</formula>
    </cfRule>
  </conditionalFormatting>
  <conditionalFormatting sqref="O9:O28">
    <cfRule type="expression" dxfId="321" priority="196">
      <formula>$C9="Anual"</formula>
    </cfRule>
  </conditionalFormatting>
  <conditionalFormatting sqref="O9:O28 M9:M28 K9:K28 F20:O20 L21:O21 H24:O24 F27:O27 E9:E28 I9:I28 G9:G28 K22:O22">
    <cfRule type="expression" dxfId="320" priority="225">
      <formula>$C9="Bimensual"</formula>
    </cfRule>
  </conditionalFormatting>
  <conditionalFormatting sqref="O9:O28 K9:K28 L21:O21 H24:O24 G9:G28 K22:O22">
    <cfRule type="expression" dxfId="319" priority="199">
      <formula>$C9="Cuatrimestral"</formula>
    </cfRule>
  </conditionalFormatting>
  <conditionalFormatting sqref="I9:I28 O9:O28">
    <cfRule type="expression" dxfId="318" priority="197">
      <formula>$C9="Semestral"</formula>
    </cfRule>
  </conditionalFormatting>
  <conditionalFormatting sqref="I9:I28">
    <cfRule type="expression" dxfId="317" priority="193">
      <formula>$C9="Semestral"</formula>
    </cfRule>
  </conditionalFormatting>
  <conditionalFormatting sqref="G9">
    <cfRule type="expression" dxfId="316" priority="149">
      <formula>$C9="Cuatrimestral"</formula>
    </cfRule>
  </conditionalFormatting>
  <conditionalFormatting sqref="I9">
    <cfRule type="expression" dxfId="315" priority="148">
      <formula>$C9="Semestral"</formula>
    </cfRule>
  </conditionalFormatting>
  <conditionalFormatting sqref="D10:O10">
    <cfRule type="expression" dxfId="314" priority="147">
      <formula>$C10="Mensual"</formula>
    </cfRule>
  </conditionalFormatting>
  <conditionalFormatting sqref="F10 I10 L10 O10">
    <cfRule type="expression" dxfId="313" priority="145">
      <formula>$C10="Trimestral"</formula>
    </cfRule>
  </conditionalFormatting>
  <conditionalFormatting sqref="O10">
    <cfRule type="expression" dxfId="312" priority="142">
      <formula>$C10="Anual"</formula>
    </cfRule>
  </conditionalFormatting>
  <conditionalFormatting sqref="E10 G10 I10 K10 M10 O10">
    <cfRule type="expression" dxfId="311" priority="146">
      <formula>$C10="Bimensual"</formula>
    </cfRule>
  </conditionalFormatting>
  <conditionalFormatting sqref="G10 K10 O10">
    <cfRule type="expression" dxfId="310" priority="144">
      <formula>$C10="Cuatrimestral"</formula>
    </cfRule>
  </conditionalFormatting>
  <conditionalFormatting sqref="I10 O10">
    <cfRule type="expression" dxfId="309" priority="143">
      <formula>$C10="Semestral"</formula>
    </cfRule>
  </conditionalFormatting>
  <conditionalFormatting sqref="G11">
    <cfRule type="expression" dxfId="308" priority="141">
      <formula>$C11="Mensual"</formula>
    </cfRule>
  </conditionalFormatting>
  <conditionalFormatting sqref="G11">
    <cfRule type="expression" dxfId="307" priority="139">
      <formula>$C11="Cuatrimestral"</formula>
    </cfRule>
  </conditionalFormatting>
  <conditionalFormatting sqref="E9 G9 I9 K9 M9 O9">
    <cfRule type="expression" dxfId="306" priority="138">
      <formula>$C9="Bimestral"</formula>
    </cfRule>
  </conditionalFormatting>
  <conditionalFormatting sqref="H24:O24 G10:G28">
    <cfRule type="expression" dxfId="305" priority="137">
      <formula>$C10="Cuatrimestral"</formula>
    </cfRule>
  </conditionalFormatting>
  <conditionalFormatting sqref="I10:I28">
    <cfRule type="expression" dxfId="304" priority="136">
      <formula>$C10="Semestral"</formula>
    </cfRule>
  </conditionalFormatting>
  <conditionalFormatting sqref="K10:K28 M10:M28 O10:O28 F20:O20 L21:O21 H24:O24 F27:O27 E10:E28 G10:G28 I10:I28 K22:O22">
    <cfRule type="expression" dxfId="303" priority="135">
      <formula>$C10="Bimestral"</formula>
    </cfRule>
  </conditionalFormatting>
  <conditionalFormatting sqref="D75:O94">
    <cfRule type="expression" dxfId="302" priority="46">
      <formula>$C75="Mensual"</formula>
    </cfRule>
  </conditionalFormatting>
  <conditionalFormatting sqref="O75:O94 L75:L94 I75:I94 F75:F94">
    <cfRule type="expression" dxfId="301" priority="44">
      <formula>$C75="Trimestral"</formula>
    </cfRule>
  </conditionalFormatting>
  <conditionalFormatting sqref="O75:O94">
    <cfRule type="expression" dxfId="300" priority="41">
      <formula>$C75="Anual"</formula>
    </cfRule>
  </conditionalFormatting>
  <conditionalFormatting sqref="E75:E94 O75:O94 M75:M94 K75:K94 I75:I94 G75:G94 F86 H86 J86 L86 N86">
    <cfRule type="expression" dxfId="299" priority="45">
      <formula>$C75="Bimensual"</formula>
    </cfRule>
  </conditionalFormatting>
  <conditionalFormatting sqref="G75:G94 O75:O94 K75:K94">
    <cfRule type="expression" dxfId="298" priority="43">
      <formula>$C75="Cuatrimestral"</formula>
    </cfRule>
  </conditionalFormatting>
  <conditionalFormatting sqref="I75:I94 O75:O94">
    <cfRule type="expression" dxfId="297" priority="42">
      <formula>$C75="Semestral"</formula>
    </cfRule>
  </conditionalFormatting>
  <conditionalFormatting sqref="I75:I94">
    <cfRule type="expression" dxfId="296" priority="40">
      <formula>$C75="Semestral"</formula>
    </cfRule>
  </conditionalFormatting>
  <conditionalFormatting sqref="G75">
    <cfRule type="expression" dxfId="295" priority="39">
      <formula>$C75="Cuatrimestral"</formula>
    </cfRule>
  </conditionalFormatting>
  <conditionalFormatting sqref="I75">
    <cfRule type="expression" dxfId="294" priority="38">
      <formula>$C75="Semestral"</formula>
    </cfRule>
  </conditionalFormatting>
  <conditionalFormatting sqref="D76:O76">
    <cfRule type="expression" dxfId="293" priority="37">
      <formula>$C76="Mensual"</formula>
    </cfRule>
  </conditionalFormatting>
  <conditionalFormatting sqref="F76 I76 L76 O76">
    <cfRule type="expression" dxfId="292" priority="35">
      <formula>$C76="Trimestral"</formula>
    </cfRule>
  </conditionalFormatting>
  <conditionalFormatting sqref="O76">
    <cfRule type="expression" dxfId="291" priority="32">
      <formula>$C76="Anual"</formula>
    </cfRule>
  </conditionalFormatting>
  <conditionalFormatting sqref="E76 G76 I76 K76 M76 O76">
    <cfRule type="expression" dxfId="290" priority="36">
      <formula>$C76="Bimensual"</formula>
    </cfRule>
  </conditionalFormatting>
  <conditionalFormatting sqref="G76 K76 O76">
    <cfRule type="expression" dxfId="289" priority="34">
      <formula>$C76="Cuatrimestral"</formula>
    </cfRule>
  </conditionalFormatting>
  <conditionalFormatting sqref="I76 O76">
    <cfRule type="expression" dxfId="288" priority="33">
      <formula>$C76="Semestral"</formula>
    </cfRule>
  </conditionalFormatting>
  <conditionalFormatting sqref="G77">
    <cfRule type="expression" dxfId="287" priority="31">
      <formula>$C77="Mensual"</formula>
    </cfRule>
  </conditionalFormatting>
  <conditionalFormatting sqref="G77">
    <cfRule type="expression" dxfId="286" priority="30">
      <formula>$C77="Cuatrimestral"</formula>
    </cfRule>
  </conditionalFormatting>
  <conditionalFormatting sqref="E75 G75 I75 K75 M75 O75">
    <cfRule type="expression" dxfId="285" priority="29">
      <formula>$C75="Bimestral"</formula>
    </cfRule>
  </conditionalFormatting>
  <conditionalFormatting sqref="G76:G94">
    <cfRule type="expression" dxfId="284" priority="28">
      <formula>$C76="Cuatrimestral"</formula>
    </cfRule>
  </conditionalFormatting>
  <conditionalFormatting sqref="I76:I94">
    <cfRule type="expression" dxfId="283" priority="27">
      <formula>$C76="Semestral"</formula>
    </cfRule>
  </conditionalFormatting>
  <conditionalFormatting sqref="E76:E94 G76:G94 I76:I94 K76:K94 M76:M94 O76:O94 F86 H86 J86 L86 N86">
    <cfRule type="expression" dxfId="282" priority="26">
      <formula>$C76="Bimestral"</formula>
    </cfRule>
  </conditionalFormatting>
  <conditionalFormatting sqref="E21">
    <cfRule type="expression" dxfId="281" priority="113">
      <formula>$C21="Trimestral"</formula>
    </cfRule>
  </conditionalFormatting>
  <conditionalFormatting sqref="D53:O72">
    <cfRule type="expression" dxfId="280" priority="90">
      <formula>$C53="Mensual"</formula>
    </cfRule>
  </conditionalFormatting>
  <conditionalFormatting sqref="O53:O72 L53:L72 I53:I72 F53:F72">
    <cfRule type="expression" dxfId="279" priority="88">
      <formula>$C53="Trimestral"</formula>
    </cfRule>
  </conditionalFormatting>
  <conditionalFormatting sqref="O53:O72">
    <cfRule type="expression" dxfId="278" priority="85">
      <formula>$C53="Anual"</formula>
    </cfRule>
  </conditionalFormatting>
  <conditionalFormatting sqref="E53:E72 O53:O72 M53:M72 K53:K72 I53:I72 G53:G72 F64 H64 J64 L64 N64">
    <cfRule type="expression" dxfId="277" priority="89">
      <formula>$C53="Bimensual"</formula>
    </cfRule>
  </conditionalFormatting>
  <conditionalFormatting sqref="G53:G72 O53:O72 K53:K72">
    <cfRule type="expression" dxfId="276" priority="87">
      <formula>$C53="Cuatrimestral"</formula>
    </cfRule>
  </conditionalFormatting>
  <conditionalFormatting sqref="I53:I72 O53:O72">
    <cfRule type="expression" dxfId="275" priority="86">
      <formula>$C53="Semestral"</formula>
    </cfRule>
  </conditionalFormatting>
  <conditionalFormatting sqref="I53:I72">
    <cfRule type="expression" dxfId="274" priority="84">
      <formula>$C53="Semestral"</formula>
    </cfRule>
  </conditionalFormatting>
  <conditionalFormatting sqref="G53">
    <cfRule type="expression" dxfId="273" priority="83">
      <formula>$C53="Cuatrimestral"</formula>
    </cfRule>
  </conditionalFormatting>
  <conditionalFormatting sqref="I53">
    <cfRule type="expression" dxfId="272" priority="82">
      <formula>$C53="Semestral"</formula>
    </cfRule>
  </conditionalFormatting>
  <conditionalFormatting sqref="D54:O54">
    <cfRule type="expression" dxfId="271" priority="81">
      <formula>$C54="Mensual"</formula>
    </cfRule>
  </conditionalFormatting>
  <conditionalFormatting sqref="F54 I54 L54 O54">
    <cfRule type="expression" dxfId="270" priority="79">
      <formula>$C54="Trimestral"</formula>
    </cfRule>
  </conditionalFormatting>
  <conditionalFormatting sqref="O54">
    <cfRule type="expression" dxfId="269" priority="76">
      <formula>$C54="Anual"</formula>
    </cfRule>
  </conditionalFormatting>
  <conditionalFormatting sqref="E54 G54 I54 K54 M54 O54">
    <cfRule type="expression" dxfId="268" priority="80">
      <formula>$C54="Bimensual"</formula>
    </cfRule>
  </conditionalFormatting>
  <conditionalFormatting sqref="G54 K54 O54">
    <cfRule type="expression" dxfId="267" priority="78">
      <formula>$C54="Cuatrimestral"</formula>
    </cfRule>
  </conditionalFormatting>
  <conditionalFormatting sqref="I54 O54">
    <cfRule type="expression" dxfId="266" priority="77">
      <formula>$C54="Semestral"</formula>
    </cfRule>
  </conditionalFormatting>
  <conditionalFormatting sqref="G55">
    <cfRule type="expression" dxfId="265" priority="75">
      <formula>$C55="Mensual"</formula>
    </cfRule>
  </conditionalFormatting>
  <conditionalFormatting sqref="G55">
    <cfRule type="expression" dxfId="264" priority="74">
      <formula>$C55="Cuatrimestral"</formula>
    </cfRule>
  </conditionalFormatting>
  <conditionalFormatting sqref="E53 G53 I53 K53 M53 O53">
    <cfRule type="expression" dxfId="263" priority="73">
      <formula>$C53="Bimestral"</formula>
    </cfRule>
  </conditionalFormatting>
  <conditionalFormatting sqref="G54:G72">
    <cfRule type="expression" dxfId="262" priority="72">
      <formula>$C54="Cuatrimestral"</formula>
    </cfRule>
  </conditionalFormatting>
  <conditionalFormatting sqref="I54:I72">
    <cfRule type="expression" dxfId="261" priority="71">
      <formula>$C54="Semestral"</formula>
    </cfRule>
  </conditionalFormatting>
  <conditionalFormatting sqref="E54:E72 G54:G72 I54:I72 K54:K72 M54:M72 O54:O72 F64 H64 J64 L64 N64">
    <cfRule type="expression" dxfId="260" priority="70">
      <formula>$C54="Bimestral"</formula>
    </cfRule>
  </conditionalFormatting>
  <conditionalFormatting sqref="E65">
    <cfRule type="expression" dxfId="259" priority="69">
      <formula>$C65="Trimestral"</formula>
    </cfRule>
  </conditionalFormatting>
  <conditionalFormatting sqref="E87">
    <cfRule type="expression" dxfId="258" priority="25">
      <formula>$C87="Trimestral"</formula>
    </cfRule>
  </conditionalFormatting>
  <conditionalFormatting sqref="E22">
    <cfRule type="expression" dxfId="257" priority="24">
      <formula>$C22="Trimestral"</formula>
    </cfRule>
  </conditionalFormatting>
  <conditionalFormatting sqref="D31:O50">
    <cfRule type="expression" dxfId="256" priority="23">
      <formula>$C31="Mensual"</formula>
    </cfRule>
  </conditionalFormatting>
  <conditionalFormatting sqref="O31:O50 L31:L50 I31:I50 F31:F50">
    <cfRule type="expression" dxfId="255" priority="21">
      <formula>$C31="Trimestral"</formula>
    </cfRule>
  </conditionalFormatting>
  <conditionalFormatting sqref="O31:O50">
    <cfRule type="expression" dxfId="254" priority="18">
      <formula>$C31="Anual"</formula>
    </cfRule>
  </conditionalFormatting>
  <conditionalFormatting sqref="O31:O50 M31:M50 K31:K50 F42:J42 H46:J46 L46 N46 F49:J49 L49 N49 E31:E50 I31:I41 I43:I45 I47:I48 I50 G31:G41 G43:G48 G50 L42:L44 N42:N44">
    <cfRule type="expression" dxfId="253" priority="22">
      <formula>$C31="Bimensual"</formula>
    </cfRule>
  </conditionalFormatting>
  <conditionalFormatting sqref="O31:O50 K31:K50 H46:J46 L46:N46 G31:G50 L43:N44">
    <cfRule type="expression" dxfId="252" priority="20">
      <formula>$C31="Cuatrimestral"</formula>
    </cfRule>
  </conditionalFormatting>
  <conditionalFormatting sqref="I31:I50 O31:O50">
    <cfRule type="expression" dxfId="251" priority="19">
      <formula>$C31="Semestral"</formula>
    </cfRule>
  </conditionalFormatting>
  <conditionalFormatting sqref="I31:I50">
    <cfRule type="expression" dxfId="250" priority="17">
      <formula>$C31="Semestral"</formula>
    </cfRule>
  </conditionalFormatting>
  <conditionalFormatting sqref="G31">
    <cfRule type="expression" dxfId="249" priority="16">
      <formula>$C31="Cuatrimestral"</formula>
    </cfRule>
  </conditionalFormatting>
  <conditionalFormatting sqref="I31">
    <cfRule type="expression" dxfId="248" priority="15">
      <formula>$C31="Semestral"</formula>
    </cfRule>
  </conditionalFormatting>
  <conditionalFormatting sqref="D32:O32">
    <cfRule type="expression" dxfId="247" priority="14">
      <formula>$C32="Mensual"</formula>
    </cfRule>
  </conditionalFormatting>
  <conditionalFormatting sqref="F32 I32 L32 O32">
    <cfRule type="expression" dxfId="246" priority="12">
      <formula>$C32="Trimestral"</formula>
    </cfRule>
  </conditionalFormatting>
  <conditionalFormatting sqref="O32">
    <cfRule type="expression" dxfId="245" priority="9">
      <formula>$C32="Anual"</formula>
    </cfRule>
  </conditionalFormatting>
  <conditionalFormatting sqref="E32 G32 I32 K32 M32 O32">
    <cfRule type="expression" dxfId="244" priority="13">
      <formula>$C32="Bimensual"</formula>
    </cfRule>
  </conditionalFormatting>
  <conditionalFormatting sqref="G32 K32 O32">
    <cfRule type="expression" dxfId="243" priority="11">
      <formula>$C32="Cuatrimestral"</formula>
    </cfRule>
  </conditionalFormatting>
  <conditionalFormatting sqref="I32 O32">
    <cfRule type="expression" dxfId="242" priority="10">
      <formula>$C32="Semestral"</formula>
    </cfRule>
  </conditionalFormatting>
  <conditionalFormatting sqref="G33">
    <cfRule type="expression" dxfId="241" priority="8">
      <formula>$C33="Mensual"</formula>
    </cfRule>
  </conditionalFormatting>
  <conditionalFormatting sqref="G33">
    <cfRule type="expression" dxfId="240" priority="7">
      <formula>$C33="Cuatrimestral"</formula>
    </cfRule>
  </conditionalFormatting>
  <conditionalFormatting sqref="E31 G31 I31 K31 M31 O31">
    <cfRule type="expression" dxfId="239" priority="6">
      <formula>$C31="Bimestral"</formula>
    </cfRule>
  </conditionalFormatting>
  <conditionalFormatting sqref="H46:O46 G32:G50">
    <cfRule type="expression" dxfId="238" priority="5">
      <formula>$C32="Cuatrimestral"</formula>
    </cfRule>
  </conditionalFormatting>
  <conditionalFormatting sqref="I32:I50">
    <cfRule type="expression" dxfId="237" priority="4">
      <formula>$C32="Semestral"</formula>
    </cfRule>
  </conditionalFormatting>
  <conditionalFormatting sqref="K32:K50 M32:M50 O32:O50 F42:J42 H46:J46 L46 N46 F49:J49 L49 N49 E32:E50 G32:G41 G43:G48 G50 I32:I41 I43:I45 I47:I48 I50 L42:L44 N42:N44">
    <cfRule type="expression" dxfId="236" priority="3">
      <formula>$C32="Bimestral"</formula>
    </cfRule>
  </conditionalFormatting>
  <conditionalFormatting sqref="E43">
    <cfRule type="expression" dxfId="235" priority="2">
      <formula>$C43="Trimestral"</formula>
    </cfRule>
  </conditionalFormatting>
  <conditionalFormatting sqref="E44">
    <cfRule type="expression" dxfId="234" priority="1">
      <formula>$C44="Trimestral"</formula>
    </cfRule>
  </conditionalFormatting>
  <pageMargins left="0.7" right="0.7" top="0.75" bottom="0.75" header="0.3" footer="0.3"/>
  <drawing r:id="rId1"/>
  <tableParts count="4">
    <tablePart r:id="rId2"/>
    <tablePart r:id="rId3"/>
    <tablePart r:id="rId4"/>
    <tablePart r:id="rId5"/>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'Catalogo de KPIs'!$B$6:$B$27</xm:f>
          </x14:formula1>
          <xm:sqref>B9:B28</xm:sqref>
        </x14:dataValidation>
        <x14:dataValidation type="list" allowBlank="1" showInputMessage="1" showErrorMessage="1" xr:uid="{00000000-0002-0000-0200-000001000000}">
          <x14:formula1>
            <xm:f>'Catalogo de KPIs'!$D$6:$D$11</xm:f>
          </x14:formula1>
          <xm:sqref>C9:C28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W94"/>
  <sheetViews>
    <sheetView showGridLines="0" tabSelected="1" workbookViewId="0">
      <selection activeCell="B18" sqref="B18"/>
    </sheetView>
  </sheetViews>
  <sheetFormatPr defaultColWidth="11.5546875" defaultRowHeight="15"/>
  <cols>
    <col min="1" max="1" width="5.109375" customWidth="1"/>
    <col min="2" max="2" width="30.5546875" bestFit="1" customWidth="1"/>
    <col min="3" max="3" width="13.44140625" bestFit="1" customWidth="1"/>
    <col min="4" max="4" width="11.33203125" bestFit="1" customWidth="1"/>
    <col min="12" max="12" width="12.44140625" customWidth="1"/>
    <col min="14" max="14" width="12" customWidth="1"/>
    <col min="15" max="15" width="11.44140625" customWidth="1"/>
    <col min="17" max="17" width="11.6640625" bestFit="1" customWidth="1"/>
  </cols>
  <sheetData>
    <row r="3" spans="1:23" ht="15.75" thickBot="1"/>
    <row r="4" spans="1:23" ht="30.75" thickBot="1">
      <c r="B4" s="30" t="s">
        <v>31</v>
      </c>
      <c r="C4" s="31"/>
    </row>
    <row r="5" spans="1:23" hidden="1">
      <c r="D5" s="1">
        <v>31</v>
      </c>
      <c r="E5" s="1">
        <v>28</v>
      </c>
      <c r="F5" s="1">
        <v>31</v>
      </c>
      <c r="G5" s="1">
        <v>30</v>
      </c>
      <c r="H5" s="1">
        <v>31</v>
      </c>
      <c r="I5" s="1">
        <v>30</v>
      </c>
      <c r="J5" s="1">
        <v>31</v>
      </c>
      <c r="K5" s="1">
        <v>31</v>
      </c>
      <c r="L5" s="1">
        <v>30</v>
      </c>
      <c r="M5" s="1">
        <v>31</v>
      </c>
      <c r="N5" s="1">
        <v>30</v>
      </c>
      <c r="O5" s="1">
        <v>31</v>
      </c>
    </row>
    <row r="6" spans="1:23" s="1" customFormat="1" hidden="1">
      <c r="D6" s="1">
        <v>1</v>
      </c>
      <c r="E6" s="1">
        <v>2</v>
      </c>
      <c r="F6" s="1">
        <v>3</v>
      </c>
      <c r="G6" s="1">
        <v>4</v>
      </c>
      <c r="H6" s="1">
        <v>5</v>
      </c>
      <c r="I6" s="1">
        <v>6</v>
      </c>
      <c r="J6" s="1">
        <v>7</v>
      </c>
      <c r="K6" s="1">
        <v>8</v>
      </c>
      <c r="L6" s="1">
        <v>9</v>
      </c>
      <c r="M6" s="1">
        <v>10</v>
      </c>
      <c r="N6" s="1">
        <v>11</v>
      </c>
      <c r="O6" s="1">
        <v>12</v>
      </c>
      <c r="R6"/>
      <c r="S6"/>
      <c r="T6"/>
      <c r="U6"/>
      <c r="V6"/>
      <c r="W6"/>
    </row>
    <row r="7" spans="1:23" s="1" customFormat="1">
      <c r="R7"/>
      <c r="S7"/>
      <c r="T7"/>
      <c r="U7"/>
      <c r="V7"/>
      <c r="W7"/>
    </row>
    <row r="8" spans="1:23" s="7" customFormat="1" ht="20.25">
      <c r="A8" s="12" t="s">
        <v>32</v>
      </c>
      <c r="B8" s="13" t="s">
        <v>33</v>
      </c>
      <c r="C8" s="10" t="s">
        <v>18</v>
      </c>
      <c r="D8" s="22" t="s">
        <v>34</v>
      </c>
      <c r="E8" s="23" t="s">
        <v>35</v>
      </c>
      <c r="F8" s="23" t="s">
        <v>36</v>
      </c>
      <c r="G8" s="23" t="s">
        <v>37</v>
      </c>
      <c r="H8" s="23" t="s">
        <v>38</v>
      </c>
      <c r="I8" s="23" t="s">
        <v>39</v>
      </c>
      <c r="J8" s="23" t="s">
        <v>40</v>
      </c>
      <c r="K8" s="23" t="s">
        <v>41</v>
      </c>
      <c r="L8" s="23" t="s">
        <v>42</v>
      </c>
      <c r="M8" s="23" t="s">
        <v>43</v>
      </c>
      <c r="N8" s="23" t="s">
        <v>44</v>
      </c>
      <c r="O8" s="24" t="s">
        <v>45</v>
      </c>
      <c r="P8"/>
      <c r="Q8"/>
      <c r="R8"/>
      <c r="S8"/>
      <c r="T8"/>
      <c r="U8"/>
      <c r="V8"/>
      <c r="W8"/>
    </row>
    <row r="9" spans="1:23">
      <c r="A9" s="11">
        <v>1</v>
      </c>
      <c r="B9" s="6"/>
      <c r="C9" s="8"/>
      <c r="D9" s="16"/>
      <c r="E9" s="17"/>
      <c r="F9" s="17"/>
      <c r="G9" s="17"/>
      <c r="H9" s="17"/>
      <c r="I9" s="17"/>
      <c r="J9" s="17"/>
      <c r="K9" s="17"/>
      <c r="L9" s="17"/>
      <c r="M9" s="17"/>
      <c r="N9" s="17"/>
      <c r="O9" s="18"/>
    </row>
    <row r="10" spans="1:23">
      <c r="A10" s="11">
        <v>2</v>
      </c>
      <c r="B10" s="6"/>
      <c r="C10" s="8"/>
      <c r="D10" s="16"/>
      <c r="E10" s="17"/>
      <c r="F10" s="17"/>
      <c r="G10" s="17"/>
      <c r="H10" s="17"/>
      <c r="I10" s="17"/>
      <c r="J10" s="17"/>
      <c r="K10" s="17"/>
      <c r="L10" s="17"/>
      <c r="M10" s="17"/>
      <c r="N10" s="17"/>
      <c r="O10" s="18"/>
    </row>
    <row r="11" spans="1:23">
      <c r="A11" s="11">
        <v>3</v>
      </c>
      <c r="B11" s="6"/>
      <c r="C11" s="8"/>
      <c r="D11" s="16"/>
      <c r="E11" s="17"/>
      <c r="F11" s="17"/>
      <c r="G11" s="17"/>
      <c r="H11" s="17"/>
      <c r="I11" s="17"/>
      <c r="J11" s="17"/>
      <c r="K11" s="17"/>
      <c r="L11" s="17"/>
      <c r="M11" s="17"/>
      <c r="N11" s="17"/>
      <c r="O11" s="18"/>
    </row>
    <row r="12" spans="1:23">
      <c r="A12" s="11">
        <v>4</v>
      </c>
      <c r="B12" s="6"/>
      <c r="C12" s="8"/>
      <c r="D12" s="16"/>
      <c r="E12" s="17"/>
      <c r="F12" s="17"/>
      <c r="G12" s="17"/>
      <c r="H12" s="17"/>
      <c r="I12" s="17"/>
      <c r="J12" s="17"/>
      <c r="K12" s="17"/>
      <c r="L12" s="17"/>
      <c r="M12" s="17"/>
      <c r="N12" s="17"/>
      <c r="O12" s="18"/>
    </row>
    <row r="13" spans="1:23">
      <c r="A13" s="11">
        <v>5</v>
      </c>
      <c r="B13" s="6"/>
      <c r="C13" s="8"/>
      <c r="D13" s="16"/>
      <c r="E13" s="17"/>
      <c r="F13" s="17"/>
      <c r="G13" s="17"/>
      <c r="H13" s="17"/>
      <c r="I13" s="17"/>
      <c r="J13" s="17"/>
      <c r="K13" s="17"/>
      <c r="L13" s="17"/>
      <c r="M13" s="17"/>
      <c r="N13" s="17"/>
      <c r="O13" s="18"/>
    </row>
    <row r="14" spans="1:23">
      <c r="A14" s="11">
        <v>6</v>
      </c>
      <c r="B14" s="6"/>
      <c r="C14" s="8"/>
      <c r="D14" s="16"/>
      <c r="E14" s="17"/>
      <c r="F14" s="17"/>
      <c r="G14" s="17"/>
      <c r="H14" s="17"/>
      <c r="I14" s="17"/>
      <c r="J14" s="17"/>
      <c r="K14" s="17"/>
      <c r="L14" s="17"/>
      <c r="M14" s="17"/>
      <c r="N14" s="17"/>
      <c r="O14" s="18"/>
    </row>
    <row r="15" spans="1:23">
      <c r="A15" s="11">
        <v>7</v>
      </c>
      <c r="B15" s="6"/>
      <c r="C15" s="8"/>
      <c r="D15" s="16"/>
      <c r="E15" s="17"/>
      <c r="F15" s="17"/>
      <c r="G15" s="17"/>
      <c r="H15" s="17"/>
      <c r="I15" s="17"/>
      <c r="J15" s="17"/>
      <c r="K15" s="17"/>
      <c r="L15" s="17"/>
      <c r="M15" s="17"/>
      <c r="N15" s="17"/>
      <c r="O15" s="18"/>
    </row>
    <row r="16" spans="1:23">
      <c r="A16" s="11">
        <v>8</v>
      </c>
      <c r="B16" s="6"/>
      <c r="C16" s="8"/>
      <c r="D16" s="16"/>
      <c r="E16" s="17"/>
      <c r="F16" s="17"/>
      <c r="G16" s="17"/>
      <c r="H16" s="17"/>
      <c r="I16" s="17"/>
      <c r="J16" s="17"/>
      <c r="K16" s="17"/>
      <c r="L16" s="17"/>
      <c r="M16" s="17"/>
      <c r="N16" s="17"/>
      <c r="O16" s="18"/>
    </row>
    <row r="17" spans="1:15">
      <c r="A17" s="11">
        <v>9</v>
      </c>
      <c r="B17" s="6"/>
      <c r="C17" s="8"/>
      <c r="D17" s="16"/>
      <c r="E17" s="17"/>
      <c r="F17" s="17"/>
      <c r="G17" s="17"/>
      <c r="H17" s="17"/>
      <c r="I17" s="17"/>
      <c r="J17" s="17"/>
      <c r="K17" s="17"/>
      <c r="L17" s="17"/>
      <c r="M17" s="17"/>
      <c r="N17" s="17"/>
      <c r="O17" s="18"/>
    </row>
    <row r="18" spans="1:15">
      <c r="A18" s="11">
        <v>10</v>
      </c>
      <c r="B18" s="6"/>
      <c r="C18" s="8"/>
      <c r="D18" s="16"/>
      <c r="E18" s="17"/>
      <c r="F18" s="17"/>
      <c r="G18" s="17"/>
      <c r="H18" s="17"/>
      <c r="I18" s="17"/>
      <c r="J18" s="17"/>
      <c r="K18" s="17"/>
      <c r="L18" s="17"/>
      <c r="M18" s="17"/>
      <c r="N18" s="17"/>
      <c r="O18" s="18"/>
    </row>
    <row r="19" spans="1:15">
      <c r="A19" s="11">
        <v>11</v>
      </c>
      <c r="B19" s="6"/>
      <c r="C19" s="8"/>
      <c r="D19" s="16"/>
      <c r="E19" s="17"/>
      <c r="F19" s="17"/>
      <c r="G19" s="17"/>
      <c r="H19" s="17"/>
      <c r="I19" s="17"/>
      <c r="J19" s="17"/>
      <c r="K19" s="17"/>
      <c r="L19" s="17"/>
      <c r="M19" s="17"/>
      <c r="N19" s="17"/>
      <c r="O19" s="18"/>
    </row>
    <row r="20" spans="1:15">
      <c r="A20" s="11">
        <v>12</v>
      </c>
      <c r="B20" s="6"/>
      <c r="C20" s="8"/>
      <c r="D20" s="19"/>
      <c r="E20" s="20"/>
      <c r="F20" s="20"/>
      <c r="G20" s="20"/>
      <c r="H20" s="20"/>
      <c r="I20" s="20"/>
      <c r="J20" s="20"/>
      <c r="K20" s="20"/>
      <c r="L20" s="20"/>
      <c r="M20" s="20"/>
      <c r="N20" s="20"/>
      <c r="O20" s="20"/>
    </row>
    <row r="21" spans="1:15">
      <c r="A21" s="11">
        <v>13</v>
      </c>
      <c r="B21" s="6"/>
      <c r="C21" s="8"/>
      <c r="D21" s="16"/>
      <c r="E21" s="17"/>
      <c r="F21" s="17"/>
      <c r="G21" s="17"/>
      <c r="H21" s="17"/>
      <c r="I21" s="17"/>
      <c r="J21" s="17"/>
      <c r="K21" s="17"/>
      <c r="L21" s="17"/>
      <c r="M21" s="17"/>
      <c r="N21" s="17"/>
      <c r="O21" s="17"/>
    </row>
    <row r="22" spans="1:15">
      <c r="A22" s="11">
        <v>14</v>
      </c>
      <c r="B22" s="6"/>
      <c r="C22" s="8"/>
      <c r="D22" s="19"/>
      <c r="E22" s="20"/>
      <c r="F22" s="20"/>
      <c r="G22" s="20"/>
      <c r="H22" s="20"/>
      <c r="I22" s="20"/>
      <c r="J22" s="20"/>
      <c r="K22" s="20"/>
      <c r="L22" s="20"/>
      <c r="M22" s="20"/>
      <c r="N22" s="20"/>
      <c r="O22" s="20"/>
    </row>
    <row r="23" spans="1:15">
      <c r="A23" s="11">
        <v>15</v>
      </c>
      <c r="B23" s="6"/>
      <c r="C23" s="8"/>
      <c r="D23" s="16"/>
      <c r="E23" s="17"/>
      <c r="F23" s="17"/>
      <c r="G23" s="17"/>
      <c r="H23" s="17"/>
      <c r="I23" s="20"/>
      <c r="J23" s="17"/>
      <c r="K23" s="17"/>
      <c r="L23" s="17"/>
      <c r="M23" s="17"/>
      <c r="N23" s="17"/>
      <c r="O23" s="21"/>
    </row>
    <row r="24" spans="1:15">
      <c r="A24" s="11">
        <v>16</v>
      </c>
      <c r="B24" s="6"/>
      <c r="C24" s="8"/>
      <c r="D24" s="19"/>
      <c r="E24" s="20"/>
      <c r="F24" s="20"/>
      <c r="G24" s="20"/>
      <c r="H24" s="20"/>
      <c r="I24" s="20"/>
      <c r="J24" s="20"/>
      <c r="K24" s="20"/>
      <c r="L24" s="20"/>
      <c r="M24" s="20"/>
      <c r="N24" s="20"/>
      <c r="O24" s="20"/>
    </row>
    <row r="25" spans="1:15">
      <c r="A25" s="11">
        <v>17</v>
      </c>
      <c r="B25" s="6"/>
      <c r="C25" s="8"/>
      <c r="D25" s="25"/>
      <c r="E25" s="26"/>
      <c r="F25" s="26"/>
      <c r="G25" s="26"/>
      <c r="H25" s="26"/>
      <c r="I25" s="26"/>
      <c r="J25" s="26"/>
      <c r="K25" s="26"/>
      <c r="L25" s="26"/>
      <c r="M25" s="26"/>
      <c r="N25" s="26"/>
      <c r="O25" s="27"/>
    </row>
    <row r="26" spans="1:15">
      <c r="A26" s="11">
        <v>18</v>
      </c>
      <c r="B26" s="6"/>
      <c r="C26" s="8"/>
      <c r="D26" s="16"/>
      <c r="E26" s="17"/>
      <c r="F26" s="17"/>
      <c r="G26" s="26"/>
      <c r="H26" s="26"/>
      <c r="I26" s="26"/>
      <c r="J26" s="26"/>
      <c r="K26" s="26"/>
      <c r="L26" s="26"/>
      <c r="M26" s="26"/>
      <c r="N26" s="26"/>
      <c r="O26" s="27"/>
    </row>
    <row r="27" spans="1:15">
      <c r="A27" s="11">
        <v>19</v>
      </c>
      <c r="B27" s="6"/>
      <c r="C27" s="8"/>
      <c r="D27" s="19"/>
      <c r="E27" s="20"/>
      <c r="F27" s="20"/>
      <c r="G27" s="20"/>
      <c r="H27" s="20"/>
      <c r="I27" s="20"/>
      <c r="J27" s="20"/>
      <c r="K27" s="20"/>
      <c r="L27" s="20"/>
      <c r="M27" s="20"/>
      <c r="N27" s="20"/>
      <c r="O27" s="20"/>
    </row>
    <row r="28" spans="1:15">
      <c r="A28" s="14">
        <v>20</v>
      </c>
      <c r="B28" s="15"/>
      <c r="C28" s="9"/>
      <c r="D28" s="16"/>
      <c r="E28" s="17"/>
      <c r="F28" s="17"/>
      <c r="G28" s="17"/>
      <c r="H28" s="17"/>
      <c r="I28" s="17"/>
      <c r="J28" s="17"/>
      <c r="K28" s="17"/>
      <c r="L28" s="17"/>
      <c r="M28" s="17"/>
      <c r="N28" s="17"/>
      <c r="O28" s="18"/>
    </row>
    <row r="30" spans="1:15" ht="20.25">
      <c r="A30" s="12" t="s">
        <v>32</v>
      </c>
      <c r="B30" s="13" t="s">
        <v>46</v>
      </c>
      <c r="C30" s="10" t="s">
        <v>18</v>
      </c>
      <c r="D30" s="22" t="s">
        <v>34</v>
      </c>
      <c r="E30" s="23" t="s">
        <v>35</v>
      </c>
      <c r="F30" s="23" t="s">
        <v>36</v>
      </c>
      <c r="G30" s="23" t="s">
        <v>37</v>
      </c>
      <c r="H30" s="23" t="s">
        <v>38</v>
      </c>
      <c r="I30" s="23" t="s">
        <v>39</v>
      </c>
      <c r="J30" s="23" t="s">
        <v>40</v>
      </c>
      <c r="K30" s="23" t="s">
        <v>41</v>
      </c>
      <c r="L30" s="23" t="s">
        <v>42</v>
      </c>
      <c r="M30" s="23" t="s">
        <v>43</v>
      </c>
      <c r="N30" s="23" t="s">
        <v>44</v>
      </c>
      <c r="O30" s="24" t="s">
        <v>45</v>
      </c>
    </row>
    <row r="31" spans="1:15">
      <c r="A31" s="11">
        <v>1</v>
      </c>
      <c r="B31" s="6" t="str">
        <f t="shared" ref="B31:C50" si="0">IF(B9=0,"",B9)</f>
        <v/>
      </c>
      <c r="C31" s="8" t="str">
        <f t="shared" si="0"/>
        <v/>
      </c>
      <c r="D31" s="16"/>
      <c r="E31" s="17"/>
      <c r="F31" s="17"/>
      <c r="G31" s="17"/>
      <c r="H31" s="17"/>
      <c r="I31" s="17"/>
      <c r="J31" s="17"/>
      <c r="K31" s="17"/>
      <c r="L31" s="17"/>
      <c r="M31" s="17"/>
      <c r="N31" s="17"/>
      <c r="O31" s="18"/>
    </row>
    <row r="32" spans="1:15">
      <c r="A32" s="11">
        <v>2</v>
      </c>
      <c r="B32" s="6" t="str">
        <f t="shared" si="0"/>
        <v/>
      </c>
      <c r="C32" s="8" t="str">
        <f t="shared" si="0"/>
        <v/>
      </c>
      <c r="D32" s="16"/>
      <c r="E32" s="17"/>
      <c r="F32" s="17"/>
      <c r="G32" s="17"/>
      <c r="H32" s="17"/>
      <c r="I32" s="17"/>
      <c r="J32" s="17"/>
      <c r="K32" s="17"/>
      <c r="L32" s="17"/>
      <c r="M32" s="17"/>
      <c r="N32" s="17"/>
      <c r="O32" s="18"/>
    </row>
    <row r="33" spans="1:15">
      <c r="A33" s="11">
        <v>3</v>
      </c>
      <c r="B33" s="6" t="str">
        <f t="shared" si="0"/>
        <v/>
      </c>
      <c r="C33" s="8" t="str">
        <f t="shared" si="0"/>
        <v/>
      </c>
      <c r="D33" s="16"/>
      <c r="E33" s="17"/>
      <c r="F33" s="17"/>
      <c r="G33" s="17"/>
      <c r="H33" s="17"/>
      <c r="I33" s="17"/>
      <c r="J33" s="17"/>
      <c r="K33" s="17"/>
      <c r="L33" s="17"/>
      <c r="M33" s="17"/>
      <c r="N33" s="17"/>
      <c r="O33" s="18"/>
    </row>
    <row r="34" spans="1:15">
      <c r="A34" s="11">
        <v>4</v>
      </c>
      <c r="B34" s="6" t="str">
        <f t="shared" si="0"/>
        <v/>
      </c>
      <c r="C34" s="8" t="str">
        <f t="shared" si="0"/>
        <v/>
      </c>
      <c r="D34" s="16"/>
      <c r="E34" s="17"/>
      <c r="F34" s="17"/>
      <c r="G34" s="17"/>
      <c r="H34" s="17"/>
      <c r="I34" s="17"/>
      <c r="J34" s="17"/>
      <c r="K34" s="17"/>
      <c r="L34" s="17"/>
      <c r="M34" s="17"/>
      <c r="N34" s="17"/>
      <c r="O34" s="18"/>
    </row>
    <row r="35" spans="1:15">
      <c r="A35" s="11">
        <v>5</v>
      </c>
      <c r="B35" s="6" t="str">
        <f t="shared" si="0"/>
        <v/>
      </c>
      <c r="C35" s="8" t="str">
        <f t="shared" si="0"/>
        <v/>
      </c>
      <c r="D35" s="16"/>
      <c r="E35" s="17"/>
      <c r="F35" s="17"/>
      <c r="G35" s="17"/>
      <c r="H35" s="17"/>
      <c r="I35" s="17"/>
      <c r="J35" s="17"/>
      <c r="K35" s="17"/>
      <c r="L35" s="17"/>
      <c r="M35" s="17"/>
      <c r="N35" s="17"/>
      <c r="O35" s="18"/>
    </row>
    <row r="36" spans="1:15">
      <c r="A36" s="11">
        <v>6</v>
      </c>
      <c r="B36" s="6" t="str">
        <f t="shared" si="0"/>
        <v/>
      </c>
      <c r="C36" s="8" t="str">
        <f t="shared" si="0"/>
        <v/>
      </c>
      <c r="D36" s="16"/>
      <c r="E36" s="17"/>
      <c r="F36" s="17"/>
      <c r="G36" s="17"/>
      <c r="H36" s="17"/>
      <c r="I36" s="17"/>
      <c r="J36" s="17"/>
      <c r="K36" s="17"/>
      <c r="L36" s="17"/>
      <c r="M36" s="17"/>
      <c r="N36" s="17"/>
      <c r="O36" s="18"/>
    </row>
    <row r="37" spans="1:15">
      <c r="A37" s="11">
        <v>7</v>
      </c>
      <c r="B37" s="6" t="str">
        <f t="shared" si="0"/>
        <v/>
      </c>
      <c r="C37" s="8" t="str">
        <f t="shared" si="0"/>
        <v/>
      </c>
      <c r="D37" s="16"/>
      <c r="E37" s="17"/>
      <c r="F37" s="17"/>
      <c r="G37" s="17"/>
      <c r="H37" s="17"/>
      <c r="I37" s="17"/>
      <c r="J37" s="17"/>
      <c r="K37" s="17"/>
      <c r="L37" s="17"/>
      <c r="M37" s="17"/>
      <c r="N37" s="17"/>
      <c r="O37" s="18"/>
    </row>
    <row r="38" spans="1:15">
      <c r="A38" s="11">
        <v>8</v>
      </c>
      <c r="B38" s="6" t="str">
        <f t="shared" si="0"/>
        <v/>
      </c>
      <c r="C38" s="8" t="str">
        <f t="shared" si="0"/>
        <v/>
      </c>
      <c r="D38" s="16"/>
      <c r="E38" s="17"/>
      <c r="F38" s="17"/>
      <c r="G38" s="17"/>
      <c r="H38" s="17"/>
      <c r="I38" s="17"/>
      <c r="J38" s="17"/>
      <c r="K38" s="17"/>
      <c r="L38" s="17"/>
      <c r="M38" s="17"/>
      <c r="N38" s="17"/>
      <c r="O38" s="18"/>
    </row>
    <row r="39" spans="1:15">
      <c r="A39" s="11">
        <v>9</v>
      </c>
      <c r="B39" s="6" t="str">
        <f t="shared" si="0"/>
        <v/>
      </c>
      <c r="C39" s="8" t="str">
        <f t="shared" si="0"/>
        <v/>
      </c>
      <c r="D39" s="16"/>
      <c r="E39" s="17"/>
      <c r="F39" s="17"/>
      <c r="G39" s="17"/>
      <c r="H39" s="17"/>
      <c r="I39" s="17"/>
      <c r="J39" s="17"/>
      <c r="K39" s="17"/>
      <c r="L39" s="17"/>
      <c r="M39" s="17"/>
      <c r="N39" s="17"/>
      <c r="O39" s="18"/>
    </row>
    <row r="40" spans="1:15">
      <c r="A40" s="11">
        <v>10</v>
      </c>
      <c r="B40" s="6" t="str">
        <f t="shared" si="0"/>
        <v/>
      </c>
      <c r="C40" s="8" t="str">
        <f t="shared" si="0"/>
        <v/>
      </c>
      <c r="D40" s="16"/>
      <c r="E40" s="17"/>
      <c r="F40" s="17"/>
      <c r="G40" s="17"/>
      <c r="H40" s="17"/>
      <c r="I40" s="17"/>
      <c r="J40" s="17"/>
      <c r="K40" s="17"/>
      <c r="L40" s="17"/>
      <c r="M40" s="17"/>
      <c r="N40" s="17"/>
      <c r="O40" s="18"/>
    </row>
    <row r="41" spans="1:15">
      <c r="A41" s="11">
        <v>11</v>
      </c>
      <c r="B41" s="6" t="str">
        <f t="shared" si="0"/>
        <v/>
      </c>
      <c r="C41" s="8" t="str">
        <f t="shared" si="0"/>
        <v/>
      </c>
      <c r="D41" s="16"/>
      <c r="E41" s="17"/>
      <c r="F41" s="17"/>
      <c r="G41" s="17"/>
      <c r="H41" s="17"/>
      <c r="I41" s="17"/>
      <c r="J41" s="17"/>
      <c r="K41" s="17"/>
      <c r="L41" s="17"/>
      <c r="M41" s="17"/>
      <c r="N41" s="17"/>
      <c r="O41" s="18"/>
    </row>
    <row r="42" spans="1:15">
      <c r="A42" s="11">
        <v>12</v>
      </c>
      <c r="B42" s="6" t="str">
        <f t="shared" si="0"/>
        <v/>
      </c>
      <c r="C42" s="8" t="str">
        <f t="shared" si="0"/>
        <v/>
      </c>
      <c r="D42" s="19"/>
      <c r="E42" s="20"/>
      <c r="F42" s="20"/>
      <c r="G42" s="20"/>
      <c r="H42" s="20"/>
      <c r="I42" s="20"/>
      <c r="J42" s="20"/>
      <c r="K42" s="20"/>
      <c r="L42" s="20"/>
      <c r="M42" s="20"/>
      <c r="N42" s="20"/>
      <c r="O42" s="20"/>
    </row>
    <row r="43" spans="1:15">
      <c r="A43" s="11">
        <v>13</v>
      </c>
      <c r="B43" s="6" t="str">
        <f t="shared" si="0"/>
        <v/>
      </c>
      <c r="C43" s="8" t="str">
        <f t="shared" si="0"/>
        <v/>
      </c>
      <c r="D43" s="16"/>
      <c r="E43" s="17"/>
      <c r="F43" s="17"/>
      <c r="G43" s="17"/>
      <c r="H43" s="17"/>
      <c r="I43" s="17"/>
      <c r="J43" s="17"/>
      <c r="K43" s="17"/>
      <c r="L43" s="17"/>
      <c r="M43" s="17"/>
      <c r="N43" s="17"/>
      <c r="O43" s="17"/>
    </row>
    <row r="44" spans="1:15">
      <c r="A44" s="11">
        <v>14</v>
      </c>
      <c r="B44" s="6" t="str">
        <f t="shared" si="0"/>
        <v/>
      </c>
      <c r="C44" s="8" t="str">
        <f t="shared" si="0"/>
        <v/>
      </c>
      <c r="D44" s="19"/>
      <c r="E44" s="20"/>
      <c r="F44" s="20"/>
      <c r="G44" s="20"/>
      <c r="H44" s="20"/>
      <c r="I44" s="20"/>
      <c r="J44" s="20"/>
      <c r="K44" s="20"/>
      <c r="L44" s="20"/>
      <c r="M44" s="20"/>
      <c r="N44" s="20"/>
      <c r="O44" s="20"/>
    </row>
    <row r="45" spans="1:15">
      <c r="A45" s="11">
        <v>15</v>
      </c>
      <c r="B45" s="6" t="str">
        <f t="shared" si="0"/>
        <v/>
      </c>
      <c r="C45" s="8" t="str">
        <f t="shared" si="0"/>
        <v/>
      </c>
      <c r="D45" s="16"/>
      <c r="E45" s="17"/>
      <c r="F45" s="17"/>
      <c r="G45" s="17"/>
      <c r="H45" s="17"/>
      <c r="I45" s="20"/>
      <c r="J45" s="17"/>
      <c r="K45" s="17"/>
      <c r="L45" s="17"/>
      <c r="M45" s="17"/>
      <c r="N45" s="17"/>
      <c r="O45" s="21"/>
    </row>
    <row r="46" spans="1:15">
      <c r="A46" s="11">
        <v>16</v>
      </c>
      <c r="B46" s="6" t="str">
        <f t="shared" si="0"/>
        <v/>
      </c>
      <c r="C46" s="8" t="str">
        <f t="shared" si="0"/>
        <v/>
      </c>
      <c r="D46" s="19"/>
      <c r="E46" s="20"/>
      <c r="F46" s="20"/>
      <c r="G46" s="20"/>
      <c r="H46" s="20"/>
      <c r="I46" s="20"/>
      <c r="J46" s="20"/>
      <c r="K46" s="20"/>
      <c r="L46" s="20"/>
      <c r="M46" s="20"/>
      <c r="N46" s="20"/>
      <c r="O46" s="20"/>
    </row>
    <row r="47" spans="1:15">
      <c r="A47" s="11">
        <v>17</v>
      </c>
      <c r="B47" s="6" t="str">
        <f t="shared" si="0"/>
        <v/>
      </c>
      <c r="C47" s="8" t="str">
        <f t="shared" si="0"/>
        <v/>
      </c>
      <c r="D47" s="25"/>
      <c r="E47" s="26"/>
      <c r="F47" s="26"/>
      <c r="G47" s="26"/>
      <c r="H47" s="26"/>
      <c r="I47" s="26"/>
      <c r="J47" s="26"/>
      <c r="K47" s="26"/>
      <c r="L47" s="26"/>
      <c r="M47" s="26"/>
      <c r="N47" s="26"/>
      <c r="O47" s="27"/>
    </row>
    <row r="48" spans="1:15">
      <c r="A48" s="11">
        <v>18</v>
      </c>
      <c r="B48" s="6" t="str">
        <f t="shared" si="0"/>
        <v/>
      </c>
      <c r="C48" s="8" t="str">
        <f t="shared" si="0"/>
        <v/>
      </c>
      <c r="D48" s="16"/>
      <c r="E48" s="17"/>
      <c r="F48" s="17"/>
      <c r="G48" s="26"/>
      <c r="H48" s="26"/>
      <c r="I48" s="26"/>
      <c r="J48" s="26"/>
      <c r="K48" s="26"/>
      <c r="L48" s="26"/>
      <c r="M48" s="26"/>
      <c r="N48" s="26"/>
      <c r="O48" s="27"/>
    </row>
    <row r="49" spans="1:15">
      <c r="A49" s="11">
        <v>19</v>
      </c>
      <c r="B49" s="6" t="str">
        <f t="shared" si="0"/>
        <v/>
      </c>
      <c r="C49" s="8" t="str">
        <f t="shared" si="0"/>
        <v/>
      </c>
      <c r="D49" s="19"/>
      <c r="E49" s="20"/>
      <c r="F49" s="20"/>
      <c r="G49" s="20"/>
      <c r="H49" s="20"/>
      <c r="I49" s="20"/>
      <c r="J49" s="20"/>
      <c r="K49" s="20"/>
      <c r="L49" s="20"/>
      <c r="M49" s="20"/>
      <c r="N49" s="20"/>
      <c r="O49" s="20"/>
    </row>
    <row r="50" spans="1:15">
      <c r="A50" s="14">
        <v>20</v>
      </c>
      <c r="B50" s="15" t="str">
        <f t="shared" si="0"/>
        <v/>
      </c>
      <c r="C50" s="9" t="str">
        <f t="shared" si="0"/>
        <v/>
      </c>
      <c r="D50" s="16"/>
      <c r="E50" s="17"/>
      <c r="F50" s="17"/>
      <c r="G50" s="17"/>
      <c r="H50" s="17"/>
      <c r="I50" s="17"/>
      <c r="J50" s="17"/>
      <c r="K50" s="17"/>
      <c r="L50" s="17"/>
      <c r="M50" s="17"/>
      <c r="N50" s="17"/>
      <c r="O50" s="18"/>
    </row>
    <row r="52" spans="1:15" ht="21" thickBot="1">
      <c r="A52" s="12" t="s">
        <v>32</v>
      </c>
      <c r="B52" s="13" t="s">
        <v>47</v>
      </c>
      <c r="C52" s="10" t="s">
        <v>18</v>
      </c>
      <c r="D52" s="33" t="s">
        <v>34</v>
      </c>
      <c r="E52" s="34" t="s">
        <v>35</v>
      </c>
      <c r="F52" s="34" t="s">
        <v>36</v>
      </c>
      <c r="G52" s="34" t="s">
        <v>37</v>
      </c>
      <c r="H52" s="34" t="s">
        <v>38</v>
      </c>
      <c r="I52" s="34" t="s">
        <v>39</v>
      </c>
      <c r="J52" s="34" t="s">
        <v>40</v>
      </c>
      <c r="K52" s="34" t="s">
        <v>41</v>
      </c>
      <c r="L52" s="34" t="s">
        <v>42</v>
      </c>
      <c r="M52" s="34" t="s">
        <v>43</v>
      </c>
      <c r="N52" s="34" t="s">
        <v>44</v>
      </c>
      <c r="O52" s="35" t="s">
        <v>45</v>
      </c>
    </row>
    <row r="53" spans="1:15" ht="15.75">
      <c r="A53" s="11">
        <v>1</v>
      </c>
      <c r="B53" s="6" t="str">
        <f>IF(B31=0,"",B31)</f>
        <v/>
      </c>
      <c r="C53" s="8" t="str">
        <f>IF(C31=0,"",C31)</f>
        <v/>
      </c>
      <c r="D53" s="36" t="str">
        <f t="shared" ref="D53:O68" si="1">IF(D9=0,"",D31-D9)</f>
        <v/>
      </c>
      <c r="E53" s="37" t="str">
        <f t="shared" si="1"/>
        <v/>
      </c>
      <c r="F53" s="37" t="str">
        <f t="shared" si="1"/>
        <v/>
      </c>
      <c r="G53" s="37" t="str">
        <f t="shared" si="1"/>
        <v/>
      </c>
      <c r="H53" s="37" t="str">
        <f t="shared" si="1"/>
        <v/>
      </c>
      <c r="I53" s="37" t="str">
        <f t="shared" si="1"/>
        <v/>
      </c>
      <c r="J53" s="37" t="str">
        <f t="shared" si="1"/>
        <v/>
      </c>
      <c r="K53" s="37" t="str">
        <f t="shared" si="1"/>
        <v/>
      </c>
      <c r="L53" s="37" t="str">
        <f t="shared" si="1"/>
        <v/>
      </c>
      <c r="M53" s="37" t="str">
        <f t="shared" si="1"/>
        <v/>
      </c>
      <c r="N53" s="37" t="str">
        <f t="shared" si="1"/>
        <v/>
      </c>
      <c r="O53" s="38" t="str">
        <f t="shared" si="1"/>
        <v/>
      </c>
    </row>
    <row r="54" spans="1:15" ht="15.75">
      <c r="A54" s="11">
        <v>2</v>
      </c>
      <c r="B54" s="6" t="str">
        <f t="shared" ref="B54:B72" si="2">IF(B32=0,"",B32)</f>
        <v/>
      </c>
      <c r="C54" s="8" t="str">
        <f t="shared" ref="C54:C72" si="3">IF(C32=0,"",C32)</f>
        <v/>
      </c>
      <c r="D54" s="28" t="str">
        <f t="shared" si="1"/>
        <v/>
      </c>
      <c r="E54" s="32" t="str">
        <f t="shared" si="1"/>
        <v/>
      </c>
      <c r="F54" s="32" t="str">
        <f t="shared" si="1"/>
        <v/>
      </c>
      <c r="G54" s="32" t="str">
        <f t="shared" si="1"/>
        <v/>
      </c>
      <c r="H54" s="32" t="str">
        <f t="shared" si="1"/>
        <v/>
      </c>
      <c r="I54" s="32" t="str">
        <f t="shared" si="1"/>
        <v/>
      </c>
      <c r="J54" s="32" t="str">
        <f t="shared" si="1"/>
        <v/>
      </c>
      <c r="K54" s="32" t="str">
        <f t="shared" si="1"/>
        <v/>
      </c>
      <c r="L54" s="32" t="str">
        <f t="shared" si="1"/>
        <v/>
      </c>
      <c r="M54" s="32" t="str">
        <f t="shared" si="1"/>
        <v/>
      </c>
      <c r="N54" s="32" t="str">
        <f t="shared" si="1"/>
        <v/>
      </c>
      <c r="O54" s="39" t="str">
        <f t="shared" si="1"/>
        <v/>
      </c>
    </row>
    <row r="55" spans="1:15" ht="15.75">
      <c r="A55" s="11">
        <v>3</v>
      </c>
      <c r="B55" s="6" t="str">
        <f t="shared" si="2"/>
        <v/>
      </c>
      <c r="C55" s="8" t="str">
        <f t="shared" si="3"/>
        <v/>
      </c>
      <c r="D55" s="28" t="str">
        <f t="shared" si="1"/>
        <v/>
      </c>
      <c r="E55" s="32" t="str">
        <f t="shared" si="1"/>
        <v/>
      </c>
      <c r="F55" s="32" t="str">
        <f t="shared" si="1"/>
        <v/>
      </c>
      <c r="G55" s="32" t="str">
        <f t="shared" si="1"/>
        <v/>
      </c>
      <c r="H55" s="32" t="str">
        <f t="shared" si="1"/>
        <v/>
      </c>
      <c r="I55" s="32" t="str">
        <f t="shared" si="1"/>
        <v/>
      </c>
      <c r="J55" s="32" t="str">
        <f t="shared" si="1"/>
        <v/>
      </c>
      <c r="K55" s="32" t="str">
        <f t="shared" si="1"/>
        <v/>
      </c>
      <c r="L55" s="32" t="str">
        <f t="shared" si="1"/>
        <v/>
      </c>
      <c r="M55" s="32" t="str">
        <f t="shared" si="1"/>
        <v/>
      </c>
      <c r="N55" s="32" t="str">
        <f t="shared" si="1"/>
        <v/>
      </c>
      <c r="O55" s="39" t="str">
        <f t="shared" si="1"/>
        <v/>
      </c>
    </row>
    <row r="56" spans="1:15" ht="15.75">
      <c r="A56" s="11">
        <v>4</v>
      </c>
      <c r="B56" s="6" t="str">
        <f t="shared" si="2"/>
        <v/>
      </c>
      <c r="C56" s="8" t="str">
        <f t="shared" si="3"/>
        <v/>
      </c>
      <c r="D56" s="28" t="str">
        <f t="shared" si="1"/>
        <v/>
      </c>
      <c r="E56" s="32" t="str">
        <f t="shared" si="1"/>
        <v/>
      </c>
      <c r="F56" s="32" t="str">
        <f t="shared" si="1"/>
        <v/>
      </c>
      <c r="G56" s="32" t="str">
        <f t="shared" si="1"/>
        <v/>
      </c>
      <c r="H56" s="32" t="str">
        <f t="shared" si="1"/>
        <v/>
      </c>
      <c r="I56" s="32" t="str">
        <f t="shared" si="1"/>
        <v/>
      </c>
      <c r="J56" s="32" t="str">
        <f t="shared" si="1"/>
        <v/>
      </c>
      <c r="K56" s="32" t="str">
        <f t="shared" si="1"/>
        <v/>
      </c>
      <c r="L56" s="32" t="str">
        <f t="shared" si="1"/>
        <v/>
      </c>
      <c r="M56" s="32" t="str">
        <f t="shared" si="1"/>
        <v/>
      </c>
      <c r="N56" s="32" t="str">
        <f t="shared" si="1"/>
        <v/>
      </c>
      <c r="O56" s="39" t="str">
        <f t="shared" si="1"/>
        <v/>
      </c>
    </row>
    <row r="57" spans="1:15" ht="15.75">
      <c r="A57" s="11">
        <v>5</v>
      </c>
      <c r="B57" s="6" t="str">
        <f t="shared" si="2"/>
        <v/>
      </c>
      <c r="C57" s="8" t="str">
        <f t="shared" si="3"/>
        <v/>
      </c>
      <c r="D57" s="28" t="str">
        <f t="shared" si="1"/>
        <v/>
      </c>
      <c r="E57" s="32" t="str">
        <f t="shared" si="1"/>
        <v/>
      </c>
      <c r="F57" s="32" t="str">
        <f t="shared" si="1"/>
        <v/>
      </c>
      <c r="G57" s="32" t="str">
        <f t="shared" si="1"/>
        <v/>
      </c>
      <c r="H57" s="32" t="str">
        <f t="shared" si="1"/>
        <v/>
      </c>
      <c r="I57" s="32" t="str">
        <f t="shared" si="1"/>
        <v/>
      </c>
      <c r="J57" s="32" t="str">
        <f t="shared" si="1"/>
        <v/>
      </c>
      <c r="K57" s="32" t="str">
        <f t="shared" si="1"/>
        <v/>
      </c>
      <c r="L57" s="32" t="str">
        <f t="shared" si="1"/>
        <v/>
      </c>
      <c r="M57" s="32" t="str">
        <f t="shared" si="1"/>
        <v/>
      </c>
      <c r="N57" s="32" t="str">
        <f t="shared" si="1"/>
        <v/>
      </c>
      <c r="O57" s="39" t="str">
        <f t="shared" si="1"/>
        <v/>
      </c>
    </row>
    <row r="58" spans="1:15" ht="15.75">
      <c r="A58" s="11">
        <v>6</v>
      </c>
      <c r="B58" s="6" t="str">
        <f t="shared" si="2"/>
        <v/>
      </c>
      <c r="C58" s="8" t="str">
        <f t="shared" si="3"/>
        <v/>
      </c>
      <c r="D58" s="28" t="str">
        <f t="shared" si="1"/>
        <v/>
      </c>
      <c r="E58" s="32" t="str">
        <f t="shared" si="1"/>
        <v/>
      </c>
      <c r="F58" s="32" t="str">
        <f t="shared" si="1"/>
        <v/>
      </c>
      <c r="G58" s="32" t="str">
        <f t="shared" si="1"/>
        <v/>
      </c>
      <c r="H58" s="32" t="str">
        <f t="shared" si="1"/>
        <v/>
      </c>
      <c r="I58" s="32" t="str">
        <f t="shared" si="1"/>
        <v/>
      </c>
      <c r="J58" s="32" t="str">
        <f t="shared" si="1"/>
        <v/>
      </c>
      <c r="K58" s="32" t="str">
        <f t="shared" si="1"/>
        <v/>
      </c>
      <c r="L58" s="32" t="str">
        <f t="shared" si="1"/>
        <v/>
      </c>
      <c r="M58" s="32" t="str">
        <f t="shared" si="1"/>
        <v/>
      </c>
      <c r="N58" s="32" t="str">
        <f t="shared" si="1"/>
        <v/>
      </c>
      <c r="O58" s="39" t="str">
        <f t="shared" si="1"/>
        <v/>
      </c>
    </row>
    <row r="59" spans="1:15" ht="15.75">
      <c r="A59" s="11">
        <v>7</v>
      </c>
      <c r="B59" s="6" t="str">
        <f t="shared" si="2"/>
        <v/>
      </c>
      <c r="C59" s="8" t="str">
        <f t="shared" si="3"/>
        <v/>
      </c>
      <c r="D59" s="28" t="str">
        <f t="shared" si="1"/>
        <v/>
      </c>
      <c r="E59" s="32" t="str">
        <f t="shared" si="1"/>
        <v/>
      </c>
      <c r="F59" s="32" t="str">
        <f t="shared" si="1"/>
        <v/>
      </c>
      <c r="G59" s="32" t="str">
        <f t="shared" si="1"/>
        <v/>
      </c>
      <c r="H59" s="32" t="str">
        <f t="shared" si="1"/>
        <v/>
      </c>
      <c r="I59" s="32" t="str">
        <f t="shared" si="1"/>
        <v/>
      </c>
      <c r="J59" s="32" t="str">
        <f t="shared" si="1"/>
        <v/>
      </c>
      <c r="K59" s="32" t="str">
        <f t="shared" si="1"/>
        <v/>
      </c>
      <c r="L59" s="32" t="str">
        <f t="shared" si="1"/>
        <v/>
      </c>
      <c r="M59" s="32" t="str">
        <f t="shared" si="1"/>
        <v/>
      </c>
      <c r="N59" s="32" t="str">
        <f t="shared" si="1"/>
        <v/>
      </c>
      <c r="O59" s="39" t="str">
        <f t="shared" si="1"/>
        <v/>
      </c>
    </row>
    <row r="60" spans="1:15" ht="15.75">
      <c r="A60" s="11">
        <v>8</v>
      </c>
      <c r="B60" s="6" t="str">
        <f t="shared" si="2"/>
        <v/>
      </c>
      <c r="C60" s="8" t="str">
        <f t="shared" si="3"/>
        <v/>
      </c>
      <c r="D60" s="28" t="str">
        <f t="shared" si="1"/>
        <v/>
      </c>
      <c r="E60" s="32" t="str">
        <f t="shared" si="1"/>
        <v/>
      </c>
      <c r="F60" s="32" t="str">
        <f t="shared" si="1"/>
        <v/>
      </c>
      <c r="G60" s="32" t="str">
        <f t="shared" si="1"/>
        <v/>
      </c>
      <c r="H60" s="32" t="str">
        <f t="shared" si="1"/>
        <v/>
      </c>
      <c r="I60" s="32" t="str">
        <f t="shared" si="1"/>
        <v/>
      </c>
      <c r="J60" s="32" t="str">
        <f t="shared" si="1"/>
        <v/>
      </c>
      <c r="K60" s="32" t="str">
        <f t="shared" si="1"/>
        <v/>
      </c>
      <c r="L60" s="32" t="str">
        <f t="shared" si="1"/>
        <v/>
      </c>
      <c r="M60" s="32" t="str">
        <f t="shared" si="1"/>
        <v/>
      </c>
      <c r="N60" s="32" t="str">
        <f t="shared" si="1"/>
        <v/>
      </c>
      <c r="O60" s="39" t="str">
        <f t="shared" si="1"/>
        <v/>
      </c>
    </row>
    <row r="61" spans="1:15" ht="15.75">
      <c r="A61" s="11">
        <v>9</v>
      </c>
      <c r="B61" s="6" t="str">
        <f t="shared" si="2"/>
        <v/>
      </c>
      <c r="C61" s="8" t="str">
        <f t="shared" si="3"/>
        <v/>
      </c>
      <c r="D61" s="28" t="str">
        <f t="shared" si="1"/>
        <v/>
      </c>
      <c r="E61" s="32" t="str">
        <f t="shared" si="1"/>
        <v/>
      </c>
      <c r="F61" s="32" t="str">
        <f t="shared" si="1"/>
        <v/>
      </c>
      <c r="G61" s="32" t="str">
        <f t="shared" si="1"/>
        <v/>
      </c>
      <c r="H61" s="32" t="str">
        <f t="shared" si="1"/>
        <v/>
      </c>
      <c r="I61" s="32" t="str">
        <f t="shared" si="1"/>
        <v/>
      </c>
      <c r="J61" s="32" t="str">
        <f t="shared" si="1"/>
        <v/>
      </c>
      <c r="K61" s="32" t="str">
        <f t="shared" si="1"/>
        <v/>
      </c>
      <c r="L61" s="32" t="str">
        <f t="shared" si="1"/>
        <v/>
      </c>
      <c r="M61" s="32" t="str">
        <f t="shared" si="1"/>
        <v/>
      </c>
      <c r="N61" s="32" t="str">
        <f t="shared" si="1"/>
        <v/>
      </c>
      <c r="O61" s="39" t="str">
        <f t="shared" si="1"/>
        <v/>
      </c>
    </row>
    <row r="62" spans="1:15" ht="15.75">
      <c r="A62" s="11">
        <v>10</v>
      </c>
      <c r="B62" s="6" t="str">
        <f t="shared" si="2"/>
        <v/>
      </c>
      <c r="C62" s="8" t="str">
        <f t="shared" si="3"/>
        <v/>
      </c>
      <c r="D62" s="28" t="str">
        <f t="shared" si="1"/>
        <v/>
      </c>
      <c r="E62" s="32" t="str">
        <f t="shared" si="1"/>
        <v/>
      </c>
      <c r="F62" s="32" t="str">
        <f t="shared" si="1"/>
        <v/>
      </c>
      <c r="G62" s="32" t="str">
        <f t="shared" si="1"/>
        <v/>
      </c>
      <c r="H62" s="32" t="str">
        <f t="shared" si="1"/>
        <v/>
      </c>
      <c r="I62" s="32" t="str">
        <f t="shared" si="1"/>
        <v/>
      </c>
      <c r="J62" s="32" t="str">
        <f t="shared" si="1"/>
        <v/>
      </c>
      <c r="K62" s="32" t="str">
        <f t="shared" si="1"/>
        <v/>
      </c>
      <c r="L62" s="32" t="str">
        <f t="shared" si="1"/>
        <v/>
      </c>
      <c r="M62" s="32" t="str">
        <f t="shared" si="1"/>
        <v/>
      </c>
      <c r="N62" s="32" t="str">
        <f t="shared" si="1"/>
        <v/>
      </c>
      <c r="O62" s="39" t="str">
        <f t="shared" si="1"/>
        <v/>
      </c>
    </row>
    <row r="63" spans="1:15" ht="15.75">
      <c r="A63" s="11">
        <v>11</v>
      </c>
      <c r="B63" s="6" t="str">
        <f t="shared" si="2"/>
        <v/>
      </c>
      <c r="C63" s="8" t="str">
        <f t="shared" si="3"/>
        <v/>
      </c>
      <c r="D63" s="28" t="str">
        <f t="shared" si="1"/>
        <v/>
      </c>
      <c r="E63" s="32" t="str">
        <f t="shared" si="1"/>
        <v/>
      </c>
      <c r="F63" s="32" t="str">
        <f t="shared" si="1"/>
        <v/>
      </c>
      <c r="G63" s="32" t="str">
        <f t="shared" si="1"/>
        <v/>
      </c>
      <c r="H63" s="32" t="str">
        <f t="shared" si="1"/>
        <v/>
      </c>
      <c r="I63" s="32" t="str">
        <f t="shared" si="1"/>
        <v/>
      </c>
      <c r="J63" s="32" t="str">
        <f t="shared" si="1"/>
        <v/>
      </c>
      <c r="K63" s="32" t="str">
        <f t="shared" si="1"/>
        <v/>
      </c>
      <c r="L63" s="32" t="str">
        <f t="shared" si="1"/>
        <v/>
      </c>
      <c r="M63" s="32" t="str">
        <f t="shared" si="1"/>
        <v/>
      </c>
      <c r="N63" s="32" t="str">
        <f t="shared" si="1"/>
        <v/>
      </c>
      <c r="O63" s="39" t="str">
        <f t="shared" si="1"/>
        <v/>
      </c>
    </row>
    <row r="64" spans="1:15" ht="15.75">
      <c r="A64" s="11">
        <v>12</v>
      </c>
      <c r="B64" s="6" t="str">
        <f t="shared" si="2"/>
        <v/>
      </c>
      <c r="C64" s="8" t="str">
        <f t="shared" si="3"/>
        <v/>
      </c>
      <c r="D64" s="28" t="str">
        <f t="shared" si="1"/>
        <v/>
      </c>
      <c r="E64" s="32" t="str">
        <f t="shared" si="1"/>
        <v/>
      </c>
      <c r="F64" s="32" t="str">
        <f t="shared" si="1"/>
        <v/>
      </c>
      <c r="G64" s="32" t="str">
        <f t="shared" si="1"/>
        <v/>
      </c>
      <c r="H64" s="32" t="str">
        <f t="shared" si="1"/>
        <v/>
      </c>
      <c r="I64" s="32" t="str">
        <f t="shared" si="1"/>
        <v/>
      </c>
      <c r="J64" s="32" t="str">
        <f t="shared" si="1"/>
        <v/>
      </c>
      <c r="K64" s="32" t="str">
        <f t="shared" si="1"/>
        <v/>
      </c>
      <c r="L64" s="32" t="str">
        <f t="shared" si="1"/>
        <v/>
      </c>
      <c r="M64" s="32" t="str">
        <f t="shared" si="1"/>
        <v/>
      </c>
      <c r="N64" s="32" t="str">
        <f t="shared" si="1"/>
        <v/>
      </c>
      <c r="O64" s="39" t="str">
        <f t="shared" si="1"/>
        <v/>
      </c>
    </row>
    <row r="65" spans="1:15" ht="15.75">
      <c r="A65" s="11">
        <v>13</v>
      </c>
      <c r="B65" s="6" t="str">
        <f t="shared" si="2"/>
        <v/>
      </c>
      <c r="C65" s="8" t="str">
        <f t="shared" si="3"/>
        <v/>
      </c>
      <c r="D65" s="28" t="str">
        <f t="shared" si="1"/>
        <v/>
      </c>
      <c r="E65" s="32" t="str">
        <f t="shared" si="1"/>
        <v/>
      </c>
      <c r="F65" s="32" t="str">
        <f t="shared" si="1"/>
        <v/>
      </c>
      <c r="G65" s="32" t="str">
        <f t="shared" si="1"/>
        <v/>
      </c>
      <c r="H65" s="32" t="str">
        <f t="shared" si="1"/>
        <v/>
      </c>
      <c r="I65" s="32" t="str">
        <f t="shared" si="1"/>
        <v/>
      </c>
      <c r="J65" s="32" t="str">
        <f t="shared" si="1"/>
        <v/>
      </c>
      <c r="K65" s="32" t="str">
        <f t="shared" si="1"/>
        <v/>
      </c>
      <c r="L65" s="32" t="str">
        <f t="shared" si="1"/>
        <v/>
      </c>
      <c r="M65" s="32" t="str">
        <f t="shared" si="1"/>
        <v/>
      </c>
      <c r="N65" s="32" t="str">
        <f t="shared" si="1"/>
        <v/>
      </c>
      <c r="O65" s="39" t="str">
        <f t="shared" si="1"/>
        <v/>
      </c>
    </row>
    <row r="66" spans="1:15" ht="15.75">
      <c r="A66" s="11">
        <v>14</v>
      </c>
      <c r="B66" s="6" t="str">
        <f t="shared" si="2"/>
        <v/>
      </c>
      <c r="C66" s="8" t="str">
        <f t="shared" si="3"/>
        <v/>
      </c>
      <c r="D66" s="43" t="str">
        <f t="shared" si="1"/>
        <v/>
      </c>
      <c r="E66" s="44" t="str">
        <f t="shared" si="1"/>
        <v/>
      </c>
      <c r="F66" s="44" t="str">
        <f t="shared" si="1"/>
        <v/>
      </c>
      <c r="G66" s="44" t="str">
        <f t="shared" si="1"/>
        <v/>
      </c>
      <c r="H66" s="44" t="str">
        <f t="shared" si="1"/>
        <v/>
      </c>
      <c r="I66" s="44" t="str">
        <f t="shared" si="1"/>
        <v/>
      </c>
      <c r="J66" s="44" t="str">
        <f t="shared" si="1"/>
        <v/>
      </c>
      <c r="K66" s="44" t="str">
        <f t="shared" si="1"/>
        <v/>
      </c>
      <c r="L66" s="44" t="str">
        <f t="shared" si="1"/>
        <v/>
      </c>
      <c r="M66" s="44" t="str">
        <f t="shared" si="1"/>
        <v/>
      </c>
      <c r="N66" s="44" t="str">
        <f t="shared" si="1"/>
        <v/>
      </c>
      <c r="O66" s="45" t="str">
        <f t="shared" si="1"/>
        <v/>
      </c>
    </row>
    <row r="67" spans="1:15" ht="15.75">
      <c r="A67" s="11">
        <v>15</v>
      </c>
      <c r="B67" s="6" t="str">
        <f t="shared" si="2"/>
        <v/>
      </c>
      <c r="C67" s="8" t="str">
        <f t="shared" si="3"/>
        <v/>
      </c>
      <c r="D67" s="28" t="str">
        <f t="shared" si="1"/>
        <v/>
      </c>
      <c r="E67" s="32" t="str">
        <f t="shared" si="1"/>
        <v/>
      </c>
      <c r="F67" s="32" t="str">
        <f t="shared" si="1"/>
        <v/>
      </c>
      <c r="G67" s="32" t="str">
        <f t="shared" si="1"/>
        <v/>
      </c>
      <c r="H67" s="32" t="str">
        <f t="shared" si="1"/>
        <v/>
      </c>
      <c r="I67" s="32" t="str">
        <f t="shared" si="1"/>
        <v/>
      </c>
      <c r="J67" s="32" t="str">
        <f t="shared" si="1"/>
        <v/>
      </c>
      <c r="K67" s="32" t="str">
        <f t="shared" si="1"/>
        <v/>
      </c>
      <c r="L67" s="32" t="str">
        <f t="shared" si="1"/>
        <v/>
      </c>
      <c r="M67" s="32" t="str">
        <f t="shared" si="1"/>
        <v/>
      </c>
      <c r="N67" s="32" t="str">
        <f t="shared" si="1"/>
        <v/>
      </c>
      <c r="O67" s="39" t="str">
        <f t="shared" si="1"/>
        <v/>
      </c>
    </row>
    <row r="68" spans="1:15" ht="15.75">
      <c r="A68" s="11">
        <v>16</v>
      </c>
      <c r="B68" s="6" t="str">
        <f t="shared" si="2"/>
        <v/>
      </c>
      <c r="C68" s="8" t="str">
        <f t="shared" si="3"/>
        <v/>
      </c>
      <c r="D68" s="46" t="str">
        <f t="shared" si="1"/>
        <v/>
      </c>
      <c r="E68" s="47" t="str">
        <f t="shared" si="1"/>
        <v/>
      </c>
      <c r="F68" s="47" t="str">
        <f t="shared" si="1"/>
        <v/>
      </c>
      <c r="G68" s="47" t="str">
        <f t="shared" si="1"/>
        <v/>
      </c>
      <c r="H68" s="47" t="str">
        <f t="shared" si="1"/>
        <v/>
      </c>
      <c r="I68" s="47" t="str">
        <f t="shared" si="1"/>
        <v/>
      </c>
      <c r="J68" s="47" t="str">
        <f t="shared" si="1"/>
        <v/>
      </c>
      <c r="K68" s="47" t="str">
        <f t="shared" si="1"/>
        <v/>
      </c>
      <c r="L68" s="47" t="str">
        <f t="shared" si="1"/>
        <v/>
      </c>
      <c r="M68" s="47" t="str">
        <f t="shared" si="1"/>
        <v/>
      </c>
      <c r="N68" s="47" t="str">
        <f t="shared" si="1"/>
        <v/>
      </c>
      <c r="O68" s="48" t="str">
        <f t="shared" si="1"/>
        <v/>
      </c>
    </row>
    <row r="69" spans="1:15" ht="15.75">
      <c r="A69" s="11">
        <v>17</v>
      </c>
      <c r="B69" s="6" t="str">
        <f t="shared" si="2"/>
        <v/>
      </c>
      <c r="C69" s="8" t="str">
        <f t="shared" si="3"/>
        <v/>
      </c>
      <c r="D69" s="28" t="str">
        <f t="shared" ref="D69:O72" si="4">IF(D25=0,"",D47-D25)</f>
        <v/>
      </c>
      <c r="E69" s="32" t="str">
        <f t="shared" si="4"/>
        <v/>
      </c>
      <c r="F69" s="32" t="str">
        <f t="shared" si="4"/>
        <v/>
      </c>
      <c r="G69" s="32" t="str">
        <f t="shared" si="4"/>
        <v/>
      </c>
      <c r="H69" s="32" t="str">
        <f t="shared" si="4"/>
        <v/>
      </c>
      <c r="I69" s="32" t="str">
        <f t="shared" si="4"/>
        <v/>
      </c>
      <c r="J69" s="32" t="str">
        <f t="shared" si="4"/>
        <v/>
      </c>
      <c r="K69" s="32" t="str">
        <f t="shared" si="4"/>
        <v/>
      </c>
      <c r="L69" s="32" t="str">
        <f t="shared" si="4"/>
        <v/>
      </c>
      <c r="M69" s="32" t="str">
        <f t="shared" si="4"/>
        <v/>
      </c>
      <c r="N69" s="32" t="str">
        <f t="shared" si="4"/>
        <v/>
      </c>
      <c r="O69" s="39" t="str">
        <f t="shared" si="4"/>
        <v/>
      </c>
    </row>
    <row r="70" spans="1:15" ht="15.75">
      <c r="A70" s="11">
        <v>18</v>
      </c>
      <c r="B70" s="6" t="str">
        <f t="shared" si="2"/>
        <v/>
      </c>
      <c r="C70" s="8" t="str">
        <f t="shared" si="3"/>
        <v/>
      </c>
      <c r="D70" s="28" t="str">
        <f t="shared" si="4"/>
        <v/>
      </c>
      <c r="E70" s="32" t="str">
        <f t="shared" si="4"/>
        <v/>
      </c>
      <c r="F70" s="32" t="str">
        <f t="shared" si="4"/>
        <v/>
      </c>
      <c r="G70" s="32" t="str">
        <f t="shared" si="4"/>
        <v/>
      </c>
      <c r="H70" s="32" t="str">
        <f t="shared" si="4"/>
        <v/>
      </c>
      <c r="I70" s="32" t="str">
        <f t="shared" si="4"/>
        <v/>
      </c>
      <c r="J70" s="32" t="str">
        <f t="shared" si="4"/>
        <v/>
      </c>
      <c r="K70" s="32" t="str">
        <f t="shared" si="4"/>
        <v/>
      </c>
      <c r="L70" s="32" t="str">
        <f t="shared" si="4"/>
        <v/>
      </c>
      <c r="M70" s="32" t="str">
        <f t="shared" si="4"/>
        <v/>
      </c>
      <c r="N70" s="32" t="str">
        <f t="shared" si="4"/>
        <v/>
      </c>
      <c r="O70" s="39" t="str">
        <f t="shared" si="4"/>
        <v/>
      </c>
    </row>
    <row r="71" spans="1:15" ht="15.75">
      <c r="A71" s="11">
        <v>19</v>
      </c>
      <c r="B71" s="6" t="str">
        <f t="shared" si="2"/>
        <v/>
      </c>
      <c r="C71" s="8" t="str">
        <f t="shared" si="3"/>
        <v/>
      </c>
      <c r="D71" s="43" t="str">
        <f t="shared" si="4"/>
        <v/>
      </c>
      <c r="E71" s="44" t="str">
        <f t="shared" si="4"/>
        <v/>
      </c>
      <c r="F71" s="44" t="str">
        <f t="shared" si="4"/>
        <v/>
      </c>
      <c r="G71" s="44" t="str">
        <f t="shared" si="4"/>
        <v/>
      </c>
      <c r="H71" s="44" t="str">
        <f t="shared" si="4"/>
        <v/>
      </c>
      <c r="I71" s="44" t="str">
        <f t="shared" si="4"/>
        <v/>
      </c>
      <c r="J71" s="44" t="str">
        <f t="shared" si="4"/>
        <v/>
      </c>
      <c r="K71" s="44" t="str">
        <f t="shared" si="4"/>
        <v/>
      </c>
      <c r="L71" s="44" t="str">
        <f t="shared" si="4"/>
        <v/>
      </c>
      <c r="M71" s="44" t="str">
        <f t="shared" si="4"/>
        <v/>
      </c>
      <c r="N71" s="44" t="str">
        <f t="shared" si="4"/>
        <v/>
      </c>
      <c r="O71" s="45" t="str">
        <f t="shared" si="4"/>
        <v/>
      </c>
    </row>
    <row r="72" spans="1:15" ht="16.5" thickBot="1">
      <c r="A72" s="14">
        <v>20</v>
      </c>
      <c r="B72" s="6" t="str">
        <f t="shared" si="2"/>
        <v/>
      </c>
      <c r="C72" s="9" t="str">
        <f t="shared" si="3"/>
        <v/>
      </c>
      <c r="D72" s="40" t="str">
        <f t="shared" si="4"/>
        <v/>
      </c>
      <c r="E72" s="41" t="str">
        <f t="shared" si="4"/>
        <v/>
      </c>
      <c r="F72" s="41" t="str">
        <f t="shared" si="4"/>
        <v/>
      </c>
      <c r="G72" s="41" t="str">
        <f t="shared" si="4"/>
        <v/>
      </c>
      <c r="H72" s="41" t="str">
        <f t="shared" si="4"/>
        <v/>
      </c>
      <c r="I72" s="41" t="str">
        <f t="shared" si="4"/>
        <v/>
      </c>
      <c r="J72" s="41" t="str">
        <f t="shared" si="4"/>
        <v/>
      </c>
      <c r="K72" s="41" t="str">
        <f t="shared" si="4"/>
        <v/>
      </c>
      <c r="L72" s="41" t="str">
        <f t="shared" si="4"/>
        <v/>
      </c>
      <c r="M72" s="41" t="str">
        <f t="shared" si="4"/>
        <v/>
      </c>
      <c r="N72" s="41" t="str">
        <f t="shared" si="4"/>
        <v/>
      </c>
      <c r="O72" s="42" t="str">
        <f t="shared" si="4"/>
        <v/>
      </c>
    </row>
    <row r="74" spans="1:15" ht="21" thickBot="1">
      <c r="A74" s="12" t="s">
        <v>32</v>
      </c>
      <c r="B74" s="13" t="s">
        <v>48</v>
      </c>
      <c r="C74" s="10" t="s">
        <v>18</v>
      </c>
      <c r="D74" s="33" t="s">
        <v>34</v>
      </c>
      <c r="E74" s="34" t="s">
        <v>35</v>
      </c>
      <c r="F74" s="34" t="s">
        <v>36</v>
      </c>
      <c r="G74" s="34" t="s">
        <v>37</v>
      </c>
      <c r="H74" s="34" t="s">
        <v>38</v>
      </c>
      <c r="I74" s="34" t="s">
        <v>39</v>
      </c>
      <c r="J74" s="34" t="s">
        <v>40</v>
      </c>
      <c r="K74" s="34" t="s">
        <v>41</v>
      </c>
      <c r="L74" s="34" t="s">
        <v>42</v>
      </c>
      <c r="M74" s="34" t="s">
        <v>43</v>
      </c>
      <c r="N74" s="34" t="s">
        <v>44</v>
      </c>
      <c r="O74" s="35" t="s">
        <v>45</v>
      </c>
    </row>
    <row r="75" spans="1:15" ht="15.75">
      <c r="A75" s="11">
        <v>1</v>
      </c>
      <c r="B75" s="6" t="str">
        <f>IF(B53=0,"",B53)</f>
        <v/>
      </c>
      <c r="C75" s="8" t="str">
        <f>IF(C53=0,"",C53)</f>
        <v/>
      </c>
      <c r="D75" s="50" t="str">
        <f t="shared" ref="D75:O90" si="5">IFERROR(D53/D9,"")</f>
        <v/>
      </c>
      <c r="E75" s="51" t="str">
        <f t="shared" si="5"/>
        <v/>
      </c>
      <c r="F75" s="51" t="str">
        <f t="shared" si="5"/>
        <v/>
      </c>
      <c r="G75" s="51" t="str">
        <f t="shared" si="5"/>
        <v/>
      </c>
      <c r="H75" s="51" t="str">
        <f t="shared" si="5"/>
        <v/>
      </c>
      <c r="I75" s="51" t="str">
        <f t="shared" si="5"/>
        <v/>
      </c>
      <c r="J75" s="51" t="str">
        <f t="shared" si="5"/>
        <v/>
      </c>
      <c r="K75" s="51" t="str">
        <f t="shared" si="5"/>
        <v/>
      </c>
      <c r="L75" s="51" t="str">
        <f t="shared" si="5"/>
        <v/>
      </c>
      <c r="M75" s="51" t="str">
        <f t="shared" si="5"/>
        <v/>
      </c>
      <c r="N75" s="51" t="str">
        <f t="shared" si="5"/>
        <v/>
      </c>
      <c r="O75" s="52" t="str">
        <f t="shared" si="5"/>
        <v/>
      </c>
    </row>
    <row r="76" spans="1:15" ht="15.75">
      <c r="A76" s="11">
        <v>2</v>
      </c>
      <c r="B76" s="6" t="str">
        <f t="shared" ref="B76:B94" si="6">IF(B54=0,"",B54)</f>
        <v/>
      </c>
      <c r="C76" s="8" t="str">
        <f t="shared" ref="C76:C94" si="7">IF(C54=0,"",C54)</f>
        <v/>
      </c>
      <c r="D76" s="29" t="str">
        <f t="shared" si="5"/>
        <v/>
      </c>
      <c r="E76" s="49" t="str">
        <f t="shared" si="5"/>
        <v/>
      </c>
      <c r="F76" s="49" t="str">
        <f t="shared" si="5"/>
        <v/>
      </c>
      <c r="G76" s="49" t="str">
        <f t="shared" si="5"/>
        <v/>
      </c>
      <c r="H76" s="49" t="str">
        <f t="shared" si="5"/>
        <v/>
      </c>
      <c r="I76" s="49" t="str">
        <f t="shared" si="5"/>
        <v/>
      </c>
      <c r="J76" s="49" t="str">
        <f t="shared" si="5"/>
        <v/>
      </c>
      <c r="K76" s="49" t="str">
        <f t="shared" si="5"/>
        <v/>
      </c>
      <c r="L76" s="49" t="str">
        <f t="shared" si="5"/>
        <v/>
      </c>
      <c r="M76" s="49" t="str">
        <f t="shared" si="5"/>
        <v/>
      </c>
      <c r="N76" s="49" t="str">
        <f t="shared" si="5"/>
        <v/>
      </c>
      <c r="O76" s="53" t="str">
        <f t="shared" si="5"/>
        <v/>
      </c>
    </row>
    <row r="77" spans="1:15" ht="15.75">
      <c r="A77" s="11">
        <v>3</v>
      </c>
      <c r="B77" s="6" t="str">
        <f t="shared" si="6"/>
        <v/>
      </c>
      <c r="C77" s="8" t="str">
        <f t="shared" si="7"/>
        <v/>
      </c>
      <c r="D77" s="29" t="str">
        <f t="shared" si="5"/>
        <v/>
      </c>
      <c r="E77" s="49" t="str">
        <f t="shared" si="5"/>
        <v/>
      </c>
      <c r="F77" s="49" t="str">
        <f t="shared" si="5"/>
        <v/>
      </c>
      <c r="G77" s="49" t="str">
        <f t="shared" si="5"/>
        <v/>
      </c>
      <c r="H77" s="49" t="str">
        <f t="shared" si="5"/>
        <v/>
      </c>
      <c r="I77" s="49" t="str">
        <f t="shared" si="5"/>
        <v/>
      </c>
      <c r="J77" s="49" t="str">
        <f t="shared" si="5"/>
        <v/>
      </c>
      <c r="K77" s="49" t="str">
        <f t="shared" si="5"/>
        <v/>
      </c>
      <c r="L77" s="49" t="str">
        <f t="shared" si="5"/>
        <v/>
      </c>
      <c r="M77" s="49" t="str">
        <f t="shared" si="5"/>
        <v/>
      </c>
      <c r="N77" s="49" t="str">
        <f t="shared" si="5"/>
        <v/>
      </c>
      <c r="O77" s="53" t="str">
        <f t="shared" si="5"/>
        <v/>
      </c>
    </row>
    <row r="78" spans="1:15" ht="15.75">
      <c r="A78" s="11">
        <v>4</v>
      </c>
      <c r="B78" s="6" t="str">
        <f t="shared" si="6"/>
        <v/>
      </c>
      <c r="C78" s="8" t="str">
        <f t="shared" si="7"/>
        <v/>
      </c>
      <c r="D78" s="29" t="str">
        <f t="shared" si="5"/>
        <v/>
      </c>
      <c r="E78" s="49" t="str">
        <f t="shared" si="5"/>
        <v/>
      </c>
      <c r="F78" s="49" t="str">
        <f t="shared" si="5"/>
        <v/>
      </c>
      <c r="G78" s="49" t="str">
        <f t="shared" si="5"/>
        <v/>
      </c>
      <c r="H78" s="49" t="str">
        <f t="shared" si="5"/>
        <v/>
      </c>
      <c r="I78" s="49" t="str">
        <f t="shared" si="5"/>
        <v/>
      </c>
      <c r="J78" s="49" t="str">
        <f t="shared" si="5"/>
        <v/>
      </c>
      <c r="K78" s="49" t="str">
        <f t="shared" si="5"/>
        <v/>
      </c>
      <c r="L78" s="49" t="str">
        <f t="shared" si="5"/>
        <v/>
      </c>
      <c r="M78" s="49" t="str">
        <f t="shared" si="5"/>
        <v/>
      </c>
      <c r="N78" s="49" t="str">
        <f t="shared" si="5"/>
        <v/>
      </c>
      <c r="O78" s="53" t="str">
        <f t="shared" si="5"/>
        <v/>
      </c>
    </row>
    <row r="79" spans="1:15" ht="15.75">
      <c r="A79" s="11">
        <v>5</v>
      </c>
      <c r="B79" s="6" t="str">
        <f t="shared" si="6"/>
        <v/>
      </c>
      <c r="C79" s="8" t="str">
        <f t="shared" si="7"/>
        <v/>
      </c>
      <c r="D79" s="29" t="str">
        <f t="shared" si="5"/>
        <v/>
      </c>
      <c r="E79" s="49" t="str">
        <f t="shared" si="5"/>
        <v/>
      </c>
      <c r="F79" s="49" t="str">
        <f t="shared" si="5"/>
        <v/>
      </c>
      <c r="G79" s="49" t="str">
        <f t="shared" si="5"/>
        <v/>
      </c>
      <c r="H79" s="49" t="str">
        <f t="shared" si="5"/>
        <v/>
      </c>
      <c r="I79" s="49" t="str">
        <f t="shared" si="5"/>
        <v/>
      </c>
      <c r="J79" s="49" t="str">
        <f t="shared" si="5"/>
        <v/>
      </c>
      <c r="K79" s="49" t="str">
        <f t="shared" si="5"/>
        <v/>
      </c>
      <c r="L79" s="49" t="str">
        <f t="shared" si="5"/>
        <v/>
      </c>
      <c r="M79" s="49" t="str">
        <f t="shared" si="5"/>
        <v/>
      </c>
      <c r="N79" s="49" t="str">
        <f t="shared" si="5"/>
        <v/>
      </c>
      <c r="O79" s="53" t="str">
        <f t="shared" si="5"/>
        <v/>
      </c>
    </row>
    <row r="80" spans="1:15" ht="15.75">
      <c r="A80" s="11">
        <v>6</v>
      </c>
      <c r="B80" s="6" t="str">
        <f t="shared" si="6"/>
        <v/>
      </c>
      <c r="C80" s="8" t="str">
        <f t="shared" si="7"/>
        <v/>
      </c>
      <c r="D80" s="29" t="str">
        <f t="shared" si="5"/>
        <v/>
      </c>
      <c r="E80" s="49" t="str">
        <f t="shared" si="5"/>
        <v/>
      </c>
      <c r="F80" s="49" t="str">
        <f t="shared" si="5"/>
        <v/>
      </c>
      <c r="G80" s="49" t="str">
        <f t="shared" si="5"/>
        <v/>
      </c>
      <c r="H80" s="49" t="str">
        <f t="shared" si="5"/>
        <v/>
      </c>
      <c r="I80" s="49" t="str">
        <f t="shared" si="5"/>
        <v/>
      </c>
      <c r="J80" s="49" t="str">
        <f t="shared" si="5"/>
        <v/>
      </c>
      <c r="K80" s="49" t="str">
        <f t="shared" si="5"/>
        <v/>
      </c>
      <c r="L80" s="49" t="str">
        <f t="shared" si="5"/>
        <v/>
      </c>
      <c r="M80" s="49" t="str">
        <f t="shared" si="5"/>
        <v/>
      </c>
      <c r="N80" s="49" t="str">
        <f t="shared" si="5"/>
        <v/>
      </c>
      <c r="O80" s="53" t="str">
        <f t="shared" si="5"/>
        <v/>
      </c>
    </row>
    <row r="81" spans="1:15" ht="15.75">
      <c r="A81" s="11">
        <v>7</v>
      </c>
      <c r="B81" s="6" t="str">
        <f t="shared" si="6"/>
        <v/>
      </c>
      <c r="C81" s="8" t="str">
        <f t="shared" si="7"/>
        <v/>
      </c>
      <c r="D81" s="29" t="str">
        <f t="shared" si="5"/>
        <v/>
      </c>
      <c r="E81" s="49" t="str">
        <f t="shared" si="5"/>
        <v/>
      </c>
      <c r="F81" s="49" t="str">
        <f t="shared" si="5"/>
        <v/>
      </c>
      <c r="G81" s="49" t="str">
        <f t="shared" si="5"/>
        <v/>
      </c>
      <c r="H81" s="49" t="str">
        <f t="shared" si="5"/>
        <v/>
      </c>
      <c r="I81" s="49" t="str">
        <f t="shared" si="5"/>
        <v/>
      </c>
      <c r="J81" s="49" t="str">
        <f t="shared" si="5"/>
        <v/>
      </c>
      <c r="K81" s="49" t="str">
        <f t="shared" si="5"/>
        <v/>
      </c>
      <c r="L81" s="49" t="str">
        <f t="shared" si="5"/>
        <v/>
      </c>
      <c r="M81" s="49" t="str">
        <f t="shared" si="5"/>
        <v/>
      </c>
      <c r="N81" s="49" t="str">
        <f t="shared" si="5"/>
        <v/>
      </c>
      <c r="O81" s="53" t="str">
        <f t="shared" si="5"/>
        <v/>
      </c>
    </row>
    <row r="82" spans="1:15" ht="15.75">
      <c r="A82" s="11">
        <v>8</v>
      </c>
      <c r="B82" s="6" t="str">
        <f t="shared" si="6"/>
        <v/>
      </c>
      <c r="C82" s="8" t="str">
        <f t="shared" si="7"/>
        <v/>
      </c>
      <c r="D82" s="29" t="str">
        <f t="shared" si="5"/>
        <v/>
      </c>
      <c r="E82" s="49" t="str">
        <f t="shared" si="5"/>
        <v/>
      </c>
      <c r="F82" s="49" t="str">
        <f t="shared" si="5"/>
        <v/>
      </c>
      <c r="G82" s="49" t="str">
        <f t="shared" si="5"/>
        <v/>
      </c>
      <c r="H82" s="49" t="str">
        <f t="shared" si="5"/>
        <v/>
      </c>
      <c r="I82" s="49" t="str">
        <f t="shared" si="5"/>
        <v/>
      </c>
      <c r="J82" s="49" t="str">
        <f t="shared" si="5"/>
        <v/>
      </c>
      <c r="K82" s="49" t="str">
        <f t="shared" si="5"/>
        <v/>
      </c>
      <c r="L82" s="49" t="str">
        <f t="shared" si="5"/>
        <v/>
      </c>
      <c r="M82" s="49" t="str">
        <f t="shared" si="5"/>
        <v/>
      </c>
      <c r="N82" s="49" t="str">
        <f t="shared" si="5"/>
        <v/>
      </c>
      <c r="O82" s="53" t="str">
        <f t="shared" si="5"/>
        <v/>
      </c>
    </row>
    <row r="83" spans="1:15" ht="15.75">
      <c r="A83" s="11">
        <v>9</v>
      </c>
      <c r="B83" s="6" t="str">
        <f t="shared" si="6"/>
        <v/>
      </c>
      <c r="C83" s="8" t="str">
        <f t="shared" si="7"/>
        <v/>
      </c>
      <c r="D83" s="29" t="str">
        <f t="shared" si="5"/>
        <v/>
      </c>
      <c r="E83" s="49" t="str">
        <f t="shared" si="5"/>
        <v/>
      </c>
      <c r="F83" s="49" t="str">
        <f t="shared" si="5"/>
        <v/>
      </c>
      <c r="G83" s="49" t="str">
        <f t="shared" si="5"/>
        <v/>
      </c>
      <c r="H83" s="49" t="str">
        <f t="shared" si="5"/>
        <v/>
      </c>
      <c r="I83" s="49" t="str">
        <f t="shared" si="5"/>
        <v/>
      </c>
      <c r="J83" s="49" t="str">
        <f t="shared" si="5"/>
        <v/>
      </c>
      <c r="K83" s="49" t="str">
        <f t="shared" si="5"/>
        <v/>
      </c>
      <c r="L83" s="49" t="str">
        <f t="shared" si="5"/>
        <v/>
      </c>
      <c r="M83" s="49" t="str">
        <f t="shared" si="5"/>
        <v/>
      </c>
      <c r="N83" s="49" t="str">
        <f t="shared" si="5"/>
        <v/>
      </c>
      <c r="O83" s="53" t="str">
        <f t="shared" si="5"/>
        <v/>
      </c>
    </row>
    <row r="84" spans="1:15" ht="15.75">
      <c r="A84" s="11">
        <v>10</v>
      </c>
      <c r="B84" s="6" t="str">
        <f t="shared" si="6"/>
        <v/>
      </c>
      <c r="C84" s="8" t="str">
        <f t="shared" si="7"/>
        <v/>
      </c>
      <c r="D84" s="29" t="str">
        <f t="shared" si="5"/>
        <v/>
      </c>
      <c r="E84" s="49" t="str">
        <f t="shared" si="5"/>
        <v/>
      </c>
      <c r="F84" s="49" t="str">
        <f t="shared" si="5"/>
        <v/>
      </c>
      <c r="G84" s="49" t="str">
        <f t="shared" si="5"/>
        <v/>
      </c>
      <c r="H84" s="49" t="str">
        <f t="shared" si="5"/>
        <v/>
      </c>
      <c r="I84" s="49" t="str">
        <f t="shared" si="5"/>
        <v/>
      </c>
      <c r="J84" s="49" t="str">
        <f t="shared" si="5"/>
        <v/>
      </c>
      <c r="K84" s="49" t="str">
        <f t="shared" si="5"/>
        <v/>
      </c>
      <c r="L84" s="49" t="str">
        <f t="shared" si="5"/>
        <v/>
      </c>
      <c r="M84" s="49" t="str">
        <f t="shared" si="5"/>
        <v/>
      </c>
      <c r="N84" s="49" t="str">
        <f t="shared" si="5"/>
        <v/>
      </c>
      <c r="O84" s="53" t="str">
        <f t="shared" si="5"/>
        <v/>
      </c>
    </row>
    <row r="85" spans="1:15" ht="15.75">
      <c r="A85" s="11">
        <v>11</v>
      </c>
      <c r="B85" s="6" t="str">
        <f t="shared" si="6"/>
        <v/>
      </c>
      <c r="C85" s="8" t="str">
        <f t="shared" si="7"/>
        <v/>
      </c>
      <c r="D85" s="29" t="str">
        <f t="shared" si="5"/>
        <v/>
      </c>
      <c r="E85" s="49" t="str">
        <f t="shared" si="5"/>
        <v/>
      </c>
      <c r="F85" s="49" t="str">
        <f t="shared" si="5"/>
        <v/>
      </c>
      <c r="G85" s="49" t="str">
        <f t="shared" si="5"/>
        <v/>
      </c>
      <c r="H85" s="49" t="str">
        <f t="shared" si="5"/>
        <v/>
      </c>
      <c r="I85" s="49" t="str">
        <f t="shared" si="5"/>
        <v/>
      </c>
      <c r="J85" s="49" t="str">
        <f t="shared" si="5"/>
        <v/>
      </c>
      <c r="K85" s="49" t="str">
        <f t="shared" si="5"/>
        <v/>
      </c>
      <c r="L85" s="49" t="str">
        <f t="shared" si="5"/>
        <v/>
      </c>
      <c r="M85" s="49" t="str">
        <f t="shared" si="5"/>
        <v/>
      </c>
      <c r="N85" s="49" t="str">
        <f t="shared" si="5"/>
        <v/>
      </c>
      <c r="O85" s="53" t="str">
        <f t="shared" si="5"/>
        <v/>
      </c>
    </row>
    <row r="86" spans="1:15" ht="15.75">
      <c r="A86" s="11">
        <v>12</v>
      </c>
      <c r="B86" s="6" t="str">
        <f t="shared" si="6"/>
        <v/>
      </c>
      <c r="C86" s="8" t="str">
        <f t="shared" si="7"/>
        <v/>
      </c>
      <c r="D86" s="29" t="str">
        <f t="shared" si="5"/>
        <v/>
      </c>
      <c r="E86" s="49" t="str">
        <f t="shared" si="5"/>
        <v/>
      </c>
      <c r="F86" s="49" t="str">
        <f t="shared" si="5"/>
        <v/>
      </c>
      <c r="G86" s="49" t="str">
        <f t="shared" si="5"/>
        <v/>
      </c>
      <c r="H86" s="49" t="str">
        <f t="shared" si="5"/>
        <v/>
      </c>
      <c r="I86" s="49" t="str">
        <f t="shared" si="5"/>
        <v/>
      </c>
      <c r="J86" s="49" t="str">
        <f t="shared" si="5"/>
        <v/>
      </c>
      <c r="K86" s="49" t="str">
        <f t="shared" si="5"/>
        <v/>
      </c>
      <c r="L86" s="49" t="str">
        <f t="shared" si="5"/>
        <v/>
      </c>
      <c r="M86" s="49" t="str">
        <f t="shared" si="5"/>
        <v/>
      </c>
      <c r="N86" s="49" t="str">
        <f t="shared" si="5"/>
        <v/>
      </c>
      <c r="O86" s="53" t="str">
        <f t="shared" si="5"/>
        <v/>
      </c>
    </row>
    <row r="87" spans="1:15" ht="15.75">
      <c r="A87" s="11">
        <v>13</v>
      </c>
      <c r="B87" s="6" t="str">
        <f t="shared" si="6"/>
        <v/>
      </c>
      <c r="C87" s="8" t="str">
        <f t="shared" si="7"/>
        <v/>
      </c>
      <c r="D87" s="29" t="str">
        <f t="shared" si="5"/>
        <v/>
      </c>
      <c r="E87" s="49" t="str">
        <f t="shared" si="5"/>
        <v/>
      </c>
      <c r="F87" s="49" t="str">
        <f t="shared" si="5"/>
        <v/>
      </c>
      <c r="G87" s="49" t="str">
        <f t="shared" si="5"/>
        <v/>
      </c>
      <c r="H87" s="49" t="str">
        <f t="shared" si="5"/>
        <v/>
      </c>
      <c r="I87" s="49" t="str">
        <f t="shared" si="5"/>
        <v/>
      </c>
      <c r="J87" s="49" t="str">
        <f t="shared" si="5"/>
        <v/>
      </c>
      <c r="K87" s="49" t="str">
        <f t="shared" si="5"/>
        <v/>
      </c>
      <c r="L87" s="49" t="str">
        <f t="shared" si="5"/>
        <v/>
      </c>
      <c r="M87" s="49" t="str">
        <f t="shared" si="5"/>
        <v/>
      </c>
      <c r="N87" s="49" t="str">
        <f t="shared" si="5"/>
        <v/>
      </c>
      <c r="O87" s="53" t="str">
        <f t="shared" si="5"/>
        <v/>
      </c>
    </row>
    <row r="88" spans="1:15" ht="15.75">
      <c r="A88" s="11">
        <v>14</v>
      </c>
      <c r="B88" s="6" t="str">
        <f t="shared" si="6"/>
        <v/>
      </c>
      <c r="C88" s="8" t="str">
        <f t="shared" si="7"/>
        <v/>
      </c>
      <c r="D88" s="29" t="str">
        <f t="shared" si="5"/>
        <v/>
      </c>
      <c r="E88" s="49" t="str">
        <f t="shared" si="5"/>
        <v/>
      </c>
      <c r="F88" s="49" t="str">
        <f t="shared" si="5"/>
        <v/>
      </c>
      <c r="G88" s="49" t="str">
        <f t="shared" si="5"/>
        <v/>
      </c>
      <c r="H88" s="49" t="str">
        <f t="shared" si="5"/>
        <v/>
      </c>
      <c r="I88" s="49" t="str">
        <f t="shared" si="5"/>
        <v/>
      </c>
      <c r="J88" s="49" t="str">
        <f t="shared" si="5"/>
        <v/>
      </c>
      <c r="K88" s="49" t="str">
        <f t="shared" si="5"/>
        <v/>
      </c>
      <c r="L88" s="49" t="str">
        <f t="shared" si="5"/>
        <v/>
      </c>
      <c r="M88" s="49" t="str">
        <f t="shared" si="5"/>
        <v/>
      </c>
      <c r="N88" s="49" t="str">
        <f t="shared" si="5"/>
        <v/>
      </c>
      <c r="O88" s="53" t="str">
        <f t="shared" si="5"/>
        <v/>
      </c>
    </row>
    <row r="89" spans="1:15" ht="15.75">
      <c r="A89" s="11">
        <v>15</v>
      </c>
      <c r="B89" s="6" t="str">
        <f t="shared" si="6"/>
        <v/>
      </c>
      <c r="C89" s="8" t="str">
        <f t="shared" si="7"/>
        <v/>
      </c>
      <c r="D89" s="29" t="str">
        <f t="shared" si="5"/>
        <v/>
      </c>
      <c r="E89" s="49" t="str">
        <f t="shared" si="5"/>
        <v/>
      </c>
      <c r="F89" s="49" t="str">
        <f t="shared" si="5"/>
        <v/>
      </c>
      <c r="G89" s="49" t="str">
        <f t="shared" si="5"/>
        <v/>
      </c>
      <c r="H89" s="49" t="str">
        <f t="shared" si="5"/>
        <v/>
      </c>
      <c r="I89" s="49" t="str">
        <f t="shared" si="5"/>
        <v/>
      </c>
      <c r="J89" s="49" t="str">
        <f t="shared" si="5"/>
        <v/>
      </c>
      <c r="K89" s="49" t="str">
        <f t="shared" si="5"/>
        <v/>
      </c>
      <c r="L89" s="49" t="str">
        <f t="shared" si="5"/>
        <v/>
      </c>
      <c r="M89" s="49" t="str">
        <f t="shared" si="5"/>
        <v/>
      </c>
      <c r="N89" s="49" t="str">
        <f t="shared" si="5"/>
        <v/>
      </c>
      <c r="O89" s="53" t="str">
        <f t="shared" si="5"/>
        <v/>
      </c>
    </row>
    <row r="90" spans="1:15" ht="15.75">
      <c r="A90" s="11">
        <v>16</v>
      </c>
      <c r="B90" s="6" t="str">
        <f t="shared" si="6"/>
        <v/>
      </c>
      <c r="C90" s="8" t="str">
        <f t="shared" si="7"/>
        <v/>
      </c>
      <c r="D90" s="29" t="str">
        <f t="shared" si="5"/>
        <v/>
      </c>
      <c r="E90" s="49" t="str">
        <f t="shared" si="5"/>
        <v/>
      </c>
      <c r="F90" s="49" t="str">
        <f t="shared" si="5"/>
        <v/>
      </c>
      <c r="G90" s="49" t="str">
        <f t="shared" si="5"/>
        <v/>
      </c>
      <c r="H90" s="49" t="str">
        <f t="shared" si="5"/>
        <v/>
      </c>
      <c r="I90" s="49" t="str">
        <f t="shared" si="5"/>
        <v/>
      </c>
      <c r="J90" s="49" t="str">
        <f t="shared" si="5"/>
        <v/>
      </c>
      <c r="K90" s="49" t="str">
        <f t="shared" si="5"/>
        <v/>
      </c>
      <c r="L90" s="49" t="str">
        <f t="shared" si="5"/>
        <v/>
      </c>
      <c r="M90" s="49" t="str">
        <f t="shared" si="5"/>
        <v/>
      </c>
      <c r="N90" s="49" t="str">
        <f t="shared" si="5"/>
        <v/>
      </c>
      <c r="O90" s="53" t="str">
        <f t="shared" si="5"/>
        <v/>
      </c>
    </row>
    <row r="91" spans="1:15" ht="15.75">
      <c r="A91" s="11">
        <v>17</v>
      </c>
      <c r="B91" s="6" t="str">
        <f t="shared" si="6"/>
        <v/>
      </c>
      <c r="C91" s="8" t="str">
        <f t="shared" si="7"/>
        <v/>
      </c>
      <c r="D91" s="29" t="str">
        <f t="shared" ref="D91:O94" si="8">IFERROR(D69/D25,"")</f>
        <v/>
      </c>
      <c r="E91" s="49" t="str">
        <f t="shared" si="8"/>
        <v/>
      </c>
      <c r="F91" s="49" t="str">
        <f t="shared" si="8"/>
        <v/>
      </c>
      <c r="G91" s="49" t="str">
        <f t="shared" si="8"/>
        <v/>
      </c>
      <c r="H91" s="49" t="str">
        <f t="shared" si="8"/>
        <v/>
      </c>
      <c r="I91" s="49" t="str">
        <f t="shared" si="8"/>
        <v/>
      </c>
      <c r="J91" s="49" t="str">
        <f t="shared" si="8"/>
        <v/>
      </c>
      <c r="K91" s="49" t="str">
        <f t="shared" si="8"/>
        <v/>
      </c>
      <c r="L91" s="49" t="str">
        <f t="shared" si="8"/>
        <v/>
      </c>
      <c r="M91" s="49" t="str">
        <f t="shared" si="8"/>
        <v/>
      </c>
      <c r="N91" s="49" t="str">
        <f t="shared" si="8"/>
        <v/>
      </c>
      <c r="O91" s="53" t="str">
        <f t="shared" si="8"/>
        <v/>
      </c>
    </row>
    <row r="92" spans="1:15" ht="15.75">
      <c r="A92" s="11">
        <v>18</v>
      </c>
      <c r="B92" s="6" t="str">
        <f t="shared" si="6"/>
        <v/>
      </c>
      <c r="C92" s="8" t="str">
        <f t="shared" si="7"/>
        <v/>
      </c>
      <c r="D92" s="29" t="str">
        <f t="shared" si="8"/>
        <v/>
      </c>
      <c r="E92" s="49" t="str">
        <f t="shared" si="8"/>
        <v/>
      </c>
      <c r="F92" s="49" t="str">
        <f t="shared" si="8"/>
        <v/>
      </c>
      <c r="G92" s="49" t="str">
        <f t="shared" si="8"/>
        <v/>
      </c>
      <c r="H92" s="49" t="str">
        <f t="shared" si="8"/>
        <v/>
      </c>
      <c r="I92" s="49" t="str">
        <f t="shared" si="8"/>
        <v/>
      </c>
      <c r="J92" s="49" t="str">
        <f t="shared" si="8"/>
        <v/>
      </c>
      <c r="K92" s="49" t="str">
        <f t="shared" si="8"/>
        <v/>
      </c>
      <c r="L92" s="49" t="str">
        <f t="shared" si="8"/>
        <v/>
      </c>
      <c r="M92" s="49" t="str">
        <f t="shared" si="8"/>
        <v/>
      </c>
      <c r="N92" s="49" t="str">
        <f t="shared" si="8"/>
        <v/>
      </c>
      <c r="O92" s="53" t="str">
        <f t="shared" si="8"/>
        <v/>
      </c>
    </row>
    <row r="93" spans="1:15" ht="15.75">
      <c r="A93" s="11">
        <v>19</v>
      </c>
      <c r="B93" s="6" t="str">
        <f t="shared" si="6"/>
        <v/>
      </c>
      <c r="C93" s="8" t="str">
        <f t="shared" si="7"/>
        <v/>
      </c>
      <c r="D93" s="29" t="str">
        <f t="shared" si="8"/>
        <v/>
      </c>
      <c r="E93" s="49" t="str">
        <f t="shared" si="8"/>
        <v/>
      </c>
      <c r="F93" s="49" t="str">
        <f t="shared" si="8"/>
        <v/>
      </c>
      <c r="G93" s="49" t="str">
        <f t="shared" si="8"/>
        <v/>
      </c>
      <c r="H93" s="49" t="str">
        <f t="shared" si="8"/>
        <v/>
      </c>
      <c r="I93" s="49" t="str">
        <f t="shared" si="8"/>
        <v/>
      </c>
      <c r="J93" s="49" t="str">
        <f t="shared" si="8"/>
        <v/>
      </c>
      <c r="K93" s="49" t="str">
        <f t="shared" si="8"/>
        <v/>
      </c>
      <c r="L93" s="49" t="str">
        <f t="shared" si="8"/>
        <v/>
      </c>
      <c r="M93" s="49" t="str">
        <f t="shared" si="8"/>
        <v/>
      </c>
      <c r="N93" s="49" t="str">
        <f t="shared" si="8"/>
        <v/>
      </c>
      <c r="O93" s="53" t="str">
        <f t="shared" si="8"/>
        <v/>
      </c>
    </row>
    <row r="94" spans="1:15" ht="16.5" thickBot="1">
      <c r="A94" s="14">
        <v>20</v>
      </c>
      <c r="B94" s="6" t="str">
        <f t="shared" si="6"/>
        <v/>
      </c>
      <c r="C94" s="9" t="str">
        <f t="shared" si="7"/>
        <v/>
      </c>
      <c r="D94" s="54" t="str">
        <f t="shared" si="8"/>
        <v/>
      </c>
      <c r="E94" s="55" t="str">
        <f t="shared" si="8"/>
        <v/>
      </c>
      <c r="F94" s="55" t="str">
        <f t="shared" si="8"/>
        <v/>
      </c>
      <c r="G94" s="55" t="str">
        <f t="shared" si="8"/>
        <v/>
      </c>
      <c r="H94" s="55" t="str">
        <f t="shared" si="8"/>
        <v/>
      </c>
      <c r="I94" s="55" t="str">
        <f t="shared" si="8"/>
        <v/>
      </c>
      <c r="J94" s="55" t="str">
        <f t="shared" si="8"/>
        <v/>
      </c>
      <c r="K94" s="55" t="str">
        <f t="shared" si="8"/>
        <v/>
      </c>
      <c r="L94" s="55" t="str">
        <f t="shared" si="8"/>
        <v/>
      </c>
      <c r="M94" s="55" t="str">
        <f t="shared" si="8"/>
        <v/>
      </c>
      <c r="N94" s="55" t="str">
        <f t="shared" si="8"/>
        <v/>
      </c>
      <c r="O94" s="56" t="str">
        <f t="shared" si="8"/>
        <v/>
      </c>
    </row>
  </sheetData>
  <conditionalFormatting sqref="D9:O28">
    <cfRule type="expression" dxfId="161" priority="90">
      <formula>$C9="Mensual"</formula>
    </cfRule>
  </conditionalFormatting>
  <conditionalFormatting sqref="O9:O28 L9:L28 I9:I28 F9:F28">
    <cfRule type="expression" dxfId="160" priority="88">
      <formula>$C9="Trimestral"</formula>
    </cfRule>
  </conditionalFormatting>
  <conditionalFormatting sqref="O9:O28">
    <cfRule type="expression" dxfId="159" priority="85">
      <formula>$C9="Anual"</formula>
    </cfRule>
  </conditionalFormatting>
  <conditionalFormatting sqref="O9:O28 M9:M28 K9:K28 F20:J20 H24:J24 L24 N24 F27:J27 L27 N27 E9:E28 I9:I19 I21:I23 I25:I26 I28 G9:G19 G21:G26 G28 L20:L22 N20:N22">
    <cfRule type="expression" dxfId="158" priority="89">
      <formula>$C9="Bimensual"</formula>
    </cfRule>
  </conditionalFormatting>
  <conditionalFormatting sqref="O9:O28 K9:K28 H24:J24 L24:N24 G9:G28 L21:N22">
    <cfRule type="expression" dxfId="157" priority="87">
      <formula>$C9="Cuatrimestral"</formula>
    </cfRule>
  </conditionalFormatting>
  <conditionalFormatting sqref="I9:I28 O9:O28">
    <cfRule type="expression" dxfId="156" priority="86">
      <formula>$C9="Semestral"</formula>
    </cfRule>
  </conditionalFormatting>
  <conditionalFormatting sqref="I9:I28">
    <cfRule type="expression" dxfId="155" priority="84">
      <formula>$C9="Semestral"</formula>
    </cfRule>
  </conditionalFormatting>
  <conditionalFormatting sqref="G9">
    <cfRule type="expression" dxfId="154" priority="83">
      <formula>$C9="Cuatrimestral"</formula>
    </cfRule>
  </conditionalFormatting>
  <conditionalFormatting sqref="I9">
    <cfRule type="expression" dxfId="153" priority="82">
      <formula>$C9="Semestral"</formula>
    </cfRule>
  </conditionalFormatting>
  <conditionalFormatting sqref="D10:O10">
    <cfRule type="expression" dxfId="152" priority="81">
      <formula>$C10="Mensual"</formula>
    </cfRule>
  </conditionalFormatting>
  <conditionalFormatting sqref="F10 I10 L10 O10">
    <cfRule type="expression" dxfId="151" priority="79">
      <formula>$C10="Trimestral"</formula>
    </cfRule>
  </conditionalFormatting>
  <conditionalFormatting sqref="O10">
    <cfRule type="expression" dxfId="150" priority="76">
      <formula>$C10="Anual"</formula>
    </cfRule>
  </conditionalFormatting>
  <conditionalFormatting sqref="E10 G10 I10 K10 M10 O10">
    <cfRule type="expression" dxfId="149" priority="80">
      <formula>$C10="Bimensual"</formula>
    </cfRule>
  </conditionalFormatting>
  <conditionalFormatting sqref="G10 K10 O10">
    <cfRule type="expression" dxfId="148" priority="78">
      <formula>$C10="Cuatrimestral"</formula>
    </cfRule>
  </conditionalFormatting>
  <conditionalFormatting sqref="I10 O10">
    <cfRule type="expression" dxfId="147" priority="77">
      <formula>$C10="Semestral"</formula>
    </cfRule>
  </conditionalFormatting>
  <conditionalFormatting sqref="G11">
    <cfRule type="expression" dxfId="146" priority="75">
      <formula>$C11="Mensual"</formula>
    </cfRule>
  </conditionalFormatting>
  <conditionalFormatting sqref="G11">
    <cfRule type="expression" dxfId="145" priority="74">
      <formula>$C11="Cuatrimestral"</formula>
    </cfRule>
  </conditionalFormatting>
  <conditionalFormatting sqref="E9 G9 I9 K9 M9 O9">
    <cfRule type="expression" dxfId="144" priority="73">
      <formula>$C9="Bimestral"</formula>
    </cfRule>
  </conditionalFormatting>
  <conditionalFormatting sqref="H24:O24 G10:G28">
    <cfRule type="expression" dxfId="143" priority="72">
      <formula>$C10="Cuatrimestral"</formula>
    </cfRule>
  </conditionalFormatting>
  <conditionalFormatting sqref="I10:I28">
    <cfRule type="expression" dxfId="142" priority="71">
      <formula>$C10="Semestral"</formula>
    </cfRule>
  </conditionalFormatting>
  <conditionalFormatting sqref="K10:K28 M10:M28 O10:O28 F20:J20 H24:J24 L24 N24 F27:J27 L27 N27 E10:E28 G10:G19 G21:G26 G28 I10:I19 I21:I23 I25:I26 I28 L20:L22 N20:N22">
    <cfRule type="expression" dxfId="141" priority="70">
      <formula>$C10="Bimestral"</formula>
    </cfRule>
  </conditionalFormatting>
  <conditionalFormatting sqref="D75:O94">
    <cfRule type="expression" dxfId="140" priority="46">
      <formula>$C75="Mensual"</formula>
    </cfRule>
  </conditionalFormatting>
  <conditionalFormatting sqref="O75:O94 L75:L94 I75:I94 F75:F94">
    <cfRule type="expression" dxfId="139" priority="44">
      <formula>$C75="Trimestral"</formula>
    </cfRule>
  </conditionalFormatting>
  <conditionalFormatting sqref="O75:O94">
    <cfRule type="expression" dxfId="138" priority="41">
      <formula>$C75="Anual"</formula>
    </cfRule>
  </conditionalFormatting>
  <conditionalFormatting sqref="E75:E94 O75:O94 M75:M94 K75:K94 I75:I94 G75:G94 F86 H86 J86 L86 N86">
    <cfRule type="expression" dxfId="137" priority="45">
      <formula>$C75="Bimensual"</formula>
    </cfRule>
  </conditionalFormatting>
  <conditionalFormatting sqref="G75:G94 O75:O94 K75:K94">
    <cfRule type="expression" dxfId="136" priority="43">
      <formula>$C75="Cuatrimestral"</formula>
    </cfRule>
  </conditionalFormatting>
  <conditionalFormatting sqref="I75:I94 O75:O94">
    <cfRule type="expression" dxfId="135" priority="42">
      <formula>$C75="Semestral"</formula>
    </cfRule>
  </conditionalFormatting>
  <conditionalFormatting sqref="I75:I94">
    <cfRule type="expression" dxfId="134" priority="40">
      <formula>$C75="Semestral"</formula>
    </cfRule>
  </conditionalFormatting>
  <conditionalFormatting sqref="G75">
    <cfRule type="expression" dxfId="133" priority="39">
      <formula>$C75="Cuatrimestral"</formula>
    </cfRule>
  </conditionalFormatting>
  <conditionalFormatting sqref="I75">
    <cfRule type="expression" dxfId="132" priority="38">
      <formula>$C75="Semestral"</formula>
    </cfRule>
  </conditionalFormatting>
  <conditionalFormatting sqref="D76:O76">
    <cfRule type="expression" dxfId="131" priority="37">
      <formula>$C76="Mensual"</formula>
    </cfRule>
  </conditionalFormatting>
  <conditionalFormatting sqref="F76 I76 L76 O76">
    <cfRule type="expression" dxfId="130" priority="35">
      <formula>$C76="Trimestral"</formula>
    </cfRule>
  </conditionalFormatting>
  <conditionalFormatting sqref="O76">
    <cfRule type="expression" dxfId="129" priority="32">
      <formula>$C76="Anual"</formula>
    </cfRule>
  </conditionalFormatting>
  <conditionalFormatting sqref="E76 G76 I76 K76 M76 O76">
    <cfRule type="expression" dxfId="128" priority="36">
      <formula>$C76="Bimensual"</formula>
    </cfRule>
  </conditionalFormatting>
  <conditionalFormatting sqref="G76 K76 O76">
    <cfRule type="expression" dxfId="127" priority="34">
      <formula>$C76="Cuatrimestral"</formula>
    </cfRule>
  </conditionalFormatting>
  <conditionalFormatting sqref="I76 O76">
    <cfRule type="expression" dxfId="126" priority="33">
      <formula>$C76="Semestral"</formula>
    </cfRule>
  </conditionalFormatting>
  <conditionalFormatting sqref="G77">
    <cfRule type="expression" dxfId="125" priority="31">
      <formula>$C77="Mensual"</formula>
    </cfRule>
  </conditionalFormatting>
  <conditionalFormatting sqref="G77">
    <cfRule type="expression" dxfId="124" priority="30">
      <formula>$C77="Cuatrimestral"</formula>
    </cfRule>
  </conditionalFormatting>
  <conditionalFormatting sqref="E75 G75 I75 K75 M75 O75">
    <cfRule type="expression" dxfId="123" priority="29">
      <formula>$C75="Bimestral"</formula>
    </cfRule>
  </conditionalFormatting>
  <conditionalFormatting sqref="G76:G94">
    <cfRule type="expression" dxfId="122" priority="28">
      <formula>$C76="Cuatrimestral"</formula>
    </cfRule>
  </conditionalFormatting>
  <conditionalFormatting sqref="I76:I94">
    <cfRule type="expression" dxfId="121" priority="27">
      <formula>$C76="Semestral"</formula>
    </cfRule>
  </conditionalFormatting>
  <conditionalFormatting sqref="E76:E94 G76:G94 I76:I94 K76:K94 M76:M94 O76:O94 F86 H86 J86 L86 N86">
    <cfRule type="expression" dxfId="120" priority="26">
      <formula>$C76="Bimestral"</formula>
    </cfRule>
  </conditionalFormatting>
  <conditionalFormatting sqref="E21">
    <cfRule type="expression" dxfId="119" priority="69">
      <formula>$C21="Trimestral"</formula>
    </cfRule>
  </conditionalFormatting>
  <conditionalFormatting sqref="D53:O72">
    <cfRule type="expression" dxfId="118" priority="68">
      <formula>$C53="Mensual"</formula>
    </cfRule>
  </conditionalFormatting>
  <conditionalFormatting sqref="O53:O72 L53:L72 I53:I72 F53:F72">
    <cfRule type="expression" dxfId="117" priority="66">
      <formula>$C53="Trimestral"</formula>
    </cfRule>
  </conditionalFormatting>
  <conditionalFormatting sqref="O53:O72">
    <cfRule type="expression" dxfId="116" priority="63">
      <formula>$C53="Anual"</formula>
    </cfRule>
  </conditionalFormatting>
  <conditionalFormatting sqref="E53:E72 O53:O72 M53:M72 K53:K72 I53:I72 G53:G72 F64 H64 J64 L64 N64">
    <cfRule type="expression" dxfId="115" priority="67">
      <formula>$C53="Bimensual"</formula>
    </cfRule>
  </conditionalFormatting>
  <conditionalFormatting sqref="G53:G72 O53:O72 K53:K72">
    <cfRule type="expression" dxfId="114" priority="65">
      <formula>$C53="Cuatrimestral"</formula>
    </cfRule>
  </conditionalFormatting>
  <conditionalFormatting sqref="I53:I72 O53:O72">
    <cfRule type="expression" dxfId="113" priority="64">
      <formula>$C53="Semestral"</formula>
    </cfRule>
  </conditionalFormatting>
  <conditionalFormatting sqref="I53:I72">
    <cfRule type="expression" dxfId="112" priority="62">
      <formula>$C53="Semestral"</formula>
    </cfRule>
  </conditionalFormatting>
  <conditionalFormatting sqref="G53">
    <cfRule type="expression" dxfId="111" priority="61">
      <formula>$C53="Cuatrimestral"</formula>
    </cfRule>
  </conditionalFormatting>
  <conditionalFormatting sqref="I53">
    <cfRule type="expression" dxfId="110" priority="60">
      <formula>$C53="Semestral"</formula>
    </cfRule>
  </conditionalFormatting>
  <conditionalFormatting sqref="D54:O54">
    <cfRule type="expression" dxfId="109" priority="59">
      <formula>$C54="Mensual"</formula>
    </cfRule>
  </conditionalFormatting>
  <conditionalFormatting sqref="F54 I54 L54 O54">
    <cfRule type="expression" dxfId="108" priority="57">
      <formula>$C54="Trimestral"</formula>
    </cfRule>
  </conditionalFormatting>
  <conditionalFormatting sqref="O54">
    <cfRule type="expression" dxfId="107" priority="54">
      <formula>$C54="Anual"</formula>
    </cfRule>
  </conditionalFormatting>
  <conditionalFormatting sqref="E54 G54 I54 K54 M54 O54">
    <cfRule type="expression" dxfId="106" priority="58">
      <formula>$C54="Bimensual"</formula>
    </cfRule>
  </conditionalFormatting>
  <conditionalFormatting sqref="G54 K54 O54">
    <cfRule type="expression" dxfId="105" priority="56">
      <formula>$C54="Cuatrimestral"</formula>
    </cfRule>
  </conditionalFormatting>
  <conditionalFormatting sqref="I54 O54">
    <cfRule type="expression" dxfId="104" priority="55">
      <formula>$C54="Semestral"</formula>
    </cfRule>
  </conditionalFormatting>
  <conditionalFormatting sqref="G55">
    <cfRule type="expression" dxfId="103" priority="53">
      <formula>$C55="Mensual"</formula>
    </cfRule>
  </conditionalFormatting>
  <conditionalFormatting sqref="G55">
    <cfRule type="expression" dxfId="102" priority="52">
      <formula>$C55="Cuatrimestral"</formula>
    </cfRule>
  </conditionalFormatting>
  <conditionalFormatting sqref="E53 G53 I53 K53 M53 O53">
    <cfRule type="expression" dxfId="101" priority="51">
      <formula>$C53="Bimestral"</formula>
    </cfRule>
  </conditionalFormatting>
  <conditionalFormatting sqref="G54:G72">
    <cfRule type="expression" dxfId="100" priority="50">
      <formula>$C54="Cuatrimestral"</formula>
    </cfRule>
  </conditionalFormatting>
  <conditionalFormatting sqref="I54:I72">
    <cfRule type="expression" dxfId="99" priority="49">
      <formula>$C54="Semestral"</formula>
    </cfRule>
  </conditionalFormatting>
  <conditionalFormatting sqref="E54:E72 G54:G72 I54:I72 K54:K72 M54:M72 O54:O72 F64 H64 J64 L64 N64">
    <cfRule type="expression" dxfId="98" priority="48">
      <formula>$C54="Bimestral"</formula>
    </cfRule>
  </conditionalFormatting>
  <conditionalFormatting sqref="E65">
    <cfRule type="expression" dxfId="97" priority="47">
      <formula>$C65="Trimestral"</formula>
    </cfRule>
  </conditionalFormatting>
  <conditionalFormatting sqref="E87">
    <cfRule type="expression" dxfId="96" priority="25">
      <formula>$C87="Trimestral"</formula>
    </cfRule>
  </conditionalFormatting>
  <conditionalFormatting sqref="E22">
    <cfRule type="expression" dxfId="95" priority="24">
      <formula>$C22="Trimestral"</formula>
    </cfRule>
  </conditionalFormatting>
  <conditionalFormatting sqref="D31:O50">
    <cfRule type="expression" dxfId="94" priority="23">
      <formula>$C31="Mensual"</formula>
    </cfRule>
  </conditionalFormatting>
  <conditionalFormatting sqref="O31:O50 L31:L50 I31:I50 F31:F50">
    <cfRule type="expression" dxfId="93" priority="21">
      <formula>$C31="Trimestral"</formula>
    </cfRule>
  </conditionalFormatting>
  <conditionalFormatting sqref="O31:O50">
    <cfRule type="expression" dxfId="92" priority="18">
      <formula>$C31="Anual"</formula>
    </cfRule>
  </conditionalFormatting>
  <conditionalFormatting sqref="O31:O50 M31:M50 K31:K50 F42:J42 H46:J46 L46 N46 F49:J49 L49 N49 E31:E50 I31:I41 I43:I45 I47:I48 I50 G31:G41 G43:G48 G50 L42:L44 N42:N44">
    <cfRule type="expression" dxfId="91" priority="22">
      <formula>$C31="Bimensual"</formula>
    </cfRule>
  </conditionalFormatting>
  <conditionalFormatting sqref="O31:O50 K31:K50 H46:J46 L46:N46 G31:G50 L43:N44">
    <cfRule type="expression" dxfId="90" priority="20">
      <formula>$C31="Cuatrimestral"</formula>
    </cfRule>
  </conditionalFormatting>
  <conditionalFormatting sqref="I31:I50 O31:O50">
    <cfRule type="expression" dxfId="89" priority="19">
      <formula>$C31="Semestral"</formula>
    </cfRule>
  </conditionalFormatting>
  <conditionalFormatting sqref="I31:I50">
    <cfRule type="expression" dxfId="88" priority="17">
      <formula>$C31="Semestral"</formula>
    </cfRule>
  </conditionalFormatting>
  <conditionalFormatting sqref="G31">
    <cfRule type="expression" dxfId="87" priority="16">
      <formula>$C31="Cuatrimestral"</formula>
    </cfRule>
  </conditionalFormatting>
  <conditionalFormatting sqref="I31">
    <cfRule type="expression" dxfId="86" priority="15">
      <formula>$C31="Semestral"</formula>
    </cfRule>
  </conditionalFormatting>
  <conditionalFormatting sqref="D32:O32">
    <cfRule type="expression" dxfId="85" priority="14">
      <formula>$C32="Mensual"</formula>
    </cfRule>
  </conditionalFormatting>
  <conditionalFormatting sqref="F32 I32 L32 O32">
    <cfRule type="expression" dxfId="84" priority="12">
      <formula>$C32="Trimestral"</formula>
    </cfRule>
  </conditionalFormatting>
  <conditionalFormatting sqref="O32">
    <cfRule type="expression" dxfId="83" priority="9">
      <formula>$C32="Anual"</formula>
    </cfRule>
  </conditionalFormatting>
  <conditionalFormatting sqref="E32 G32 I32 K32 M32 O32">
    <cfRule type="expression" dxfId="82" priority="13">
      <formula>$C32="Bimensual"</formula>
    </cfRule>
  </conditionalFormatting>
  <conditionalFormatting sqref="G32 K32 O32">
    <cfRule type="expression" dxfId="81" priority="11">
      <formula>$C32="Cuatrimestral"</formula>
    </cfRule>
  </conditionalFormatting>
  <conditionalFormatting sqref="I32 O32">
    <cfRule type="expression" dxfId="80" priority="10">
      <formula>$C32="Semestral"</formula>
    </cfRule>
  </conditionalFormatting>
  <conditionalFormatting sqref="G33">
    <cfRule type="expression" dxfId="79" priority="8">
      <formula>$C33="Mensual"</formula>
    </cfRule>
  </conditionalFormatting>
  <conditionalFormatting sqref="G33">
    <cfRule type="expression" dxfId="78" priority="7">
      <formula>$C33="Cuatrimestral"</formula>
    </cfRule>
  </conditionalFormatting>
  <conditionalFormatting sqref="E31 G31 I31 K31 M31 O31">
    <cfRule type="expression" dxfId="77" priority="6">
      <formula>$C31="Bimestral"</formula>
    </cfRule>
  </conditionalFormatting>
  <conditionalFormatting sqref="H46:O46 G32:G50">
    <cfRule type="expression" dxfId="76" priority="5">
      <formula>$C32="Cuatrimestral"</formula>
    </cfRule>
  </conditionalFormatting>
  <conditionalFormatting sqref="I32:I50">
    <cfRule type="expression" dxfId="75" priority="4">
      <formula>$C32="Semestral"</formula>
    </cfRule>
  </conditionalFormatting>
  <conditionalFormatting sqref="K32:K50 M32:M50 O32:O50 F42:J42 H46:J46 L46 N46 F49:J49 L49 N49 E32:E50 G32:G41 G43:G48 G50 I32:I41 I43:I45 I47:I48 I50 L42:L44 N42:N44">
    <cfRule type="expression" dxfId="74" priority="3">
      <formula>$C32="Bimestral"</formula>
    </cfRule>
  </conditionalFormatting>
  <conditionalFormatting sqref="E43">
    <cfRule type="expression" dxfId="73" priority="2">
      <formula>$C43="Trimestral"</formula>
    </cfRule>
  </conditionalFormatting>
  <conditionalFormatting sqref="E44">
    <cfRule type="expression" dxfId="72" priority="1">
      <formula>$C44="Trimestral"</formula>
    </cfRule>
  </conditionalFormatting>
  <pageMargins left="0.7" right="0.7" top="0.75" bottom="0.75" header="0.3" footer="0.3"/>
  <drawing r:id="rId1"/>
  <tableParts count="4">
    <tablePart r:id="rId2"/>
    <tablePart r:id="rId3"/>
    <tablePart r:id="rId4"/>
    <tablePart r:id="rId5"/>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'Catalogo de KPIs'!$D$6:$D$11</xm:f>
          </x14:formula1>
          <xm:sqref>C9:C28</xm:sqref>
        </x14:dataValidation>
        <x14:dataValidation type="list" allowBlank="1" showInputMessage="1" showErrorMessage="1" xr:uid="{00000000-0002-0000-0300-000001000000}">
          <x14:formula1>
            <xm:f>'Catalogo de KPIs'!$B$6:$B$27</xm:f>
          </x14:formula1>
          <xm:sqref>B9:B28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0A72F5781A9E448D49DE08DADB760D" ma:contentTypeVersion="12" ma:contentTypeDescription="Create a new document." ma:contentTypeScope="" ma:versionID="f20f64c6cb415a891e82bc4b6573884b">
  <xsd:schema xmlns:xsd="http://www.w3.org/2001/XMLSchema" xmlns:xs="http://www.w3.org/2001/XMLSchema" xmlns:p="http://schemas.microsoft.com/office/2006/metadata/properties" xmlns:ns2="3bbda903-d449-44be-b572-daebd7192b46" xmlns:ns3="01dc94e1-f22e-4391-be96-c7a02c153d7d" targetNamespace="http://schemas.microsoft.com/office/2006/metadata/properties" ma:root="true" ma:fieldsID="2e7a4ae6934bb4082cacfe0b7f7c3501" ns2:_="" ns3:_="">
    <xsd:import namespace="3bbda903-d449-44be-b572-daebd7192b46"/>
    <xsd:import namespace="01dc94e1-f22e-4391-be96-c7a02c153d7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bda903-d449-44be-b572-daebd7192b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1dc94e1-f22e-4391-be96-c7a02c153d7d"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01dc94e1-f22e-4391-be96-c7a02c153d7d">
      <UserInfo>
        <DisplayName/>
        <AccountId xsi:nil="true"/>
        <AccountType/>
      </UserInfo>
    </SharedWithUsers>
    <MediaLengthInSeconds xmlns="3bbda903-d449-44be-b572-daebd7192b46" xsi:nil="true"/>
  </documentManagement>
</p:properties>
</file>

<file path=customXml/itemProps1.xml><?xml version="1.0" encoding="utf-8"?>
<ds:datastoreItem xmlns:ds="http://schemas.openxmlformats.org/officeDocument/2006/customXml" ds:itemID="{9CC67110-936D-4F95-AA60-1E7B416E08DA}"/>
</file>

<file path=customXml/itemProps2.xml><?xml version="1.0" encoding="utf-8"?>
<ds:datastoreItem xmlns:ds="http://schemas.openxmlformats.org/officeDocument/2006/customXml" ds:itemID="{25E44CA3-29A1-4D43-8B94-3735FF5B1A82}"/>
</file>

<file path=customXml/itemProps3.xml><?xml version="1.0" encoding="utf-8"?>
<ds:datastoreItem xmlns:ds="http://schemas.openxmlformats.org/officeDocument/2006/customXml" ds:itemID="{E7A4A5DF-EE24-4ECC-ACF3-772652A5832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Pablo</dc:creator>
  <cp:keywords/>
  <dc:description/>
  <cp:lastModifiedBy>Nuria López Cama</cp:lastModifiedBy>
  <cp:revision/>
  <dcterms:created xsi:type="dcterms:W3CDTF">2020-10-26T10:09:53Z</dcterms:created>
  <dcterms:modified xsi:type="dcterms:W3CDTF">2020-12-10T13:46:32Z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0x010100960A72F5781A9E448D49DE08DADB760D</vt:lpwstr>
  </property>
  <property fmtid="{D5CDD505-2E9C-101B-9397-08002B2CF9AE}" pid="3" name="Order">
    <vt:r8>1830300</vt:r8>
  </property>
  <property fmtid="{D5CDD505-2E9C-101B-9397-08002B2CF9AE}" pid="4" name="_SourceUrl">
    <vt:lpwstr/>
  </property>
  <property fmtid="{D5CDD505-2E9C-101B-9397-08002B2CF9AE}" pid="5" name="_SharedFileIndex">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ies>
</file>