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9" i="5"/>
  <c r="C8" i="5"/>
  <c r="C7" i="5"/>
  <c r="C6" i="5"/>
  <c r="C5" i="5"/>
  <c r="C4" i="5"/>
  <c r="C2" i="5"/>
  <c r="A6" i="6" l="1"/>
  <c r="A4" i="6" l="1"/>
  <c r="A6" i="3"/>
  <c r="A4" i="3"/>
  <c r="C14" i="2"/>
  <c r="C13" i="2"/>
  <c r="C12" i="2"/>
  <c r="C11" i="2"/>
  <c r="C9" i="2"/>
  <c r="C8" i="2"/>
  <c r="C7" i="2"/>
  <c r="C6" i="2"/>
  <c r="C5" i="2"/>
  <c r="C4" i="2"/>
  <c r="C2" i="2"/>
</calcChain>
</file>

<file path=xl/sharedStrings.xml><?xml version="1.0" encoding="utf-8"?>
<sst xmlns="http://schemas.openxmlformats.org/spreadsheetml/2006/main" count="90" uniqueCount="31">
  <si>
    <t>№ пассажира</t>
  </si>
  <si>
    <t>Время ожидания</t>
  </si>
  <si>
    <t>Теоритическая характеристика</t>
  </si>
  <si>
    <t>Термин в MS Excel</t>
  </si>
  <si>
    <t>Функция в  MS Excel</t>
  </si>
  <si>
    <t>Математическое ожидание</t>
  </si>
  <si>
    <t>Среднее</t>
  </si>
  <si>
    <t>Стандартная ошибка</t>
  </si>
  <si>
    <t>Мода</t>
  </si>
  <si>
    <t>Медиана</t>
  </si>
  <si>
    <t>Среднеквадратическое отклонение</t>
  </si>
  <si>
    <t>Стандартное отклонение</t>
  </si>
  <si>
    <t>Дисперсия</t>
  </si>
  <si>
    <t>Дисперсия выборки</t>
  </si>
  <si>
    <t>Эксцесс</t>
  </si>
  <si>
    <t>Коэффициент асимметрии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</si>
  <si>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</si>
  <si>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</si>
  <si>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</si>
  <si>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</si>
  <si>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</si>
  <si>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</si>
  <si>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Среднее отклонение/стандартное отклонение(Сигма)</t>
  </si>
  <si>
    <t>a+3o</t>
  </si>
  <si>
    <t>Столбец1</t>
  </si>
  <si>
    <t>a-3o</t>
  </si>
  <si>
    <t>№</t>
  </si>
  <si>
    <t>Рост (см)</t>
  </si>
  <si>
    <t xml:space="preserve"> </t>
  </si>
  <si>
    <t>Подсчет частоты попадания в интервал трех сигм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</si>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</sst>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Continuous"/>
    </xf>
    <xf numFmtId="0" fontId="0" fillId="0" borderId="2" xfId="0" applyFill="1" applyBorder="1" applyAlignment="1"/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4" fillId="2" borderId="3" xfId="0" applyFont="1" applyFill="1" applyBorder="1" applyAlignment="1">
      <alignment vertical="top" wrapText="1"/>
    </xf>
    <xf numFmtId="10" fontId="0" fillId="0" borderId="0" xfId="0" applyNumberFormat="1" applyAlignment="1">
      <alignment horizontal="center" vertical="center"/>
    </xf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rror\OneDrive\&#1056;&#1072;&#1073;&#1086;&#1095;&#1080;&#1081;%20&#1089;&#1090;&#1086;&#1083;\1191&#1073;_&#1057;&#1074;&#1080;&#1090;&#1072;.&#1040;.&#1053;._&#1055;&#1056;%202&#1080;&#1089;&#1087;&#1088;&#1072;&#1074;&#1080;&#1090;&#1100;%20&#1074;%20&#1085;&#1086;&#1074;&#1086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  <sheetName val="Лист6"/>
    </sheetNames>
    <sheetDataSet>
      <sheetData sheetId="0">
        <row r="2">
          <cell r="B2">
            <v>55</v>
          </cell>
        </row>
        <row r="3">
          <cell r="B3">
            <v>232</v>
          </cell>
        </row>
        <row r="4">
          <cell r="B4">
            <v>233</v>
          </cell>
        </row>
        <row r="5">
          <cell r="B5">
            <v>144</v>
          </cell>
        </row>
        <row r="6">
          <cell r="B6">
            <v>205</v>
          </cell>
        </row>
        <row r="7">
          <cell r="B7">
            <v>79</v>
          </cell>
        </row>
        <row r="8">
          <cell r="B8">
            <v>14</v>
          </cell>
        </row>
        <row r="9">
          <cell r="B9">
            <v>110</v>
          </cell>
        </row>
        <row r="10">
          <cell r="B10">
            <v>65</v>
          </cell>
        </row>
        <row r="11">
          <cell r="B11">
            <v>81</v>
          </cell>
        </row>
        <row r="12">
          <cell r="B12">
            <v>210</v>
          </cell>
        </row>
        <row r="13">
          <cell r="B13">
            <v>281</v>
          </cell>
        </row>
        <row r="14">
          <cell r="B14">
            <v>60</v>
          </cell>
        </row>
        <row r="15">
          <cell r="B15">
            <v>96</v>
          </cell>
        </row>
        <row r="16">
          <cell r="B16">
            <v>88</v>
          </cell>
        </row>
        <row r="17">
          <cell r="B17">
            <v>188</v>
          </cell>
        </row>
        <row r="18">
          <cell r="B18">
            <v>167</v>
          </cell>
        </row>
        <row r="19">
          <cell r="B19">
            <v>136</v>
          </cell>
        </row>
        <row r="20">
          <cell r="B20">
            <v>252</v>
          </cell>
        </row>
        <row r="21">
          <cell r="B21">
            <v>165</v>
          </cell>
        </row>
        <row r="22">
          <cell r="B22">
            <v>291</v>
          </cell>
        </row>
        <row r="23">
          <cell r="B23">
            <v>9</v>
          </cell>
        </row>
        <row r="24">
          <cell r="B24">
            <v>134</v>
          </cell>
        </row>
        <row r="25">
          <cell r="B25">
            <v>70</v>
          </cell>
        </row>
        <row r="26">
          <cell r="B26">
            <v>242</v>
          </cell>
        </row>
        <row r="27">
          <cell r="B27">
            <v>200</v>
          </cell>
        </row>
        <row r="28">
          <cell r="B28">
            <v>219</v>
          </cell>
        </row>
        <row r="29">
          <cell r="B29">
            <v>3</v>
          </cell>
        </row>
        <row r="30">
          <cell r="B30">
            <v>14</v>
          </cell>
        </row>
        <row r="31">
          <cell r="B31">
            <v>290</v>
          </cell>
        </row>
        <row r="32">
          <cell r="B32">
            <v>198</v>
          </cell>
        </row>
        <row r="33">
          <cell r="B33">
            <v>23</v>
          </cell>
        </row>
        <row r="34">
          <cell r="B34">
            <v>65</v>
          </cell>
        </row>
        <row r="35">
          <cell r="B35">
            <v>128</v>
          </cell>
        </row>
        <row r="36">
          <cell r="B36">
            <v>4</v>
          </cell>
        </row>
        <row r="37">
          <cell r="B37">
            <v>242</v>
          </cell>
        </row>
        <row r="38">
          <cell r="B38">
            <v>197</v>
          </cell>
        </row>
        <row r="39">
          <cell r="B39">
            <v>74</v>
          </cell>
        </row>
        <row r="40">
          <cell r="B40">
            <v>21</v>
          </cell>
        </row>
        <row r="41">
          <cell r="B41">
            <v>73</v>
          </cell>
        </row>
        <row r="42">
          <cell r="B42">
            <v>16</v>
          </cell>
        </row>
        <row r="43">
          <cell r="B43">
            <v>100</v>
          </cell>
        </row>
        <row r="44">
          <cell r="B44">
            <v>213</v>
          </cell>
        </row>
        <row r="45">
          <cell r="B45">
            <v>132</v>
          </cell>
        </row>
        <row r="46">
          <cell r="B46">
            <v>198</v>
          </cell>
        </row>
        <row r="47">
          <cell r="B47">
            <v>82</v>
          </cell>
        </row>
        <row r="48">
          <cell r="B48">
            <v>183</v>
          </cell>
        </row>
        <row r="49">
          <cell r="B49">
            <v>160</v>
          </cell>
        </row>
        <row r="50">
          <cell r="B50">
            <v>26</v>
          </cell>
        </row>
        <row r="51">
          <cell r="B51">
            <v>181</v>
          </cell>
        </row>
        <row r="52">
          <cell r="B52">
            <v>182</v>
          </cell>
        </row>
        <row r="53">
          <cell r="B53">
            <v>68</v>
          </cell>
        </row>
        <row r="54">
          <cell r="B54">
            <v>23</v>
          </cell>
        </row>
        <row r="55">
          <cell r="B55">
            <v>19</v>
          </cell>
        </row>
        <row r="56">
          <cell r="B56">
            <v>296</v>
          </cell>
        </row>
        <row r="57">
          <cell r="B57">
            <v>174</v>
          </cell>
        </row>
        <row r="58">
          <cell r="B58">
            <v>58</v>
          </cell>
        </row>
        <row r="59">
          <cell r="B59">
            <v>70</v>
          </cell>
        </row>
        <row r="60">
          <cell r="B60">
            <v>233</v>
          </cell>
        </row>
        <row r="61">
          <cell r="B61">
            <v>224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D21" sqref="D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55</v>
      </c>
    </row>
    <row r="3" spans="1:2" x14ac:dyDescent="0.25">
      <c r="A3">
        <v>2</v>
      </c>
      <c r="B3">
        <v>232</v>
      </c>
    </row>
    <row r="4" spans="1:2" x14ac:dyDescent="0.25">
      <c r="A4">
        <v>3</v>
      </c>
      <c r="B4">
        <v>233</v>
      </c>
    </row>
    <row r="5" spans="1:2" x14ac:dyDescent="0.25">
      <c r="A5">
        <v>4</v>
      </c>
      <c r="B5">
        <v>144</v>
      </c>
    </row>
    <row r="6" spans="1:2" x14ac:dyDescent="0.25">
      <c r="A6">
        <v>5</v>
      </c>
      <c r="B6">
        <v>205</v>
      </c>
    </row>
    <row r="7" spans="1:2" x14ac:dyDescent="0.25">
      <c r="A7">
        <v>6</v>
      </c>
      <c r="B7">
        <v>79</v>
      </c>
    </row>
    <row r="8" spans="1:2" x14ac:dyDescent="0.25">
      <c r="A8">
        <v>7</v>
      </c>
      <c r="B8">
        <v>14</v>
      </c>
    </row>
    <row r="9" spans="1:2" x14ac:dyDescent="0.25">
      <c r="A9">
        <v>8</v>
      </c>
      <c r="B9">
        <v>110</v>
      </c>
    </row>
    <row r="10" spans="1:2" x14ac:dyDescent="0.25">
      <c r="A10">
        <v>9</v>
      </c>
      <c r="B10">
        <v>65</v>
      </c>
    </row>
    <row r="11" spans="1:2" x14ac:dyDescent="0.25">
      <c r="A11">
        <v>10</v>
      </c>
      <c r="B11">
        <v>81</v>
      </c>
    </row>
    <row r="12" spans="1:2" x14ac:dyDescent="0.25">
      <c r="A12">
        <v>11</v>
      </c>
      <c r="B12">
        <v>210</v>
      </c>
    </row>
    <row r="13" spans="1:2" x14ac:dyDescent="0.25">
      <c r="A13">
        <v>12</v>
      </c>
      <c r="B13">
        <v>281</v>
      </c>
    </row>
    <row r="14" spans="1:2" x14ac:dyDescent="0.25">
      <c r="A14">
        <v>13</v>
      </c>
      <c r="B14">
        <v>60</v>
      </c>
    </row>
    <row r="15" spans="1:2" x14ac:dyDescent="0.25">
      <c r="A15">
        <v>14</v>
      </c>
      <c r="B15">
        <v>96</v>
      </c>
    </row>
    <row r="16" spans="1:2" x14ac:dyDescent="0.25">
      <c r="A16">
        <v>15</v>
      </c>
      <c r="B16">
        <v>88</v>
      </c>
    </row>
    <row r="17" spans="1:2" x14ac:dyDescent="0.25">
      <c r="A17">
        <v>16</v>
      </c>
      <c r="B17">
        <v>188</v>
      </c>
    </row>
    <row r="18" spans="1:2" x14ac:dyDescent="0.25">
      <c r="A18">
        <v>17</v>
      </c>
      <c r="B18">
        <v>167</v>
      </c>
    </row>
    <row r="19" spans="1:2" x14ac:dyDescent="0.25">
      <c r="A19">
        <v>18</v>
      </c>
      <c r="B19">
        <v>136</v>
      </c>
    </row>
    <row r="20" spans="1:2" x14ac:dyDescent="0.25">
      <c r="A20">
        <v>19</v>
      </c>
      <c r="B20">
        <v>252</v>
      </c>
    </row>
    <row r="21" spans="1:2" x14ac:dyDescent="0.25">
      <c r="A21">
        <v>20</v>
      </c>
      <c r="B21">
        <v>165</v>
      </c>
    </row>
    <row r="22" spans="1:2" x14ac:dyDescent="0.25">
      <c r="A22">
        <v>21</v>
      </c>
      <c r="B22">
        <v>291</v>
      </c>
    </row>
    <row r="23" spans="1:2" x14ac:dyDescent="0.25">
      <c r="A23">
        <v>22</v>
      </c>
      <c r="B23">
        <v>9</v>
      </c>
    </row>
    <row r="24" spans="1:2" x14ac:dyDescent="0.25">
      <c r="A24">
        <v>23</v>
      </c>
      <c r="B24">
        <v>134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242</v>
      </c>
    </row>
    <row r="27" spans="1:2" x14ac:dyDescent="0.25">
      <c r="A27">
        <v>26</v>
      </c>
      <c r="B27">
        <v>200</v>
      </c>
    </row>
    <row r="28" spans="1:2" x14ac:dyDescent="0.25">
      <c r="A28">
        <v>27</v>
      </c>
      <c r="B28">
        <v>219</v>
      </c>
    </row>
    <row r="29" spans="1:2" x14ac:dyDescent="0.25">
      <c r="A29">
        <v>28</v>
      </c>
      <c r="B29">
        <v>3</v>
      </c>
    </row>
    <row r="30" spans="1:2" x14ac:dyDescent="0.25">
      <c r="A30">
        <v>29</v>
      </c>
      <c r="B30">
        <v>14</v>
      </c>
    </row>
    <row r="31" spans="1:2" x14ac:dyDescent="0.25">
      <c r="A31">
        <v>30</v>
      </c>
      <c r="B31">
        <v>290</v>
      </c>
    </row>
    <row r="32" spans="1:2" x14ac:dyDescent="0.25">
      <c r="A32">
        <v>31</v>
      </c>
      <c r="B32">
        <v>198</v>
      </c>
    </row>
    <row r="33" spans="1:2" x14ac:dyDescent="0.25">
      <c r="A33">
        <v>32</v>
      </c>
      <c r="B33">
        <v>23</v>
      </c>
    </row>
    <row r="34" spans="1:2" x14ac:dyDescent="0.25">
      <c r="A34">
        <v>33</v>
      </c>
      <c r="B34">
        <v>65</v>
      </c>
    </row>
    <row r="35" spans="1:2" x14ac:dyDescent="0.25">
      <c r="A35">
        <v>34</v>
      </c>
      <c r="B35">
        <v>128</v>
      </c>
    </row>
    <row r="36" spans="1:2" x14ac:dyDescent="0.25">
      <c r="A36">
        <v>35</v>
      </c>
      <c r="B36">
        <v>4</v>
      </c>
    </row>
    <row r="37" spans="1:2" x14ac:dyDescent="0.25">
      <c r="A37">
        <v>36</v>
      </c>
      <c r="B37">
        <v>242</v>
      </c>
    </row>
    <row r="38" spans="1:2" x14ac:dyDescent="0.25">
      <c r="A38">
        <v>37</v>
      </c>
      <c r="B38">
        <v>197</v>
      </c>
    </row>
    <row r="39" spans="1:2" x14ac:dyDescent="0.25">
      <c r="A39">
        <v>38</v>
      </c>
      <c r="B39">
        <v>74</v>
      </c>
    </row>
    <row r="40" spans="1:2" x14ac:dyDescent="0.25">
      <c r="A40">
        <v>39</v>
      </c>
      <c r="B40">
        <v>21</v>
      </c>
    </row>
    <row r="41" spans="1:2" x14ac:dyDescent="0.25">
      <c r="A41">
        <v>40</v>
      </c>
      <c r="B41">
        <v>73</v>
      </c>
    </row>
    <row r="42" spans="1:2" x14ac:dyDescent="0.25">
      <c r="A42">
        <v>41</v>
      </c>
      <c r="B42">
        <v>16</v>
      </c>
    </row>
    <row r="43" spans="1:2" x14ac:dyDescent="0.25">
      <c r="A43">
        <v>42</v>
      </c>
      <c r="B43">
        <v>100</v>
      </c>
    </row>
    <row r="44" spans="1:2" x14ac:dyDescent="0.25">
      <c r="A44">
        <v>43</v>
      </c>
      <c r="B44">
        <v>213</v>
      </c>
    </row>
    <row r="45" spans="1:2" x14ac:dyDescent="0.25">
      <c r="A45">
        <v>44</v>
      </c>
      <c r="B45">
        <v>132</v>
      </c>
    </row>
    <row r="46" spans="1:2" x14ac:dyDescent="0.25">
      <c r="A46">
        <v>45</v>
      </c>
      <c r="B46">
        <v>198</v>
      </c>
    </row>
    <row r="47" spans="1:2" x14ac:dyDescent="0.25">
      <c r="A47">
        <v>46</v>
      </c>
      <c r="B47">
        <v>82</v>
      </c>
    </row>
    <row r="48" spans="1:2" x14ac:dyDescent="0.25">
      <c r="A48">
        <v>47</v>
      </c>
      <c r="B48">
        <v>183</v>
      </c>
    </row>
    <row r="49" spans="1:2" x14ac:dyDescent="0.25">
      <c r="A49">
        <v>48</v>
      </c>
      <c r="B49">
        <v>160</v>
      </c>
    </row>
    <row r="50" spans="1:2" x14ac:dyDescent="0.25">
      <c r="A50">
        <v>49</v>
      </c>
      <c r="B50">
        <v>26</v>
      </c>
    </row>
    <row r="51" spans="1:2" x14ac:dyDescent="0.25">
      <c r="A51">
        <v>50</v>
      </c>
      <c r="B51">
        <v>181</v>
      </c>
    </row>
    <row r="52" spans="1:2" x14ac:dyDescent="0.25">
      <c r="A52">
        <v>51</v>
      </c>
      <c r="B52">
        <v>182</v>
      </c>
    </row>
    <row r="53" spans="1:2" x14ac:dyDescent="0.25">
      <c r="A53">
        <v>52</v>
      </c>
      <c r="B53">
        <v>68</v>
      </c>
    </row>
    <row r="54" spans="1:2" x14ac:dyDescent="0.25">
      <c r="A54">
        <v>53</v>
      </c>
      <c r="B54">
        <v>23</v>
      </c>
    </row>
    <row r="55" spans="1:2" x14ac:dyDescent="0.25">
      <c r="A55">
        <v>54</v>
      </c>
      <c r="B55">
        <v>19</v>
      </c>
    </row>
    <row r="56" spans="1:2" x14ac:dyDescent="0.25">
      <c r="A56">
        <v>55</v>
      </c>
      <c r="B56">
        <v>296</v>
      </c>
    </row>
    <row r="57" spans="1:2" x14ac:dyDescent="0.25">
      <c r="A57">
        <v>56</v>
      </c>
      <c r="B57">
        <v>174</v>
      </c>
    </row>
    <row r="58" spans="1:2" x14ac:dyDescent="0.25">
      <c r="A58">
        <v>57</v>
      </c>
      <c r="B58">
        <v>58</v>
      </c>
    </row>
    <row r="59" spans="1:2" x14ac:dyDescent="0.25">
      <c r="A59">
        <v>58</v>
      </c>
      <c r="B59">
        <v>70</v>
      </c>
    </row>
    <row r="60" spans="1:2" x14ac:dyDescent="0.25">
      <c r="A60">
        <v>59</v>
      </c>
      <c r="B60">
        <v>233</v>
      </c>
    </row>
    <row r="61" spans="1:2" x14ac:dyDescent="0.25">
      <c r="A61">
        <v>60</v>
      </c>
      <c r="B61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3" sqref="C3"/>
    </sheetView>
  </sheetViews>
  <sheetFormatPr defaultRowHeight="15" x14ac:dyDescent="0.25"/>
  <cols>
    <col min="1" max="1" width="34.7109375" bestFit="1" customWidth="1"/>
    <col min="2" max="2" width="24.5703125" bestFit="1" customWidth="1"/>
    <col min="3" max="3" width="19.14062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t="s">
        <v>5</v>
      </c>
      <c r="B2" t="s">
        <v>6</v>
      </c>
      <c r="C2">
        <f>AVERAGE([1]Лист1!B2:B61)</f>
        <v>133.26666666666668</v>
      </c>
    </row>
    <row r="3" spans="1:3" x14ac:dyDescent="0.25">
      <c r="B3" t="s">
        <v>7</v>
      </c>
      <c r="C3" s="1" t="s">
        <v>28</v>
      </c>
    </row>
    <row r="4" spans="1:3" x14ac:dyDescent="0.25">
      <c r="A4" t="s">
        <v>8</v>
      </c>
      <c r="B4" t="s">
        <v>9</v>
      </c>
      <c r="C4">
        <f>MEDIAN([1]Лист1!B2:B61)</f>
        <v>133</v>
      </c>
    </row>
    <row r="5" spans="1:3" x14ac:dyDescent="0.25">
      <c r="A5" t="s">
        <v>9</v>
      </c>
      <c r="B5" t="s">
        <v>8</v>
      </c>
      <c r="C5">
        <f>MODE( [1]Лист1!B2:B61)</f>
        <v>233</v>
      </c>
    </row>
    <row r="6" spans="1:3" x14ac:dyDescent="0.25">
      <c r="A6" t="s">
        <v>10</v>
      </c>
      <c r="B6" t="s">
        <v>11</v>
      </c>
      <c r="C6">
        <f>STDEV([1]Лист1!B2:B61)</f>
        <v>86.542605685697126</v>
      </c>
    </row>
    <row r="7" spans="1:3" x14ac:dyDescent="0.25">
      <c r="A7" t="s">
        <v>12</v>
      </c>
      <c r="B7" t="s">
        <v>13</v>
      </c>
      <c r="C7">
        <f>VAR([1]Лист1!B2:B61)</f>
        <v>7489.6225988700571</v>
      </c>
    </row>
    <row r="8" spans="1:3" x14ac:dyDescent="0.25">
      <c r="A8" t="s">
        <v>14</v>
      </c>
      <c r="B8" t="s">
        <v>14</v>
      </c>
      <c r="C8">
        <f>KURT([1]Лист1!B2:B61)</f>
        <v>-1.1842924042212832</v>
      </c>
    </row>
    <row r="9" spans="1:3" x14ac:dyDescent="0.25">
      <c r="A9" t="s">
        <v>15</v>
      </c>
      <c r="B9" t="s">
        <v>16</v>
      </c>
      <c r="C9">
        <f>SKEW([1]Лист1!B2:B61)</f>
        <v>0.13733915842893138</v>
      </c>
    </row>
    <row r="10" spans="1:3" x14ac:dyDescent="0.25">
      <c r="B10" t="s">
        <v>17</v>
      </c>
      <c r="C10" t="s">
        <v>28</v>
      </c>
    </row>
    <row r="11" spans="1:3" x14ac:dyDescent="0.25">
      <c r="B11" t="s">
        <v>18</v>
      </c>
      <c r="C11">
        <f>MIN([1]Лист1!B2:B61)</f>
        <v>3</v>
      </c>
    </row>
    <row r="12" spans="1:3" x14ac:dyDescent="0.25">
      <c r="B12" t="s">
        <v>19</v>
      </c>
      <c r="C12">
        <f>MAX([1]Лист1!B2:B61)</f>
        <v>296</v>
      </c>
    </row>
    <row r="13" spans="1:3" x14ac:dyDescent="0.25">
      <c r="B13" t="s">
        <v>20</v>
      </c>
      <c r="C13">
        <f>SUM([1]Лист1!B2:B61)</f>
        <v>7996</v>
      </c>
    </row>
    <row r="14" spans="1:3" x14ac:dyDescent="0.25">
      <c r="B14" t="s">
        <v>21</v>
      </c>
      <c r="C14">
        <f>COUNT([1]Лист1!B2:B61)</f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13" sqref="A13"/>
    </sheetView>
  </sheetViews>
  <sheetFormatPr defaultRowHeight="15" x14ac:dyDescent="0.25"/>
  <cols>
    <col min="1" max="1" width="52.42578125" bestFit="1" customWidth="1"/>
    <col min="5" max="5" width="24.5703125" bestFit="1" customWidth="1"/>
  </cols>
  <sheetData>
    <row r="1" spans="1:6" x14ac:dyDescent="0.25">
      <c r="A1" s="2" t="s">
        <v>22</v>
      </c>
    </row>
    <row r="2" spans="1:6" x14ac:dyDescent="0.25">
      <c r="A2" s="3">
        <v>11.1726023519367</v>
      </c>
    </row>
    <row r="3" spans="1:6" ht="15.75" thickBot="1" x14ac:dyDescent="0.3">
      <c r="A3" s="2" t="s">
        <v>23</v>
      </c>
    </row>
    <row r="4" spans="1:6" x14ac:dyDescent="0.25">
      <c r="A4" s="4">
        <f>133.266666666667+3*A2</f>
        <v>166.78447372247709</v>
      </c>
      <c r="E4" s="5" t="s">
        <v>24</v>
      </c>
      <c r="F4" s="5"/>
    </row>
    <row r="5" spans="1:6" x14ac:dyDescent="0.25">
      <c r="A5" s="2" t="s">
        <v>25</v>
      </c>
      <c r="E5" s="1"/>
      <c r="F5" s="1"/>
    </row>
    <row r="6" spans="1:6" x14ac:dyDescent="0.25">
      <c r="A6" s="4">
        <f>133.266666666667-3*A2</f>
        <v>99.748859610856897</v>
      </c>
      <c r="E6" s="1" t="s">
        <v>6</v>
      </c>
      <c r="F6" s="1">
        <v>133.26666666666699</v>
      </c>
    </row>
    <row r="7" spans="1:6" x14ac:dyDescent="0.25">
      <c r="A7" s="2" t="s">
        <v>29</v>
      </c>
      <c r="E7" s="1" t="s">
        <v>7</v>
      </c>
      <c r="F7" s="1">
        <v>11.1726023519367</v>
      </c>
    </row>
    <row r="8" spans="1:6" x14ac:dyDescent="0.25">
      <c r="A8" s="12">
        <v>0.99</v>
      </c>
      <c r="E8" s="1" t="s">
        <v>9</v>
      </c>
      <c r="F8" s="1">
        <v>133</v>
      </c>
    </row>
    <row r="9" spans="1:6" x14ac:dyDescent="0.25">
      <c r="E9" s="1" t="s">
        <v>8</v>
      </c>
      <c r="F9" s="1">
        <v>233</v>
      </c>
    </row>
    <row r="10" spans="1:6" x14ac:dyDescent="0.25">
      <c r="E10" s="1" t="s">
        <v>11</v>
      </c>
      <c r="F10" s="1">
        <v>86.542605685697097</v>
      </c>
    </row>
    <row r="11" spans="1:6" x14ac:dyDescent="0.25">
      <c r="E11" s="1" t="s">
        <v>13</v>
      </c>
      <c r="F11" s="1">
        <v>7489.6225988700598</v>
      </c>
    </row>
    <row r="12" spans="1:6" x14ac:dyDescent="0.25">
      <c r="E12" s="1" t="s">
        <v>14</v>
      </c>
      <c r="F12" s="1">
        <v>-1.1842924042212832</v>
      </c>
    </row>
    <row r="13" spans="1:6" x14ac:dyDescent="0.25">
      <c r="E13" s="1" t="s">
        <v>16</v>
      </c>
      <c r="F13" s="1">
        <v>0.13733915842893138</v>
      </c>
    </row>
    <row r="14" spans="1:6" x14ac:dyDescent="0.25">
      <c r="E14" s="1" t="s">
        <v>17</v>
      </c>
      <c r="F14" s="1">
        <v>293</v>
      </c>
    </row>
    <row r="15" spans="1:6" x14ac:dyDescent="0.25">
      <c r="E15" s="1" t="s">
        <v>18</v>
      </c>
      <c r="F15" s="1">
        <v>3</v>
      </c>
    </row>
    <row r="16" spans="1:6" x14ac:dyDescent="0.25">
      <c r="E16" s="1" t="s">
        <v>19</v>
      </c>
      <c r="F16" s="1">
        <v>296</v>
      </c>
    </row>
    <row r="17" spans="5:6" x14ac:dyDescent="0.25">
      <c r="E17" s="1" t="s">
        <v>20</v>
      </c>
      <c r="F17" s="1">
        <v>7996</v>
      </c>
    </row>
    <row r="18" spans="5:6" ht="15.75" thickBot="1" x14ac:dyDescent="0.3">
      <c r="E18" s="6" t="s">
        <v>21</v>
      </c>
      <c r="F18" s="6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>
        <v>1</v>
      </c>
      <c r="B2">
        <v>168</v>
      </c>
    </row>
    <row r="3" spans="1:2" x14ac:dyDescent="0.25">
      <c r="A3">
        <v>2</v>
      </c>
      <c r="B3">
        <v>181</v>
      </c>
    </row>
    <row r="4" spans="1:2" x14ac:dyDescent="0.25">
      <c r="A4">
        <v>3</v>
      </c>
      <c r="B4">
        <v>171</v>
      </c>
    </row>
    <row r="5" spans="1:2" x14ac:dyDescent="0.25">
      <c r="A5">
        <v>4</v>
      </c>
      <c r="B5">
        <v>180</v>
      </c>
    </row>
    <row r="6" spans="1:2" x14ac:dyDescent="0.25">
      <c r="A6">
        <v>5</v>
      </c>
      <c r="B6">
        <v>168</v>
      </c>
    </row>
    <row r="7" spans="1:2" x14ac:dyDescent="0.25">
      <c r="A7">
        <v>6</v>
      </c>
      <c r="B7">
        <v>175</v>
      </c>
    </row>
    <row r="8" spans="1:2" x14ac:dyDescent="0.25">
      <c r="A8">
        <v>7</v>
      </c>
      <c r="B8">
        <v>163</v>
      </c>
    </row>
    <row r="9" spans="1:2" x14ac:dyDescent="0.25">
      <c r="A9">
        <v>8</v>
      </c>
      <c r="B9">
        <v>164</v>
      </c>
    </row>
    <row r="10" spans="1:2" x14ac:dyDescent="0.25">
      <c r="A10">
        <v>9</v>
      </c>
      <c r="B10">
        <v>166</v>
      </c>
    </row>
    <row r="11" spans="1:2" x14ac:dyDescent="0.25">
      <c r="A11">
        <v>10</v>
      </c>
      <c r="B11">
        <v>197</v>
      </c>
    </row>
    <row r="12" spans="1:2" x14ac:dyDescent="0.25">
      <c r="A12">
        <v>11</v>
      </c>
      <c r="B12">
        <v>185</v>
      </c>
    </row>
    <row r="13" spans="1:2" x14ac:dyDescent="0.25">
      <c r="A13">
        <v>12</v>
      </c>
      <c r="B13">
        <v>172</v>
      </c>
    </row>
    <row r="14" spans="1:2" x14ac:dyDescent="0.25">
      <c r="A14">
        <v>13</v>
      </c>
      <c r="B14">
        <v>170</v>
      </c>
    </row>
    <row r="15" spans="1:2" x14ac:dyDescent="0.25">
      <c r="A15">
        <v>14</v>
      </c>
      <c r="B15">
        <v>181</v>
      </c>
    </row>
    <row r="16" spans="1:2" x14ac:dyDescent="0.25">
      <c r="A16">
        <v>15</v>
      </c>
      <c r="B16">
        <v>179</v>
      </c>
    </row>
    <row r="17" spans="1:2" x14ac:dyDescent="0.25">
      <c r="A17">
        <v>16</v>
      </c>
      <c r="B17">
        <v>192</v>
      </c>
    </row>
    <row r="18" spans="1:2" x14ac:dyDescent="0.25">
      <c r="A18">
        <v>17</v>
      </c>
      <c r="B18">
        <v>193</v>
      </c>
    </row>
    <row r="19" spans="1:2" x14ac:dyDescent="0.25">
      <c r="A19">
        <v>18</v>
      </c>
      <c r="B19">
        <v>168</v>
      </c>
    </row>
    <row r="20" spans="1:2" x14ac:dyDescent="0.25">
      <c r="A20">
        <v>19</v>
      </c>
      <c r="B20">
        <v>157</v>
      </c>
    </row>
    <row r="21" spans="1:2" x14ac:dyDescent="0.25">
      <c r="A21">
        <v>20</v>
      </c>
      <c r="B21">
        <v>160</v>
      </c>
    </row>
    <row r="22" spans="1:2" x14ac:dyDescent="0.25">
      <c r="A22">
        <v>21</v>
      </c>
      <c r="B22">
        <v>174</v>
      </c>
    </row>
    <row r="23" spans="1:2" x14ac:dyDescent="0.25">
      <c r="A23">
        <v>22</v>
      </c>
      <c r="B23">
        <v>199</v>
      </c>
    </row>
    <row r="24" spans="1:2" x14ac:dyDescent="0.25">
      <c r="A24">
        <v>23</v>
      </c>
      <c r="B24">
        <v>168</v>
      </c>
    </row>
    <row r="25" spans="1:2" x14ac:dyDescent="0.25">
      <c r="A25">
        <v>24</v>
      </c>
      <c r="B25">
        <v>183</v>
      </c>
    </row>
    <row r="26" spans="1:2" x14ac:dyDescent="0.25">
      <c r="A26">
        <v>25</v>
      </c>
      <c r="B26">
        <v>180</v>
      </c>
    </row>
    <row r="27" spans="1:2" x14ac:dyDescent="0.25">
      <c r="A27">
        <v>26</v>
      </c>
      <c r="B27">
        <v>180</v>
      </c>
    </row>
    <row r="28" spans="1:2" x14ac:dyDescent="0.25">
      <c r="A28">
        <v>27</v>
      </c>
      <c r="B28">
        <v>168</v>
      </c>
    </row>
    <row r="29" spans="1:2" x14ac:dyDescent="0.25">
      <c r="A29">
        <v>28</v>
      </c>
      <c r="B29">
        <v>182</v>
      </c>
    </row>
    <row r="30" spans="1:2" x14ac:dyDescent="0.25">
      <c r="A30">
        <v>29</v>
      </c>
      <c r="B30">
        <v>165</v>
      </c>
    </row>
    <row r="31" spans="1:2" x14ac:dyDescent="0.25">
      <c r="A31">
        <v>30</v>
      </c>
      <c r="B31">
        <v>174</v>
      </c>
    </row>
    <row r="32" spans="1:2" x14ac:dyDescent="0.25">
      <c r="A32">
        <v>31</v>
      </c>
      <c r="B32">
        <v>175</v>
      </c>
    </row>
    <row r="33" spans="1:2" x14ac:dyDescent="0.25">
      <c r="A33">
        <v>32</v>
      </c>
      <c r="B33">
        <v>166</v>
      </c>
    </row>
    <row r="34" spans="1:2" x14ac:dyDescent="0.25">
      <c r="A34">
        <v>33</v>
      </c>
      <c r="B34">
        <v>198</v>
      </c>
    </row>
    <row r="35" spans="1:2" x14ac:dyDescent="0.25">
      <c r="A35">
        <v>34</v>
      </c>
      <c r="B35">
        <v>179</v>
      </c>
    </row>
    <row r="36" spans="1:2" x14ac:dyDescent="0.25">
      <c r="A36">
        <v>35</v>
      </c>
      <c r="B36">
        <v>170</v>
      </c>
    </row>
    <row r="37" spans="1:2" x14ac:dyDescent="0.25">
      <c r="A37">
        <v>36</v>
      </c>
      <c r="B37">
        <v>178</v>
      </c>
    </row>
    <row r="38" spans="1:2" x14ac:dyDescent="0.25">
      <c r="A38">
        <v>37</v>
      </c>
      <c r="B38">
        <v>167</v>
      </c>
    </row>
    <row r="39" spans="1:2" x14ac:dyDescent="0.25">
      <c r="A39">
        <v>38</v>
      </c>
      <c r="B39">
        <v>199</v>
      </c>
    </row>
    <row r="40" spans="1:2" x14ac:dyDescent="0.25">
      <c r="A40">
        <v>39</v>
      </c>
      <c r="B40">
        <v>183</v>
      </c>
    </row>
    <row r="41" spans="1:2" x14ac:dyDescent="0.25">
      <c r="A41">
        <v>40</v>
      </c>
      <c r="B41">
        <v>167</v>
      </c>
    </row>
    <row r="42" spans="1:2" x14ac:dyDescent="0.25">
      <c r="A42">
        <v>41</v>
      </c>
      <c r="B42">
        <v>192</v>
      </c>
    </row>
    <row r="43" spans="1:2" x14ac:dyDescent="0.25">
      <c r="A43">
        <v>42</v>
      </c>
      <c r="B43">
        <v>160</v>
      </c>
    </row>
    <row r="44" spans="1:2" x14ac:dyDescent="0.25">
      <c r="A44">
        <v>43</v>
      </c>
      <c r="B44">
        <v>170</v>
      </c>
    </row>
    <row r="45" spans="1:2" x14ac:dyDescent="0.25">
      <c r="A45">
        <v>44</v>
      </c>
      <c r="B45">
        <v>168</v>
      </c>
    </row>
    <row r="46" spans="1:2" x14ac:dyDescent="0.25">
      <c r="A46">
        <v>45</v>
      </c>
      <c r="B46">
        <v>179</v>
      </c>
    </row>
    <row r="47" spans="1:2" x14ac:dyDescent="0.25">
      <c r="A47">
        <v>46</v>
      </c>
      <c r="B47">
        <v>170</v>
      </c>
    </row>
    <row r="48" spans="1:2" x14ac:dyDescent="0.25">
      <c r="A48">
        <v>47</v>
      </c>
      <c r="B48">
        <v>191</v>
      </c>
    </row>
    <row r="49" spans="1:2" x14ac:dyDescent="0.25">
      <c r="A49">
        <v>48</v>
      </c>
      <c r="B49">
        <v>174</v>
      </c>
    </row>
    <row r="50" spans="1:2" x14ac:dyDescent="0.25">
      <c r="A50">
        <v>49</v>
      </c>
      <c r="B50">
        <v>169</v>
      </c>
    </row>
    <row r="51" spans="1:2" x14ac:dyDescent="0.25">
      <c r="A51">
        <v>50</v>
      </c>
      <c r="B51">
        <v>173</v>
      </c>
    </row>
    <row r="52" spans="1:2" x14ac:dyDescent="0.25">
      <c r="A52">
        <v>51</v>
      </c>
      <c r="B52">
        <v>173</v>
      </c>
    </row>
    <row r="53" spans="1:2" x14ac:dyDescent="0.25">
      <c r="A53">
        <v>52</v>
      </c>
      <c r="B53">
        <v>179</v>
      </c>
    </row>
    <row r="54" spans="1:2" x14ac:dyDescent="0.25">
      <c r="A54">
        <v>53</v>
      </c>
      <c r="B54">
        <v>177</v>
      </c>
    </row>
    <row r="55" spans="1:2" x14ac:dyDescent="0.25">
      <c r="A55">
        <v>54</v>
      </c>
      <c r="B55">
        <v>170</v>
      </c>
    </row>
    <row r="56" spans="1:2" x14ac:dyDescent="0.25">
      <c r="A56">
        <v>55</v>
      </c>
      <c r="B56">
        <v>186</v>
      </c>
    </row>
    <row r="57" spans="1:2" x14ac:dyDescent="0.25">
      <c r="A57">
        <v>56</v>
      </c>
      <c r="B57">
        <v>212</v>
      </c>
    </row>
    <row r="58" spans="1:2" x14ac:dyDescent="0.25">
      <c r="A58">
        <v>57</v>
      </c>
      <c r="B58">
        <v>176</v>
      </c>
    </row>
    <row r="59" spans="1:2" x14ac:dyDescent="0.25">
      <c r="A59">
        <v>58</v>
      </c>
      <c r="B59">
        <v>162</v>
      </c>
    </row>
    <row r="60" spans="1:2" x14ac:dyDescent="0.25">
      <c r="A60">
        <v>59</v>
      </c>
      <c r="B60">
        <v>174</v>
      </c>
    </row>
    <row r="61" spans="1:2" x14ac:dyDescent="0.25">
      <c r="A61">
        <v>60</v>
      </c>
      <c r="B61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5" sqref="C15"/>
    </sheetView>
  </sheetViews>
  <sheetFormatPr defaultRowHeight="15" x14ac:dyDescent="0.25"/>
  <cols>
    <col min="1" max="1" width="34.7109375" bestFit="1" customWidth="1"/>
    <col min="2" max="2" width="24.5703125" bestFit="1" customWidth="1"/>
    <col min="3" max="3" width="19.14062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t="s">
        <v>5</v>
      </c>
      <c r="B2" t="s">
        <v>6</v>
      </c>
      <c r="C2">
        <f>AVERAGE(Лист4!B2:B61)</f>
        <v>176.05</v>
      </c>
    </row>
    <row r="3" spans="1:3" x14ac:dyDescent="0.25">
      <c r="B3" t="s">
        <v>7</v>
      </c>
      <c r="C3" s="1" t="s">
        <v>28</v>
      </c>
    </row>
    <row r="4" spans="1:3" x14ac:dyDescent="0.25">
      <c r="A4" t="s">
        <v>8</v>
      </c>
      <c r="B4" t="s">
        <v>9</v>
      </c>
      <c r="C4">
        <f>MEDIAN(Лист4!B2:B61)</f>
        <v>174</v>
      </c>
    </row>
    <row r="5" spans="1:3" x14ac:dyDescent="0.25">
      <c r="A5" t="s">
        <v>9</v>
      </c>
      <c r="B5" t="s">
        <v>8</v>
      </c>
      <c r="C5">
        <f>MODE(Лист4!B2:B61)</f>
        <v>168</v>
      </c>
    </row>
    <row r="6" spans="1:3" x14ac:dyDescent="0.25">
      <c r="A6" t="s">
        <v>10</v>
      </c>
      <c r="B6" t="s">
        <v>11</v>
      </c>
      <c r="C6">
        <f>STDEV(Лист4!B2:B61)</f>
        <v>11.261792313024374</v>
      </c>
    </row>
    <row r="7" spans="1:3" x14ac:dyDescent="0.25">
      <c r="A7" t="s">
        <v>12</v>
      </c>
      <c r="B7" t="s">
        <v>13</v>
      </c>
      <c r="C7">
        <f>VAR(Лист4!B2:B61)</f>
        <v>126.82796610169487</v>
      </c>
    </row>
    <row r="8" spans="1:3" x14ac:dyDescent="0.25">
      <c r="A8" t="s">
        <v>14</v>
      </c>
      <c r="B8" t="s">
        <v>14</v>
      </c>
      <c r="C8">
        <f>KURT(Лист4!B2:B61)</f>
        <v>0.81085631428321392</v>
      </c>
    </row>
    <row r="9" spans="1:3" x14ac:dyDescent="0.25">
      <c r="A9" t="s">
        <v>15</v>
      </c>
      <c r="B9" t="s">
        <v>16</v>
      </c>
      <c r="C9">
        <f>SKEW(Лист4!B2:B61)</f>
        <v>0.93257254639052445</v>
      </c>
    </row>
    <row r="10" spans="1:3" x14ac:dyDescent="0.25">
      <c r="B10" t="s">
        <v>17</v>
      </c>
    </row>
    <row r="11" spans="1:3" x14ac:dyDescent="0.25">
      <c r="B11" t="s">
        <v>18</v>
      </c>
      <c r="C11">
        <f>MIN(Лист4!B2:B61)</f>
        <v>157</v>
      </c>
    </row>
    <row r="12" spans="1:3" x14ac:dyDescent="0.25">
      <c r="B12" t="s">
        <v>19</v>
      </c>
      <c r="C12">
        <f>MAX(Лист4!B2:B61)</f>
        <v>212</v>
      </c>
    </row>
    <row r="13" spans="1:3" x14ac:dyDescent="0.25">
      <c r="B13" t="s">
        <v>20</v>
      </c>
      <c r="C13">
        <f>SUM(Лист4!B2:B61)</f>
        <v>10563</v>
      </c>
    </row>
    <row r="14" spans="1:3" x14ac:dyDescent="0.25">
      <c r="B14" t="s">
        <v>21</v>
      </c>
      <c r="C14">
        <f>COUNT(Лист4!B2:B61)</f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25" sqref="A25"/>
    </sheetView>
  </sheetViews>
  <sheetFormatPr defaultRowHeight="15" x14ac:dyDescent="0.25"/>
  <cols>
    <col min="1" max="1" width="52.42578125" bestFit="1" customWidth="1"/>
    <col min="4" max="4" width="24.5703125" bestFit="1" customWidth="1"/>
  </cols>
  <sheetData>
    <row r="1" spans="1:5" x14ac:dyDescent="0.25">
      <c r="A1" s="2" t="s">
        <v>22</v>
      </c>
      <c r="D1" s="5" t="s">
        <v>27</v>
      </c>
      <c r="E1" s="5"/>
    </row>
    <row r="2" spans="1:5" x14ac:dyDescent="0.25">
      <c r="A2" s="7">
        <v>11.261792313024374</v>
      </c>
      <c r="B2" t="s">
        <v>30</v>
      </c>
      <c r="D2" s="1"/>
      <c r="E2" s="1"/>
    </row>
    <row r="3" spans="1:5" x14ac:dyDescent="0.25">
      <c r="A3" s="2" t="s">
        <v>23</v>
      </c>
      <c r="D3" s="1" t="s">
        <v>6</v>
      </c>
      <c r="E3" s="1">
        <v>176.05</v>
      </c>
    </row>
    <row r="4" spans="1:5" x14ac:dyDescent="0.25">
      <c r="A4" s="8">
        <f>176.05+3*A2</f>
        <v>209.83537693907314</v>
      </c>
      <c r="D4" s="1" t="s">
        <v>7</v>
      </c>
      <c r="E4" s="1">
        <v>1.4538911358930036</v>
      </c>
    </row>
    <row r="5" spans="1:5" x14ac:dyDescent="0.25">
      <c r="A5" s="2" t="s">
        <v>25</v>
      </c>
      <c r="D5" s="1" t="s">
        <v>9</v>
      </c>
      <c r="E5" s="1">
        <v>174</v>
      </c>
    </row>
    <row r="6" spans="1:5" x14ac:dyDescent="0.25">
      <c r="A6" s="8">
        <f>176.05-3*A2</f>
        <v>142.26462306092688</v>
      </c>
      <c r="D6" s="1" t="s">
        <v>8</v>
      </c>
      <c r="E6" s="1">
        <v>168</v>
      </c>
    </row>
    <row r="7" spans="1:5" x14ac:dyDescent="0.25">
      <c r="A7" s="2"/>
      <c r="D7" s="1" t="s">
        <v>11</v>
      </c>
      <c r="E7" s="1">
        <v>11.261792313024374</v>
      </c>
    </row>
    <row r="8" spans="1:5" x14ac:dyDescent="0.25">
      <c r="A8" s="2" t="s">
        <v>29</v>
      </c>
      <c r="D8" s="1" t="s">
        <v>13</v>
      </c>
      <c r="E8" s="1">
        <v>126.82796610169487</v>
      </c>
    </row>
    <row r="9" spans="1:5" x14ac:dyDescent="0.25">
      <c r="A9" s="11">
        <v>0.98299999999999998</v>
      </c>
      <c r="D9" s="1" t="s">
        <v>14</v>
      </c>
      <c r="E9" s="1">
        <v>0.81085631428321392</v>
      </c>
    </row>
    <row r="10" spans="1:5" x14ac:dyDescent="0.25">
      <c r="A10" s="2"/>
      <c r="D10" s="1" t="s">
        <v>16</v>
      </c>
      <c r="E10" s="1">
        <v>0.93257254639052445</v>
      </c>
    </row>
    <row r="11" spans="1:5" x14ac:dyDescent="0.25">
      <c r="A11" s="2"/>
      <c r="D11" s="1" t="s">
        <v>17</v>
      </c>
      <c r="E11" s="1">
        <v>55</v>
      </c>
    </row>
    <row r="12" spans="1:5" x14ac:dyDescent="0.25">
      <c r="A12" s="2"/>
      <c r="D12" s="1" t="s">
        <v>18</v>
      </c>
      <c r="E12" s="1">
        <v>157</v>
      </c>
    </row>
    <row r="13" spans="1:5" x14ac:dyDescent="0.25">
      <c r="A13" s="2"/>
      <c r="D13" s="1" t="s">
        <v>19</v>
      </c>
      <c r="E13" s="1">
        <v>212</v>
      </c>
    </row>
    <row r="14" spans="1:5" x14ac:dyDescent="0.25">
      <c r="A14" s="2"/>
      <c r="D14" s="1" t="s">
        <v>20</v>
      </c>
      <c r="E14" s="1">
        <v>10563</v>
      </c>
    </row>
    <row r="15" spans="1:5" ht="15.75" thickBot="1" x14ac:dyDescent="0.3">
      <c r="A15" s="2"/>
      <c r="D15" s="6" t="s">
        <v>21</v>
      </c>
      <c r="E15" s="6">
        <v>60</v>
      </c>
    </row>
    <row r="28" spans="2:2" ht="15.75" thickBot="1" x14ac:dyDescent="0.3"/>
    <row r="29" spans="2:2" ht="15.75" thickBot="1" x14ac:dyDescent="0.3">
      <c r="B29" s="10"/>
    </row>
    <row r="30" spans="2:2" x14ac:dyDescent="0.25">
      <c r="B30" s="9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2021-04-24T05:47:01Z</dcterms:modified>
</cp:coreProperties>
</file>