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tos\imersao-python\"/>
    </mc:Choice>
  </mc:AlternateContent>
  <xr:revisionPtr revIDLastSave="0" documentId="13_ncr:1_{DB88180E-598C-461E-B699-AAA5842E64F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rincipal1" sheetId="1" r:id="rId1"/>
    <sheet name="Principal2" sheetId="5" r:id="rId2"/>
    <sheet name="Principal3" sheetId="6" r:id="rId3"/>
    <sheet name="Principal4" sheetId="7" r:id="rId4"/>
    <sheet name="Principal5" sheetId="8" r:id="rId5"/>
    <sheet name="Analises" sheetId="9" r:id="rId6"/>
    <sheet name="ChatGpt" sheetId="4" r:id="rId7"/>
    <sheet name="Total_de_acoes" sheetId="2" r:id="rId8"/>
    <sheet name="Ticker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9" l="1"/>
  <c r="C40" i="9"/>
  <c r="C39" i="9"/>
  <c r="C38" i="9"/>
  <c r="C37" i="9"/>
  <c r="C25" i="9"/>
  <c r="C33" i="9"/>
  <c r="C32" i="9"/>
  <c r="C31" i="9"/>
  <c r="C30" i="9"/>
  <c r="C29" i="9"/>
  <c r="C24" i="9"/>
  <c r="C23" i="9"/>
  <c r="C22" i="9"/>
  <c r="C21" i="9"/>
  <c r="C17" i="9"/>
  <c r="C16" i="9"/>
  <c r="C15" i="9"/>
  <c r="C14" i="9"/>
  <c r="C13" i="9"/>
  <c r="C7" i="9"/>
  <c r="C6" i="9"/>
  <c r="C5" i="9"/>
  <c r="C4" i="9"/>
  <c r="C3" i="9"/>
  <c r="M82" i="8"/>
  <c r="O82" i="8" s="1"/>
  <c r="P82" i="8" s="1"/>
  <c r="J82" i="8"/>
  <c r="I82" i="8"/>
  <c r="K82" i="8" s="1"/>
  <c r="L82" i="8" s="1"/>
  <c r="H82" i="8"/>
  <c r="M81" i="8"/>
  <c r="O81" i="8" s="1"/>
  <c r="P81" i="8" s="1"/>
  <c r="J81" i="8"/>
  <c r="K81" i="8" s="1"/>
  <c r="L81" i="8" s="1"/>
  <c r="I81" i="8"/>
  <c r="H81" i="8"/>
  <c r="M80" i="8"/>
  <c r="O80" i="8" s="1"/>
  <c r="P80" i="8" s="1"/>
  <c r="K80" i="8"/>
  <c r="L80" i="8" s="1"/>
  <c r="J80" i="8"/>
  <c r="I80" i="8"/>
  <c r="H80" i="8"/>
  <c r="M79" i="8"/>
  <c r="O79" i="8" s="1"/>
  <c r="P79" i="8" s="1"/>
  <c r="L79" i="8"/>
  <c r="J79" i="8"/>
  <c r="H79" i="8"/>
  <c r="I79" i="8" s="1"/>
  <c r="K79" i="8" s="1"/>
  <c r="M78" i="8"/>
  <c r="J78" i="8"/>
  <c r="H78" i="8"/>
  <c r="I78" i="8" s="1"/>
  <c r="K78" i="8" s="1"/>
  <c r="L78" i="8" s="1"/>
  <c r="O77" i="8"/>
  <c r="P77" i="8" s="1"/>
  <c r="N77" i="8"/>
  <c r="M77" i="8"/>
  <c r="J77" i="8"/>
  <c r="H77" i="8"/>
  <c r="I77" i="8" s="1"/>
  <c r="K77" i="8" s="1"/>
  <c r="L77" i="8" s="1"/>
  <c r="O76" i="8"/>
  <c r="P76" i="8" s="1"/>
  <c r="N76" i="8"/>
  <c r="M76" i="8"/>
  <c r="J76" i="8"/>
  <c r="H76" i="8"/>
  <c r="I76" i="8" s="1"/>
  <c r="K76" i="8" s="1"/>
  <c r="L76" i="8" s="1"/>
  <c r="P75" i="8"/>
  <c r="O75" i="8"/>
  <c r="M75" i="8"/>
  <c r="N75" i="8" s="1"/>
  <c r="J75" i="8"/>
  <c r="H75" i="8"/>
  <c r="I75" i="8" s="1"/>
  <c r="K75" i="8" s="1"/>
  <c r="L75" i="8" s="1"/>
  <c r="M74" i="8"/>
  <c r="O74" i="8" s="1"/>
  <c r="P74" i="8" s="1"/>
  <c r="J74" i="8"/>
  <c r="I74" i="8"/>
  <c r="K74" i="8" s="1"/>
  <c r="L74" i="8" s="1"/>
  <c r="H74" i="8"/>
  <c r="M73" i="8"/>
  <c r="O73" i="8" s="1"/>
  <c r="P73" i="8" s="1"/>
  <c r="J73" i="8"/>
  <c r="K73" i="8" s="1"/>
  <c r="L73" i="8" s="1"/>
  <c r="I73" i="8"/>
  <c r="H73" i="8"/>
  <c r="M72" i="8"/>
  <c r="O72" i="8" s="1"/>
  <c r="P72" i="8" s="1"/>
  <c r="J72" i="8"/>
  <c r="H72" i="8"/>
  <c r="I72" i="8" s="1"/>
  <c r="K72" i="8" s="1"/>
  <c r="L72" i="8" s="1"/>
  <c r="M71" i="8"/>
  <c r="O71" i="8" s="1"/>
  <c r="P71" i="8" s="1"/>
  <c r="L71" i="8"/>
  <c r="J71" i="8"/>
  <c r="H71" i="8"/>
  <c r="I71" i="8" s="1"/>
  <c r="K71" i="8" s="1"/>
  <c r="M70" i="8"/>
  <c r="J70" i="8"/>
  <c r="H70" i="8"/>
  <c r="I70" i="8" s="1"/>
  <c r="K70" i="8" s="1"/>
  <c r="L70" i="8" s="1"/>
  <c r="O69" i="8"/>
  <c r="P69" i="8" s="1"/>
  <c r="N69" i="8"/>
  <c r="M69" i="8"/>
  <c r="J69" i="8"/>
  <c r="H69" i="8"/>
  <c r="I69" i="8" s="1"/>
  <c r="K69" i="8" s="1"/>
  <c r="L69" i="8" s="1"/>
  <c r="O68" i="8"/>
  <c r="P68" i="8" s="1"/>
  <c r="N68" i="8"/>
  <c r="M68" i="8"/>
  <c r="J68" i="8"/>
  <c r="H68" i="8"/>
  <c r="I68" i="8" s="1"/>
  <c r="K68" i="8" s="1"/>
  <c r="L68" i="8" s="1"/>
  <c r="P67" i="8"/>
  <c r="O67" i="8"/>
  <c r="M67" i="8"/>
  <c r="N67" i="8" s="1"/>
  <c r="J67" i="8"/>
  <c r="H67" i="8"/>
  <c r="I67" i="8" s="1"/>
  <c r="K67" i="8" s="1"/>
  <c r="L67" i="8" s="1"/>
  <c r="M66" i="8"/>
  <c r="O66" i="8" s="1"/>
  <c r="P66" i="8" s="1"/>
  <c r="J66" i="8"/>
  <c r="I66" i="8"/>
  <c r="K66" i="8" s="1"/>
  <c r="L66" i="8" s="1"/>
  <c r="H66" i="8"/>
  <c r="M65" i="8"/>
  <c r="O65" i="8" s="1"/>
  <c r="P65" i="8" s="1"/>
  <c r="J65" i="8"/>
  <c r="K65" i="8" s="1"/>
  <c r="L65" i="8" s="1"/>
  <c r="I65" i="8"/>
  <c r="H65" i="8"/>
  <c r="M64" i="8"/>
  <c r="O64" i="8" s="1"/>
  <c r="P64" i="8" s="1"/>
  <c r="K64" i="8"/>
  <c r="L64" i="8" s="1"/>
  <c r="J64" i="8"/>
  <c r="H64" i="8"/>
  <c r="I64" i="8" s="1"/>
  <c r="M63" i="8"/>
  <c r="O63" i="8" s="1"/>
  <c r="P63" i="8" s="1"/>
  <c r="J63" i="8"/>
  <c r="H63" i="8"/>
  <c r="I63" i="8" s="1"/>
  <c r="K63" i="8" s="1"/>
  <c r="L63" i="8" s="1"/>
  <c r="M62" i="8"/>
  <c r="J62" i="8"/>
  <c r="H62" i="8"/>
  <c r="I62" i="8" s="1"/>
  <c r="K62" i="8" s="1"/>
  <c r="L62" i="8" s="1"/>
  <c r="O61" i="8"/>
  <c r="P61" i="8" s="1"/>
  <c r="N61" i="8"/>
  <c r="M61" i="8"/>
  <c r="J61" i="8"/>
  <c r="H61" i="8"/>
  <c r="I61" i="8" s="1"/>
  <c r="K61" i="8" s="1"/>
  <c r="L61" i="8" s="1"/>
  <c r="O60" i="8"/>
  <c r="P60" i="8" s="1"/>
  <c r="N60" i="8"/>
  <c r="M60" i="8"/>
  <c r="J60" i="8"/>
  <c r="H60" i="8"/>
  <c r="I60" i="8" s="1"/>
  <c r="K60" i="8" s="1"/>
  <c r="L60" i="8" s="1"/>
  <c r="P59" i="8"/>
  <c r="O59" i="8"/>
  <c r="M59" i="8"/>
  <c r="N59" i="8" s="1"/>
  <c r="J59" i="8"/>
  <c r="H59" i="8"/>
  <c r="I59" i="8" s="1"/>
  <c r="K59" i="8" s="1"/>
  <c r="L59" i="8" s="1"/>
  <c r="N58" i="8"/>
  <c r="M58" i="8"/>
  <c r="O58" i="8" s="1"/>
  <c r="P58" i="8" s="1"/>
  <c r="J58" i="8"/>
  <c r="I58" i="8"/>
  <c r="K58" i="8" s="1"/>
  <c r="L58" i="8" s="1"/>
  <c r="H58" i="8"/>
  <c r="M57" i="8"/>
  <c r="O57" i="8" s="1"/>
  <c r="P57" i="8" s="1"/>
  <c r="J57" i="8"/>
  <c r="K57" i="8" s="1"/>
  <c r="L57" i="8" s="1"/>
  <c r="I57" i="8"/>
  <c r="H57" i="8"/>
  <c r="M56" i="8"/>
  <c r="O56" i="8" s="1"/>
  <c r="P56" i="8" s="1"/>
  <c r="J56" i="8"/>
  <c r="H56" i="8"/>
  <c r="I56" i="8" s="1"/>
  <c r="K56" i="8" s="1"/>
  <c r="L56" i="8" s="1"/>
  <c r="M55" i="8"/>
  <c r="O55" i="8" s="1"/>
  <c r="P55" i="8" s="1"/>
  <c r="L55" i="8"/>
  <c r="K55" i="8"/>
  <c r="J55" i="8"/>
  <c r="I55" i="8"/>
  <c r="H55" i="8"/>
  <c r="M54" i="8"/>
  <c r="J54" i="8"/>
  <c r="H54" i="8"/>
  <c r="I54" i="8" s="1"/>
  <c r="K54" i="8" s="1"/>
  <c r="L54" i="8" s="1"/>
  <c r="O53" i="8"/>
  <c r="P53" i="8" s="1"/>
  <c r="N53" i="8"/>
  <c r="M53" i="8"/>
  <c r="J53" i="8"/>
  <c r="H53" i="8"/>
  <c r="I53" i="8" s="1"/>
  <c r="K53" i="8" s="1"/>
  <c r="L53" i="8" s="1"/>
  <c r="O52" i="8"/>
  <c r="P52" i="8" s="1"/>
  <c r="N52" i="8"/>
  <c r="M52" i="8"/>
  <c r="J52" i="8"/>
  <c r="H52" i="8"/>
  <c r="I52" i="8" s="1"/>
  <c r="K52" i="8" s="1"/>
  <c r="L52" i="8" s="1"/>
  <c r="P51" i="8"/>
  <c r="O51" i="8"/>
  <c r="N51" i="8"/>
  <c r="M51" i="8"/>
  <c r="J51" i="8"/>
  <c r="H51" i="8"/>
  <c r="I51" i="8" s="1"/>
  <c r="K51" i="8" s="1"/>
  <c r="L51" i="8" s="1"/>
  <c r="P50" i="8"/>
  <c r="O50" i="8"/>
  <c r="N50" i="8"/>
  <c r="M50" i="8"/>
  <c r="J50" i="8"/>
  <c r="I50" i="8"/>
  <c r="K50" i="8" s="1"/>
  <c r="L50" i="8" s="1"/>
  <c r="H50" i="8"/>
  <c r="M49" i="8"/>
  <c r="O49" i="8" s="1"/>
  <c r="P49" i="8" s="1"/>
  <c r="J49" i="8"/>
  <c r="K49" i="8" s="1"/>
  <c r="L49" i="8" s="1"/>
  <c r="I49" i="8"/>
  <c r="H49" i="8"/>
  <c r="M48" i="8"/>
  <c r="O48" i="8" s="1"/>
  <c r="P48" i="8" s="1"/>
  <c r="K48" i="8"/>
  <c r="L48" i="8" s="1"/>
  <c r="J48" i="8"/>
  <c r="I48" i="8"/>
  <c r="H48" i="8"/>
  <c r="M47" i="8"/>
  <c r="O47" i="8" s="1"/>
  <c r="P47" i="8" s="1"/>
  <c r="L47" i="8"/>
  <c r="K47" i="8"/>
  <c r="J47" i="8"/>
  <c r="I47" i="8"/>
  <c r="H47" i="8"/>
  <c r="M46" i="8"/>
  <c r="J46" i="8"/>
  <c r="H46" i="8"/>
  <c r="I46" i="8" s="1"/>
  <c r="K46" i="8" s="1"/>
  <c r="L46" i="8" s="1"/>
  <c r="O45" i="8"/>
  <c r="P45" i="8" s="1"/>
  <c r="N45" i="8"/>
  <c r="M45" i="8"/>
  <c r="J45" i="8"/>
  <c r="H45" i="8"/>
  <c r="I45" i="8" s="1"/>
  <c r="K45" i="8" s="1"/>
  <c r="L45" i="8" s="1"/>
  <c r="O44" i="8"/>
  <c r="P44" i="8" s="1"/>
  <c r="N44" i="8"/>
  <c r="M44" i="8"/>
  <c r="J44" i="8"/>
  <c r="H44" i="8"/>
  <c r="I44" i="8" s="1"/>
  <c r="K44" i="8" s="1"/>
  <c r="L44" i="8" s="1"/>
  <c r="P43" i="8"/>
  <c r="O43" i="8"/>
  <c r="N43" i="8"/>
  <c r="M43" i="8"/>
  <c r="J43" i="8"/>
  <c r="H43" i="8"/>
  <c r="I43" i="8" s="1"/>
  <c r="K43" i="8" s="1"/>
  <c r="L43" i="8" s="1"/>
  <c r="P42" i="8"/>
  <c r="O42" i="8"/>
  <c r="N42" i="8"/>
  <c r="M42" i="8"/>
  <c r="J42" i="8"/>
  <c r="I42" i="8"/>
  <c r="K42" i="8" s="1"/>
  <c r="L42" i="8" s="1"/>
  <c r="H42" i="8"/>
  <c r="M41" i="8"/>
  <c r="O41" i="8" s="1"/>
  <c r="P41" i="8" s="1"/>
  <c r="J41" i="8"/>
  <c r="K41" i="8" s="1"/>
  <c r="L41" i="8" s="1"/>
  <c r="I41" i="8"/>
  <c r="H41" i="8"/>
  <c r="M40" i="8"/>
  <c r="N40" i="8" s="1"/>
  <c r="K40" i="8"/>
  <c r="L40" i="8" s="1"/>
  <c r="J40" i="8"/>
  <c r="I40" i="8"/>
  <c r="H40" i="8"/>
  <c r="M39" i="8"/>
  <c r="O39" i="8" s="1"/>
  <c r="P39" i="8" s="1"/>
  <c r="L39" i="8"/>
  <c r="K39" i="8"/>
  <c r="J39" i="8"/>
  <c r="I39" i="8"/>
  <c r="H39" i="8"/>
  <c r="M38" i="8"/>
  <c r="J38" i="8"/>
  <c r="H38" i="8"/>
  <c r="I38" i="8" s="1"/>
  <c r="K38" i="8" s="1"/>
  <c r="L38" i="8" s="1"/>
  <c r="O37" i="8"/>
  <c r="P37" i="8" s="1"/>
  <c r="N37" i="8"/>
  <c r="M37" i="8"/>
  <c r="J37" i="8"/>
  <c r="H37" i="8"/>
  <c r="I37" i="8" s="1"/>
  <c r="K37" i="8" s="1"/>
  <c r="L37" i="8" s="1"/>
  <c r="O36" i="8"/>
  <c r="P36" i="8" s="1"/>
  <c r="N36" i="8"/>
  <c r="M36" i="8"/>
  <c r="J36" i="8"/>
  <c r="H36" i="8"/>
  <c r="I36" i="8" s="1"/>
  <c r="K36" i="8" s="1"/>
  <c r="L36" i="8" s="1"/>
  <c r="P35" i="8"/>
  <c r="O35" i="8"/>
  <c r="N35" i="8"/>
  <c r="M35" i="8"/>
  <c r="J35" i="8"/>
  <c r="H35" i="8"/>
  <c r="I35" i="8" s="1"/>
  <c r="K35" i="8" s="1"/>
  <c r="L35" i="8" s="1"/>
  <c r="P34" i="8"/>
  <c r="O34" i="8"/>
  <c r="N34" i="8"/>
  <c r="M34" i="8"/>
  <c r="J34" i="8"/>
  <c r="I34" i="8"/>
  <c r="K34" i="8" s="1"/>
  <c r="L34" i="8" s="1"/>
  <c r="H34" i="8"/>
  <c r="M33" i="8"/>
  <c r="O33" i="8" s="1"/>
  <c r="P33" i="8" s="1"/>
  <c r="J33" i="8"/>
  <c r="K33" i="8" s="1"/>
  <c r="L33" i="8" s="1"/>
  <c r="I33" i="8"/>
  <c r="H33" i="8"/>
  <c r="M32" i="8"/>
  <c r="N32" i="8" s="1"/>
  <c r="K32" i="8"/>
  <c r="L32" i="8" s="1"/>
  <c r="J32" i="8"/>
  <c r="I32" i="8"/>
  <c r="H32" i="8"/>
  <c r="M31" i="8"/>
  <c r="O31" i="8" s="1"/>
  <c r="P31" i="8" s="1"/>
  <c r="L31" i="8"/>
  <c r="K31" i="8"/>
  <c r="J31" i="8"/>
  <c r="I31" i="8"/>
  <c r="H31" i="8"/>
  <c r="M30" i="8"/>
  <c r="J30" i="8"/>
  <c r="H30" i="8"/>
  <c r="I30" i="8" s="1"/>
  <c r="K30" i="8" s="1"/>
  <c r="L30" i="8" s="1"/>
  <c r="O29" i="8"/>
  <c r="P29" i="8" s="1"/>
  <c r="N29" i="8"/>
  <c r="M29" i="8"/>
  <c r="J29" i="8"/>
  <c r="H29" i="8"/>
  <c r="I29" i="8" s="1"/>
  <c r="K29" i="8" s="1"/>
  <c r="L29" i="8" s="1"/>
  <c r="O28" i="8"/>
  <c r="P28" i="8" s="1"/>
  <c r="N28" i="8"/>
  <c r="M28" i="8"/>
  <c r="J28" i="8"/>
  <c r="H28" i="8"/>
  <c r="I28" i="8" s="1"/>
  <c r="K28" i="8" s="1"/>
  <c r="L28" i="8" s="1"/>
  <c r="P27" i="8"/>
  <c r="O27" i="8"/>
  <c r="N27" i="8"/>
  <c r="M27" i="8"/>
  <c r="J27" i="8"/>
  <c r="H27" i="8"/>
  <c r="I27" i="8" s="1"/>
  <c r="K27" i="8" s="1"/>
  <c r="L27" i="8" s="1"/>
  <c r="P26" i="8"/>
  <c r="O26" i="8"/>
  <c r="N26" i="8"/>
  <c r="M26" i="8"/>
  <c r="J26" i="8"/>
  <c r="I26" i="8"/>
  <c r="K26" i="8" s="1"/>
  <c r="L26" i="8" s="1"/>
  <c r="H26" i="8"/>
  <c r="M25" i="8"/>
  <c r="O25" i="8" s="1"/>
  <c r="P25" i="8" s="1"/>
  <c r="J25" i="8"/>
  <c r="K25" i="8" s="1"/>
  <c r="L25" i="8" s="1"/>
  <c r="I25" i="8"/>
  <c r="H25" i="8"/>
  <c r="M24" i="8"/>
  <c r="O24" i="8" s="1"/>
  <c r="P24" i="8" s="1"/>
  <c r="K24" i="8"/>
  <c r="L24" i="8" s="1"/>
  <c r="J24" i="8"/>
  <c r="I24" i="8"/>
  <c r="H24" i="8"/>
  <c r="M23" i="8"/>
  <c r="O23" i="8" s="1"/>
  <c r="P23" i="8" s="1"/>
  <c r="L23" i="8"/>
  <c r="K23" i="8"/>
  <c r="J23" i="8"/>
  <c r="I23" i="8"/>
  <c r="H23" i="8"/>
  <c r="M22" i="8"/>
  <c r="J22" i="8"/>
  <c r="H22" i="8"/>
  <c r="I22" i="8" s="1"/>
  <c r="K22" i="8" s="1"/>
  <c r="L22" i="8" s="1"/>
  <c r="O21" i="8"/>
  <c r="P21" i="8" s="1"/>
  <c r="N21" i="8"/>
  <c r="M21" i="8"/>
  <c r="J21" i="8"/>
  <c r="H21" i="8"/>
  <c r="I21" i="8" s="1"/>
  <c r="K21" i="8" s="1"/>
  <c r="L21" i="8" s="1"/>
  <c r="O20" i="8"/>
  <c r="P20" i="8" s="1"/>
  <c r="N20" i="8"/>
  <c r="M20" i="8"/>
  <c r="J20" i="8"/>
  <c r="H20" i="8"/>
  <c r="I20" i="8" s="1"/>
  <c r="K20" i="8" s="1"/>
  <c r="L20" i="8" s="1"/>
  <c r="P19" i="8"/>
  <c r="O19" i="8"/>
  <c r="N19" i="8"/>
  <c r="M19" i="8"/>
  <c r="J19" i="8"/>
  <c r="H19" i="8"/>
  <c r="I19" i="8" s="1"/>
  <c r="K19" i="8" s="1"/>
  <c r="L19" i="8" s="1"/>
  <c r="P18" i="8"/>
  <c r="O18" i="8"/>
  <c r="N18" i="8"/>
  <c r="M18" i="8"/>
  <c r="J18" i="8"/>
  <c r="I18" i="8"/>
  <c r="K18" i="8" s="1"/>
  <c r="L18" i="8" s="1"/>
  <c r="H18" i="8"/>
  <c r="M17" i="8"/>
  <c r="O17" i="8" s="1"/>
  <c r="P17" i="8" s="1"/>
  <c r="J17" i="8"/>
  <c r="K17" i="8" s="1"/>
  <c r="L17" i="8" s="1"/>
  <c r="I17" i="8"/>
  <c r="H17" i="8"/>
  <c r="M16" i="8"/>
  <c r="O16" i="8" s="1"/>
  <c r="P16" i="8" s="1"/>
  <c r="K16" i="8"/>
  <c r="L16" i="8" s="1"/>
  <c r="J16" i="8"/>
  <c r="I16" i="8"/>
  <c r="H16" i="8"/>
  <c r="M15" i="8"/>
  <c r="L15" i="8"/>
  <c r="K15" i="8"/>
  <c r="J15" i="8"/>
  <c r="I15" i="8"/>
  <c r="H15" i="8"/>
  <c r="N14" i="8"/>
  <c r="M14" i="8"/>
  <c r="O14" i="8" s="1"/>
  <c r="P14" i="8" s="1"/>
  <c r="J14" i="8"/>
  <c r="H14" i="8"/>
  <c r="I14" i="8" s="1"/>
  <c r="K14" i="8" s="1"/>
  <c r="L14" i="8" s="1"/>
  <c r="O13" i="8"/>
  <c r="P13" i="8" s="1"/>
  <c r="N13" i="8"/>
  <c r="M13" i="8"/>
  <c r="J13" i="8"/>
  <c r="H13" i="8"/>
  <c r="I13" i="8" s="1"/>
  <c r="K13" i="8" s="1"/>
  <c r="L13" i="8" s="1"/>
  <c r="O12" i="8"/>
  <c r="P12" i="8" s="1"/>
  <c r="N12" i="8"/>
  <c r="M12" i="8"/>
  <c r="J12" i="8"/>
  <c r="H12" i="8"/>
  <c r="I12" i="8" s="1"/>
  <c r="K12" i="8" s="1"/>
  <c r="L12" i="8" s="1"/>
  <c r="P11" i="8"/>
  <c r="O11" i="8"/>
  <c r="N11" i="8"/>
  <c r="M11" i="8"/>
  <c r="J11" i="8"/>
  <c r="I11" i="8"/>
  <c r="K11" i="8" s="1"/>
  <c r="L11" i="8" s="1"/>
  <c r="H11" i="8"/>
  <c r="P10" i="8"/>
  <c r="O10" i="8"/>
  <c r="N10" i="8"/>
  <c r="M10" i="8"/>
  <c r="J10" i="8"/>
  <c r="I10" i="8"/>
  <c r="H10" i="8"/>
  <c r="M9" i="8"/>
  <c r="O9" i="8" s="1"/>
  <c r="P9" i="8" s="1"/>
  <c r="J9" i="8"/>
  <c r="K9" i="8" s="1"/>
  <c r="L9" i="8" s="1"/>
  <c r="I9" i="8"/>
  <c r="H9" i="8"/>
  <c r="M8" i="8"/>
  <c r="O8" i="8" s="1"/>
  <c r="P8" i="8" s="1"/>
  <c r="K8" i="8"/>
  <c r="L8" i="8" s="1"/>
  <c r="J8" i="8"/>
  <c r="I8" i="8"/>
  <c r="H8" i="8"/>
  <c r="M7" i="8"/>
  <c r="L7" i="8"/>
  <c r="K7" i="8"/>
  <c r="J7" i="8"/>
  <c r="I7" i="8"/>
  <c r="H7" i="8"/>
  <c r="M6" i="8"/>
  <c r="O6" i="8" s="1"/>
  <c r="P6" i="8" s="1"/>
  <c r="J6" i="8"/>
  <c r="H6" i="8"/>
  <c r="I6" i="8" s="1"/>
  <c r="K6" i="8" s="1"/>
  <c r="L6" i="8" s="1"/>
  <c r="O5" i="8"/>
  <c r="P5" i="8" s="1"/>
  <c r="N5" i="8"/>
  <c r="M5" i="8"/>
  <c r="J5" i="8"/>
  <c r="H5" i="8"/>
  <c r="I5" i="8" s="1"/>
  <c r="K5" i="8" s="1"/>
  <c r="L5" i="8" s="1"/>
  <c r="O4" i="8"/>
  <c r="P4" i="8" s="1"/>
  <c r="N4" i="8"/>
  <c r="M4" i="8"/>
  <c r="J4" i="8"/>
  <c r="H4" i="8"/>
  <c r="I4" i="8" s="1"/>
  <c r="K4" i="8" s="1"/>
  <c r="L4" i="8" s="1"/>
  <c r="P3" i="8"/>
  <c r="O3" i="8"/>
  <c r="N3" i="8"/>
  <c r="M3" i="8"/>
  <c r="J3" i="8"/>
  <c r="I3" i="8"/>
  <c r="K3" i="8" s="1"/>
  <c r="L3" i="8" s="1"/>
  <c r="H3" i="8"/>
  <c r="P2" i="8"/>
  <c r="O2" i="8"/>
  <c r="N2" i="8"/>
  <c r="M2" i="8"/>
  <c r="J2" i="8"/>
  <c r="I2" i="8"/>
  <c r="H2" i="8"/>
  <c r="M82" i="7"/>
  <c r="O82" i="7" s="1"/>
  <c r="P82" i="7" s="1"/>
  <c r="J82" i="7"/>
  <c r="I82" i="7"/>
  <c r="K82" i="7" s="1"/>
  <c r="L82" i="7" s="1"/>
  <c r="H82" i="7"/>
  <c r="M81" i="7"/>
  <c r="O81" i="7" s="1"/>
  <c r="P81" i="7" s="1"/>
  <c r="J81" i="7"/>
  <c r="K81" i="7" s="1"/>
  <c r="L81" i="7" s="1"/>
  <c r="I81" i="7"/>
  <c r="H81" i="7"/>
  <c r="M80" i="7"/>
  <c r="O80" i="7" s="1"/>
  <c r="P80" i="7" s="1"/>
  <c r="K80" i="7"/>
  <c r="L80" i="7" s="1"/>
  <c r="J80" i="7"/>
  <c r="I80" i="7"/>
  <c r="H80" i="7"/>
  <c r="O79" i="7"/>
  <c r="P79" i="7" s="1"/>
  <c r="N79" i="7"/>
  <c r="M79" i="7"/>
  <c r="J79" i="7"/>
  <c r="H79" i="7"/>
  <c r="I79" i="7" s="1"/>
  <c r="K79" i="7" s="1"/>
  <c r="L79" i="7" s="1"/>
  <c r="M78" i="7"/>
  <c r="O78" i="7" s="1"/>
  <c r="P78" i="7" s="1"/>
  <c r="J78" i="7"/>
  <c r="H78" i="7"/>
  <c r="I78" i="7" s="1"/>
  <c r="K78" i="7" s="1"/>
  <c r="L78" i="7" s="1"/>
  <c r="P77" i="7"/>
  <c r="O77" i="7"/>
  <c r="N77" i="7"/>
  <c r="M77" i="7"/>
  <c r="J77" i="7"/>
  <c r="H77" i="7"/>
  <c r="I77" i="7" s="1"/>
  <c r="K77" i="7" s="1"/>
  <c r="L77" i="7" s="1"/>
  <c r="O76" i="7"/>
  <c r="P76" i="7" s="1"/>
  <c r="N76" i="7"/>
  <c r="M76" i="7"/>
  <c r="J76" i="7"/>
  <c r="I76" i="7"/>
  <c r="K76" i="7" s="1"/>
  <c r="L76" i="7" s="1"/>
  <c r="H76" i="7"/>
  <c r="P75" i="7"/>
  <c r="O75" i="7"/>
  <c r="M75" i="7"/>
  <c r="N75" i="7" s="1"/>
  <c r="J75" i="7"/>
  <c r="H75" i="7"/>
  <c r="I75" i="7" s="1"/>
  <c r="K75" i="7" s="1"/>
  <c r="L75" i="7" s="1"/>
  <c r="M74" i="7"/>
  <c r="O74" i="7" s="1"/>
  <c r="P74" i="7" s="1"/>
  <c r="J74" i="7"/>
  <c r="I74" i="7"/>
  <c r="K74" i="7" s="1"/>
  <c r="L74" i="7" s="1"/>
  <c r="H74" i="7"/>
  <c r="M73" i="7"/>
  <c r="O73" i="7" s="1"/>
  <c r="P73" i="7" s="1"/>
  <c r="J73" i="7"/>
  <c r="I73" i="7"/>
  <c r="K73" i="7" s="1"/>
  <c r="L73" i="7" s="1"/>
  <c r="H73" i="7"/>
  <c r="M72" i="7"/>
  <c r="O72" i="7" s="1"/>
  <c r="P72" i="7" s="1"/>
  <c r="J72" i="7"/>
  <c r="H72" i="7"/>
  <c r="I72" i="7" s="1"/>
  <c r="K72" i="7" s="1"/>
  <c r="L72" i="7" s="1"/>
  <c r="O71" i="7"/>
  <c r="P71" i="7" s="1"/>
  <c r="N71" i="7"/>
  <c r="M71" i="7"/>
  <c r="J71" i="7"/>
  <c r="H71" i="7"/>
  <c r="I71" i="7" s="1"/>
  <c r="K71" i="7" s="1"/>
  <c r="L71" i="7" s="1"/>
  <c r="O70" i="7"/>
  <c r="P70" i="7" s="1"/>
  <c r="M70" i="7"/>
  <c r="N70" i="7" s="1"/>
  <c r="J70" i="7"/>
  <c r="H70" i="7"/>
  <c r="I70" i="7" s="1"/>
  <c r="K70" i="7" s="1"/>
  <c r="L70" i="7" s="1"/>
  <c r="N69" i="7"/>
  <c r="M69" i="7"/>
  <c r="O69" i="7" s="1"/>
  <c r="P69" i="7" s="1"/>
  <c r="J69" i="7"/>
  <c r="H69" i="7"/>
  <c r="I69" i="7" s="1"/>
  <c r="K69" i="7" s="1"/>
  <c r="L69" i="7" s="1"/>
  <c r="O68" i="7"/>
  <c r="P68" i="7" s="1"/>
  <c r="N68" i="7"/>
  <c r="M68" i="7"/>
  <c r="J68" i="7"/>
  <c r="I68" i="7"/>
  <c r="K68" i="7" s="1"/>
  <c r="L68" i="7" s="1"/>
  <c r="H68" i="7"/>
  <c r="P67" i="7"/>
  <c r="O67" i="7"/>
  <c r="M67" i="7"/>
  <c r="N67" i="7" s="1"/>
  <c r="J67" i="7"/>
  <c r="H67" i="7"/>
  <c r="I67" i="7" s="1"/>
  <c r="K67" i="7" s="1"/>
  <c r="L67" i="7" s="1"/>
  <c r="M66" i="7"/>
  <c r="O66" i="7" s="1"/>
  <c r="P66" i="7" s="1"/>
  <c r="K66" i="7"/>
  <c r="L66" i="7" s="1"/>
  <c r="J66" i="7"/>
  <c r="I66" i="7"/>
  <c r="H66" i="7"/>
  <c r="M65" i="7"/>
  <c r="O65" i="7" s="1"/>
  <c r="P65" i="7" s="1"/>
  <c r="J65" i="7"/>
  <c r="I65" i="7"/>
  <c r="K65" i="7" s="1"/>
  <c r="L65" i="7" s="1"/>
  <c r="H65" i="7"/>
  <c r="M64" i="7"/>
  <c r="O64" i="7" s="1"/>
  <c r="P64" i="7" s="1"/>
  <c r="K64" i="7"/>
  <c r="L64" i="7" s="1"/>
  <c r="J64" i="7"/>
  <c r="I64" i="7"/>
  <c r="H64" i="7"/>
  <c r="O63" i="7"/>
  <c r="P63" i="7" s="1"/>
  <c r="N63" i="7"/>
  <c r="M63" i="7"/>
  <c r="J63" i="7"/>
  <c r="H63" i="7"/>
  <c r="I63" i="7" s="1"/>
  <c r="K63" i="7" s="1"/>
  <c r="L63" i="7" s="1"/>
  <c r="M62" i="7"/>
  <c r="O62" i="7" s="1"/>
  <c r="P62" i="7" s="1"/>
  <c r="J62" i="7"/>
  <c r="H62" i="7"/>
  <c r="I62" i="7" s="1"/>
  <c r="K62" i="7" s="1"/>
  <c r="L62" i="7" s="1"/>
  <c r="N61" i="7"/>
  <c r="M61" i="7"/>
  <c r="O61" i="7" s="1"/>
  <c r="P61" i="7" s="1"/>
  <c r="J61" i="7"/>
  <c r="H61" i="7"/>
  <c r="I61" i="7" s="1"/>
  <c r="K61" i="7" s="1"/>
  <c r="L61" i="7" s="1"/>
  <c r="O60" i="7"/>
  <c r="P60" i="7" s="1"/>
  <c r="N60" i="7"/>
  <c r="M60" i="7"/>
  <c r="J60" i="7"/>
  <c r="I60" i="7"/>
  <c r="K60" i="7" s="1"/>
  <c r="L60" i="7" s="1"/>
  <c r="H60" i="7"/>
  <c r="P59" i="7"/>
  <c r="O59" i="7"/>
  <c r="M59" i="7"/>
  <c r="N59" i="7" s="1"/>
  <c r="J59" i="7"/>
  <c r="H59" i="7"/>
  <c r="I59" i="7" s="1"/>
  <c r="K59" i="7" s="1"/>
  <c r="L59" i="7" s="1"/>
  <c r="M58" i="7"/>
  <c r="O58" i="7" s="1"/>
  <c r="P58" i="7" s="1"/>
  <c r="J58" i="7"/>
  <c r="I58" i="7"/>
  <c r="K58" i="7" s="1"/>
  <c r="L58" i="7" s="1"/>
  <c r="H58" i="7"/>
  <c r="M57" i="7"/>
  <c r="O57" i="7" s="1"/>
  <c r="P57" i="7" s="1"/>
  <c r="J57" i="7"/>
  <c r="I57" i="7"/>
  <c r="K57" i="7" s="1"/>
  <c r="L57" i="7" s="1"/>
  <c r="H57" i="7"/>
  <c r="M56" i="7"/>
  <c r="O56" i="7" s="1"/>
  <c r="P56" i="7" s="1"/>
  <c r="J56" i="7"/>
  <c r="H56" i="7"/>
  <c r="I56" i="7" s="1"/>
  <c r="K56" i="7" s="1"/>
  <c r="L56" i="7" s="1"/>
  <c r="O55" i="7"/>
  <c r="P55" i="7" s="1"/>
  <c r="N55" i="7"/>
  <c r="M55" i="7"/>
  <c r="J55" i="7"/>
  <c r="H55" i="7"/>
  <c r="I55" i="7" s="1"/>
  <c r="K55" i="7" s="1"/>
  <c r="L55" i="7" s="1"/>
  <c r="M54" i="7"/>
  <c r="O54" i="7" s="1"/>
  <c r="P54" i="7" s="1"/>
  <c r="J54" i="7"/>
  <c r="H54" i="7"/>
  <c r="I54" i="7" s="1"/>
  <c r="K54" i="7" s="1"/>
  <c r="L54" i="7" s="1"/>
  <c r="N53" i="7"/>
  <c r="M53" i="7"/>
  <c r="O53" i="7" s="1"/>
  <c r="P53" i="7" s="1"/>
  <c r="J53" i="7"/>
  <c r="H53" i="7"/>
  <c r="I53" i="7" s="1"/>
  <c r="K53" i="7" s="1"/>
  <c r="L53" i="7" s="1"/>
  <c r="O52" i="7"/>
  <c r="P52" i="7" s="1"/>
  <c r="N52" i="7"/>
  <c r="M52" i="7"/>
  <c r="J52" i="7"/>
  <c r="I52" i="7"/>
  <c r="K52" i="7" s="1"/>
  <c r="L52" i="7" s="1"/>
  <c r="H52" i="7"/>
  <c r="P51" i="7"/>
  <c r="O51" i="7"/>
  <c r="N51" i="7"/>
  <c r="M51" i="7"/>
  <c r="J51" i="7"/>
  <c r="H51" i="7"/>
  <c r="I51" i="7" s="1"/>
  <c r="K51" i="7" s="1"/>
  <c r="L51" i="7" s="1"/>
  <c r="M50" i="7"/>
  <c r="O50" i="7" s="1"/>
  <c r="P50" i="7" s="1"/>
  <c r="J50" i="7"/>
  <c r="I50" i="7"/>
  <c r="K50" i="7" s="1"/>
  <c r="L50" i="7" s="1"/>
  <c r="H50" i="7"/>
  <c r="M49" i="7"/>
  <c r="O49" i="7" s="1"/>
  <c r="P49" i="7" s="1"/>
  <c r="J49" i="7"/>
  <c r="I49" i="7"/>
  <c r="K49" i="7" s="1"/>
  <c r="L49" i="7" s="1"/>
  <c r="H49" i="7"/>
  <c r="M48" i="7"/>
  <c r="O48" i="7" s="1"/>
  <c r="P48" i="7" s="1"/>
  <c r="K48" i="7"/>
  <c r="L48" i="7" s="1"/>
  <c r="J48" i="7"/>
  <c r="I48" i="7"/>
  <c r="H48" i="7"/>
  <c r="O47" i="7"/>
  <c r="P47" i="7" s="1"/>
  <c r="N47" i="7"/>
  <c r="M47" i="7"/>
  <c r="J47" i="7"/>
  <c r="H47" i="7"/>
  <c r="I47" i="7" s="1"/>
  <c r="K47" i="7" s="1"/>
  <c r="L47" i="7" s="1"/>
  <c r="M46" i="7"/>
  <c r="O46" i="7" s="1"/>
  <c r="P46" i="7" s="1"/>
  <c r="J46" i="7"/>
  <c r="H46" i="7"/>
  <c r="I46" i="7" s="1"/>
  <c r="K46" i="7" s="1"/>
  <c r="L46" i="7" s="1"/>
  <c r="N45" i="7"/>
  <c r="M45" i="7"/>
  <c r="O45" i="7" s="1"/>
  <c r="P45" i="7" s="1"/>
  <c r="J45" i="7"/>
  <c r="H45" i="7"/>
  <c r="I45" i="7" s="1"/>
  <c r="K45" i="7" s="1"/>
  <c r="L45" i="7" s="1"/>
  <c r="O44" i="7"/>
  <c r="P44" i="7" s="1"/>
  <c r="N44" i="7"/>
  <c r="M44" i="7"/>
  <c r="J44" i="7"/>
  <c r="I44" i="7"/>
  <c r="K44" i="7" s="1"/>
  <c r="L44" i="7" s="1"/>
  <c r="H44" i="7"/>
  <c r="P43" i="7"/>
  <c r="O43" i="7"/>
  <c r="N43" i="7"/>
  <c r="M43" i="7"/>
  <c r="J43" i="7"/>
  <c r="H43" i="7"/>
  <c r="I43" i="7" s="1"/>
  <c r="K43" i="7" s="1"/>
  <c r="L43" i="7" s="1"/>
  <c r="M42" i="7"/>
  <c r="O42" i="7" s="1"/>
  <c r="P42" i="7" s="1"/>
  <c r="J42" i="7"/>
  <c r="I42" i="7"/>
  <c r="K42" i="7" s="1"/>
  <c r="L42" i="7" s="1"/>
  <c r="H42" i="7"/>
  <c r="M41" i="7"/>
  <c r="O41" i="7" s="1"/>
  <c r="P41" i="7" s="1"/>
  <c r="J41" i="7"/>
  <c r="I41" i="7"/>
  <c r="K41" i="7" s="1"/>
  <c r="L41" i="7" s="1"/>
  <c r="H41" i="7"/>
  <c r="M40" i="7"/>
  <c r="N40" i="7" s="1"/>
  <c r="K40" i="7"/>
  <c r="L40" i="7" s="1"/>
  <c r="J40" i="7"/>
  <c r="I40" i="7"/>
  <c r="H40" i="7"/>
  <c r="O39" i="7"/>
  <c r="P39" i="7" s="1"/>
  <c r="N39" i="7"/>
  <c r="M39" i="7"/>
  <c r="J39" i="7"/>
  <c r="H39" i="7"/>
  <c r="I39" i="7" s="1"/>
  <c r="K39" i="7" s="1"/>
  <c r="L39" i="7" s="1"/>
  <c r="M38" i="7"/>
  <c r="O38" i="7" s="1"/>
  <c r="P38" i="7" s="1"/>
  <c r="J38" i="7"/>
  <c r="H38" i="7"/>
  <c r="I38" i="7" s="1"/>
  <c r="K38" i="7" s="1"/>
  <c r="L38" i="7" s="1"/>
  <c r="N37" i="7"/>
  <c r="M37" i="7"/>
  <c r="O37" i="7" s="1"/>
  <c r="P37" i="7" s="1"/>
  <c r="J37" i="7"/>
  <c r="H37" i="7"/>
  <c r="I37" i="7" s="1"/>
  <c r="K37" i="7" s="1"/>
  <c r="L37" i="7" s="1"/>
  <c r="O36" i="7"/>
  <c r="P36" i="7" s="1"/>
  <c r="N36" i="7"/>
  <c r="M36" i="7"/>
  <c r="J36" i="7"/>
  <c r="I36" i="7"/>
  <c r="K36" i="7" s="1"/>
  <c r="L36" i="7" s="1"/>
  <c r="H36" i="7"/>
  <c r="P35" i="7"/>
  <c r="O35" i="7"/>
  <c r="N35" i="7"/>
  <c r="M35" i="7"/>
  <c r="J35" i="7"/>
  <c r="H35" i="7"/>
  <c r="I35" i="7" s="1"/>
  <c r="K35" i="7" s="1"/>
  <c r="L35" i="7" s="1"/>
  <c r="M34" i="7"/>
  <c r="O34" i="7" s="1"/>
  <c r="P34" i="7" s="1"/>
  <c r="J34" i="7"/>
  <c r="I34" i="7"/>
  <c r="K34" i="7" s="1"/>
  <c r="L34" i="7" s="1"/>
  <c r="H34" i="7"/>
  <c r="M33" i="7"/>
  <c r="O33" i="7" s="1"/>
  <c r="P33" i="7" s="1"/>
  <c r="J33" i="7"/>
  <c r="I33" i="7"/>
  <c r="K33" i="7" s="1"/>
  <c r="L33" i="7" s="1"/>
  <c r="H33" i="7"/>
  <c r="M32" i="7"/>
  <c r="N32" i="7" s="1"/>
  <c r="K32" i="7"/>
  <c r="L32" i="7" s="1"/>
  <c r="J32" i="7"/>
  <c r="I32" i="7"/>
  <c r="H32" i="7"/>
  <c r="O31" i="7"/>
  <c r="P31" i="7" s="1"/>
  <c r="N31" i="7"/>
  <c r="M31" i="7"/>
  <c r="J31" i="7"/>
  <c r="H31" i="7"/>
  <c r="I31" i="7" s="1"/>
  <c r="K31" i="7" s="1"/>
  <c r="L31" i="7" s="1"/>
  <c r="M30" i="7"/>
  <c r="O30" i="7" s="1"/>
  <c r="P30" i="7" s="1"/>
  <c r="J30" i="7"/>
  <c r="H30" i="7"/>
  <c r="I30" i="7" s="1"/>
  <c r="K30" i="7" s="1"/>
  <c r="L30" i="7" s="1"/>
  <c r="N29" i="7"/>
  <c r="M29" i="7"/>
  <c r="O29" i="7" s="1"/>
  <c r="P29" i="7" s="1"/>
  <c r="J29" i="7"/>
  <c r="H29" i="7"/>
  <c r="I29" i="7" s="1"/>
  <c r="K29" i="7" s="1"/>
  <c r="L29" i="7" s="1"/>
  <c r="O28" i="7"/>
  <c r="P28" i="7" s="1"/>
  <c r="N28" i="7"/>
  <c r="M28" i="7"/>
  <c r="J28" i="7"/>
  <c r="I28" i="7"/>
  <c r="K28" i="7" s="1"/>
  <c r="L28" i="7" s="1"/>
  <c r="H28" i="7"/>
  <c r="P27" i="7"/>
  <c r="O27" i="7"/>
  <c r="N27" i="7"/>
  <c r="M27" i="7"/>
  <c r="J27" i="7"/>
  <c r="H27" i="7"/>
  <c r="I27" i="7" s="1"/>
  <c r="K27" i="7" s="1"/>
  <c r="L27" i="7" s="1"/>
  <c r="M26" i="7"/>
  <c r="O26" i="7" s="1"/>
  <c r="P26" i="7" s="1"/>
  <c r="J26" i="7"/>
  <c r="I26" i="7"/>
  <c r="K26" i="7" s="1"/>
  <c r="L26" i="7" s="1"/>
  <c r="H26" i="7"/>
  <c r="M25" i="7"/>
  <c r="O25" i="7" s="1"/>
  <c r="P25" i="7" s="1"/>
  <c r="J25" i="7"/>
  <c r="I25" i="7"/>
  <c r="K25" i="7" s="1"/>
  <c r="L25" i="7" s="1"/>
  <c r="H25" i="7"/>
  <c r="M24" i="7"/>
  <c r="N24" i="7" s="1"/>
  <c r="K24" i="7"/>
  <c r="L24" i="7" s="1"/>
  <c r="J24" i="7"/>
  <c r="I24" i="7"/>
  <c r="H24" i="7"/>
  <c r="O23" i="7"/>
  <c r="P23" i="7" s="1"/>
  <c r="N23" i="7"/>
  <c r="M23" i="7"/>
  <c r="J23" i="7"/>
  <c r="H23" i="7"/>
  <c r="I23" i="7" s="1"/>
  <c r="K23" i="7" s="1"/>
  <c r="L23" i="7" s="1"/>
  <c r="M22" i="7"/>
  <c r="O22" i="7" s="1"/>
  <c r="P22" i="7" s="1"/>
  <c r="J22" i="7"/>
  <c r="H22" i="7"/>
  <c r="I22" i="7" s="1"/>
  <c r="K22" i="7" s="1"/>
  <c r="L22" i="7" s="1"/>
  <c r="N21" i="7"/>
  <c r="M21" i="7"/>
  <c r="O21" i="7" s="1"/>
  <c r="P21" i="7" s="1"/>
  <c r="J21" i="7"/>
  <c r="H21" i="7"/>
  <c r="I21" i="7" s="1"/>
  <c r="K21" i="7" s="1"/>
  <c r="L21" i="7" s="1"/>
  <c r="O20" i="7"/>
  <c r="P20" i="7" s="1"/>
  <c r="N20" i="7"/>
  <c r="M20" i="7"/>
  <c r="J20" i="7"/>
  <c r="I20" i="7"/>
  <c r="K20" i="7" s="1"/>
  <c r="L20" i="7" s="1"/>
  <c r="H20" i="7"/>
  <c r="P19" i="7"/>
  <c r="O19" i="7"/>
  <c r="N19" i="7"/>
  <c r="M19" i="7"/>
  <c r="J19" i="7"/>
  <c r="H19" i="7"/>
  <c r="I19" i="7" s="1"/>
  <c r="K19" i="7" s="1"/>
  <c r="L19" i="7" s="1"/>
  <c r="M18" i="7"/>
  <c r="O18" i="7" s="1"/>
  <c r="P18" i="7" s="1"/>
  <c r="J18" i="7"/>
  <c r="I18" i="7"/>
  <c r="K18" i="7" s="1"/>
  <c r="L18" i="7" s="1"/>
  <c r="H18" i="7"/>
  <c r="M17" i="7"/>
  <c r="O17" i="7" s="1"/>
  <c r="P17" i="7" s="1"/>
  <c r="J17" i="7"/>
  <c r="I17" i="7"/>
  <c r="K17" i="7" s="1"/>
  <c r="L17" i="7" s="1"/>
  <c r="H17" i="7"/>
  <c r="M16" i="7"/>
  <c r="O16" i="7" s="1"/>
  <c r="P16" i="7" s="1"/>
  <c r="K16" i="7"/>
  <c r="L16" i="7" s="1"/>
  <c r="J16" i="7"/>
  <c r="I16" i="7"/>
  <c r="H16" i="7"/>
  <c r="O15" i="7"/>
  <c r="P15" i="7" s="1"/>
  <c r="N15" i="7"/>
  <c r="M15" i="7"/>
  <c r="J15" i="7"/>
  <c r="H15" i="7"/>
  <c r="I15" i="7" s="1"/>
  <c r="K15" i="7" s="1"/>
  <c r="L15" i="7" s="1"/>
  <c r="M14" i="7"/>
  <c r="O14" i="7" s="1"/>
  <c r="P14" i="7" s="1"/>
  <c r="J14" i="7"/>
  <c r="H14" i="7"/>
  <c r="I14" i="7" s="1"/>
  <c r="K14" i="7" s="1"/>
  <c r="L14" i="7" s="1"/>
  <c r="N13" i="7"/>
  <c r="M13" i="7"/>
  <c r="O13" i="7" s="1"/>
  <c r="P13" i="7" s="1"/>
  <c r="J13" i="7"/>
  <c r="H13" i="7"/>
  <c r="I13" i="7" s="1"/>
  <c r="K13" i="7" s="1"/>
  <c r="L13" i="7" s="1"/>
  <c r="O12" i="7"/>
  <c r="P12" i="7" s="1"/>
  <c r="N12" i="7"/>
  <c r="M12" i="7"/>
  <c r="J12" i="7"/>
  <c r="I12" i="7"/>
  <c r="K12" i="7" s="1"/>
  <c r="L12" i="7" s="1"/>
  <c r="H12" i="7"/>
  <c r="P11" i="7"/>
  <c r="O11" i="7"/>
  <c r="N11" i="7"/>
  <c r="M11" i="7"/>
  <c r="J11" i="7"/>
  <c r="H11" i="7"/>
  <c r="I11" i="7" s="1"/>
  <c r="K11" i="7" s="1"/>
  <c r="L11" i="7" s="1"/>
  <c r="P10" i="7"/>
  <c r="O10" i="7"/>
  <c r="M10" i="7"/>
  <c r="N10" i="7" s="1"/>
  <c r="J10" i="7"/>
  <c r="I10" i="7"/>
  <c r="K10" i="7" s="1"/>
  <c r="L10" i="7" s="1"/>
  <c r="H10" i="7"/>
  <c r="M9" i="7"/>
  <c r="O9" i="7" s="1"/>
  <c r="P9" i="7" s="1"/>
  <c r="J9" i="7"/>
  <c r="I9" i="7"/>
  <c r="K9" i="7" s="1"/>
  <c r="L9" i="7" s="1"/>
  <c r="H9" i="7"/>
  <c r="M8" i="7"/>
  <c r="N8" i="7" s="1"/>
  <c r="K8" i="7"/>
  <c r="L8" i="7" s="1"/>
  <c r="J8" i="7"/>
  <c r="I8" i="7"/>
  <c r="H8" i="7"/>
  <c r="O7" i="7"/>
  <c r="P7" i="7" s="1"/>
  <c r="N7" i="7"/>
  <c r="M7" i="7"/>
  <c r="J7" i="7"/>
  <c r="H7" i="7"/>
  <c r="I7" i="7" s="1"/>
  <c r="K7" i="7" s="1"/>
  <c r="L7" i="7" s="1"/>
  <c r="M6" i="7"/>
  <c r="O6" i="7" s="1"/>
  <c r="P6" i="7" s="1"/>
  <c r="J6" i="7"/>
  <c r="H6" i="7"/>
  <c r="I6" i="7" s="1"/>
  <c r="K6" i="7" s="1"/>
  <c r="L6" i="7" s="1"/>
  <c r="N5" i="7"/>
  <c r="M5" i="7"/>
  <c r="O5" i="7" s="1"/>
  <c r="P5" i="7" s="1"/>
  <c r="J5" i="7"/>
  <c r="H5" i="7"/>
  <c r="I5" i="7" s="1"/>
  <c r="K5" i="7" s="1"/>
  <c r="L5" i="7" s="1"/>
  <c r="O4" i="7"/>
  <c r="P4" i="7" s="1"/>
  <c r="N4" i="7"/>
  <c r="M4" i="7"/>
  <c r="J4" i="7"/>
  <c r="I4" i="7"/>
  <c r="K4" i="7" s="1"/>
  <c r="L4" i="7" s="1"/>
  <c r="H4" i="7"/>
  <c r="P3" i="7"/>
  <c r="O3" i="7"/>
  <c r="N3" i="7"/>
  <c r="M3" i="7"/>
  <c r="J3" i="7"/>
  <c r="H3" i="7"/>
  <c r="I3" i="7" s="1"/>
  <c r="K3" i="7" s="1"/>
  <c r="L3" i="7" s="1"/>
  <c r="P2" i="7"/>
  <c r="O2" i="7"/>
  <c r="M2" i="7"/>
  <c r="N2" i="7" s="1"/>
  <c r="J2" i="7"/>
  <c r="I2" i="7"/>
  <c r="K2" i="7" s="1"/>
  <c r="L2" i="7" s="1"/>
  <c r="H2" i="7"/>
  <c r="M82" i="6"/>
  <c r="O82" i="6" s="1"/>
  <c r="P82" i="6" s="1"/>
  <c r="J82" i="6"/>
  <c r="I82" i="6"/>
  <c r="K82" i="6" s="1"/>
  <c r="L82" i="6" s="1"/>
  <c r="H82" i="6"/>
  <c r="N81" i="6"/>
  <c r="M81" i="6"/>
  <c r="O81" i="6" s="1"/>
  <c r="P81" i="6" s="1"/>
  <c r="J81" i="6"/>
  <c r="H81" i="6"/>
  <c r="I81" i="6" s="1"/>
  <c r="K81" i="6" s="1"/>
  <c r="L81" i="6" s="1"/>
  <c r="O80" i="6"/>
  <c r="P80" i="6" s="1"/>
  <c r="M80" i="6"/>
  <c r="N80" i="6" s="1"/>
  <c r="K80" i="6"/>
  <c r="L80" i="6" s="1"/>
  <c r="J80" i="6"/>
  <c r="I80" i="6"/>
  <c r="H80" i="6"/>
  <c r="M79" i="6"/>
  <c r="O79" i="6" s="1"/>
  <c r="P79" i="6" s="1"/>
  <c r="J79" i="6"/>
  <c r="H79" i="6"/>
  <c r="I79" i="6" s="1"/>
  <c r="K79" i="6" s="1"/>
  <c r="L79" i="6" s="1"/>
  <c r="M78" i="6"/>
  <c r="O78" i="6" s="1"/>
  <c r="P78" i="6" s="1"/>
  <c r="J78" i="6"/>
  <c r="I78" i="6"/>
  <c r="K78" i="6" s="1"/>
  <c r="L78" i="6" s="1"/>
  <c r="H78" i="6"/>
  <c r="O77" i="6"/>
  <c r="P77" i="6" s="1"/>
  <c r="N77" i="6"/>
  <c r="M77" i="6"/>
  <c r="J77" i="6"/>
  <c r="H77" i="6"/>
  <c r="I77" i="6" s="1"/>
  <c r="K77" i="6" s="1"/>
  <c r="L77" i="6" s="1"/>
  <c r="O76" i="6"/>
  <c r="P76" i="6" s="1"/>
  <c r="M76" i="6"/>
  <c r="N76" i="6" s="1"/>
  <c r="J76" i="6"/>
  <c r="H76" i="6"/>
  <c r="I76" i="6" s="1"/>
  <c r="K76" i="6" s="1"/>
  <c r="L76" i="6" s="1"/>
  <c r="M75" i="6"/>
  <c r="O75" i="6" s="1"/>
  <c r="P75" i="6" s="1"/>
  <c r="J75" i="6"/>
  <c r="H75" i="6"/>
  <c r="I75" i="6" s="1"/>
  <c r="K75" i="6" s="1"/>
  <c r="L75" i="6" s="1"/>
  <c r="M74" i="6"/>
  <c r="O74" i="6" s="1"/>
  <c r="P74" i="6" s="1"/>
  <c r="J74" i="6"/>
  <c r="I74" i="6"/>
  <c r="K74" i="6" s="1"/>
  <c r="L74" i="6" s="1"/>
  <c r="H74" i="6"/>
  <c r="O73" i="6"/>
  <c r="P73" i="6" s="1"/>
  <c r="N73" i="6"/>
  <c r="M73" i="6"/>
  <c r="J73" i="6"/>
  <c r="H73" i="6"/>
  <c r="I73" i="6" s="1"/>
  <c r="K73" i="6" s="1"/>
  <c r="L73" i="6" s="1"/>
  <c r="O72" i="6"/>
  <c r="P72" i="6" s="1"/>
  <c r="M72" i="6"/>
  <c r="N72" i="6" s="1"/>
  <c r="J72" i="6"/>
  <c r="H72" i="6"/>
  <c r="I72" i="6" s="1"/>
  <c r="K72" i="6" s="1"/>
  <c r="L72" i="6" s="1"/>
  <c r="M71" i="6"/>
  <c r="O71" i="6" s="1"/>
  <c r="P71" i="6" s="1"/>
  <c r="J71" i="6"/>
  <c r="H71" i="6"/>
  <c r="I71" i="6" s="1"/>
  <c r="K71" i="6" s="1"/>
  <c r="L71" i="6" s="1"/>
  <c r="M70" i="6"/>
  <c r="O70" i="6" s="1"/>
  <c r="P70" i="6" s="1"/>
  <c r="J70" i="6"/>
  <c r="I70" i="6"/>
  <c r="K70" i="6" s="1"/>
  <c r="L70" i="6" s="1"/>
  <c r="H70" i="6"/>
  <c r="O69" i="6"/>
  <c r="P69" i="6" s="1"/>
  <c r="N69" i="6"/>
  <c r="M69" i="6"/>
  <c r="J69" i="6"/>
  <c r="H69" i="6"/>
  <c r="I69" i="6" s="1"/>
  <c r="K69" i="6" s="1"/>
  <c r="L69" i="6" s="1"/>
  <c r="O68" i="6"/>
  <c r="P68" i="6" s="1"/>
  <c r="M68" i="6"/>
  <c r="N68" i="6" s="1"/>
  <c r="J68" i="6"/>
  <c r="H68" i="6"/>
  <c r="I68" i="6" s="1"/>
  <c r="K68" i="6" s="1"/>
  <c r="L68" i="6" s="1"/>
  <c r="M67" i="6"/>
  <c r="O67" i="6" s="1"/>
  <c r="P67" i="6" s="1"/>
  <c r="J67" i="6"/>
  <c r="H67" i="6"/>
  <c r="I67" i="6" s="1"/>
  <c r="K67" i="6" s="1"/>
  <c r="L67" i="6" s="1"/>
  <c r="M66" i="6"/>
  <c r="O66" i="6" s="1"/>
  <c r="P66" i="6" s="1"/>
  <c r="J66" i="6"/>
  <c r="I66" i="6"/>
  <c r="K66" i="6" s="1"/>
  <c r="L66" i="6" s="1"/>
  <c r="H66" i="6"/>
  <c r="O65" i="6"/>
  <c r="P65" i="6" s="1"/>
  <c r="N65" i="6"/>
  <c r="M65" i="6"/>
  <c r="J65" i="6"/>
  <c r="H65" i="6"/>
  <c r="I65" i="6" s="1"/>
  <c r="K65" i="6" s="1"/>
  <c r="L65" i="6" s="1"/>
  <c r="O64" i="6"/>
  <c r="P64" i="6" s="1"/>
  <c r="M64" i="6"/>
  <c r="N64" i="6" s="1"/>
  <c r="J64" i="6"/>
  <c r="H64" i="6"/>
  <c r="I64" i="6" s="1"/>
  <c r="K64" i="6" s="1"/>
  <c r="L64" i="6" s="1"/>
  <c r="M63" i="6"/>
  <c r="O63" i="6" s="1"/>
  <c r="P63" i="6" s="1"/>
  <c r="J63" i="6"/>
  <c r="H63" i="6"/>
  <c r="I63" i="6" s="1"/>
  <c r="K63" i="6" s="1"/>
  <c r="L63" i="6" s="1"/>
  <c r="M62" i="6"/>
  <c r="O62" i="6" s="1"/>
  <c r="P62" i="6" s="1"/>
  <c r="J62" i="6"/>
  <c r="I62" i="6"/>
  <c r="K62" i="6" s="1"/>
  <c r="L62" i="6" s="1"/>
  <c r="H62" i="6"/>
  <c r="O61" i="6"/>
  <c r="P61" i="6" s="1"/>
  <c r="N61" i="6"/>
  <c r="M61" i="6"/>
  <c r="J61" i="6"/>
  <c r="H61" i="6"/>
  <c r="I61" i="6" s="1"/>
  <c r="K61" i="6" s="1"/>
  <c r="L61" i="6" s="1"/>
  <c r="O60" i="6"/>
  <c r="P60" i="6" s="1"/>
  <c r="M60" i="6"/>
  <c r="N60" i="6" s="1"/>
  <c r="J60" i="6"/>
  <c r="H60" i="6"/>
  <c r="I60" i="6" s="1"/>
  <c r="K60" i="6" s="1"/>
  <c r="L60" i="6" s="1"/>
  <c r="M59" i="6"/>
  <c r="O59" i="6" s="1"/>
  <c r="P59" i="6" s="1"/>
  <c r="J59" i="6"/>
  <c r="H59" i="6"/>
  <c r="I59" i="6" s="1"/>
  <c r="K59" i="6" s="1"/>
  <c r="L59" i="6" s="1"/>
  <c r="M58" i="6"/>
  <c r="O58" i="6" s="1"/>
  <c r="P58" i="6" s="1"/>
  <c r="J58" i="6"/>
  <c r="I58" i="6"/>
  <c r="K58" i="6" s="1"/>
  <c r="L58" i="6" s="1"/>
  <c r="H58" i="6"/>
  <c r="O57" i="6"/>
  <c r="P57" i="6" s="1"/>
  <c r="N57" i="6"/>
  <c r="M57" i="6"/>
  <c r="J57" i="6"/>
  <c r="H57" i="6"/>
  <c r="I57" i="6" s="1"/>
  <c r="K57" i="6" s="1"/>
  <c r="L57" i="6" s="1"/>
  <c r="O56" i="6"/>
  <c r="P56" i="6" s="1"/>
  <c r="N56" i="6"/>
  <c r="M56" i="6"/>
  <c r="J56" i="6"/>
  <c r="H56" i="6"/>
  <c r="I56" i="6" s="1"/>
  <c r="K56" i="6" s="1"/>
  <c r="L56" i="6" s="1"/>
  <c r="M55" i="6"/>
  <c r="O55" i="6" s="1"/>
  <c r="P55" i="6" s="1"/>
  <c r="J55" i="6"/>
  <c r="H55" i="6"/>
  <c r="I55" i="6" s="1"/>
  <c r="K55" i="6" s="1"/>
  <c r="L55" i="6" s="1"/>
  <c r="M54" i="6"/>
  <c r="O54" i="6" s="1"/>
  <c r="P54" i="6" s="1"/>
  <c r="J54" i="6"/>
  <c r="I54" i="6"/>
  <c r="K54" i="6" s="1"/>
  <c r="L54" i="6" s="1"/>
  <c r="H54" i="6"/>
  <c r="O53" i="6"/>
  <c r="P53" i="6" s="1"/>
  <c r="N53" i="6"/>
  <c r="M53" i="6"/>
  <c r="J53" i="6"/>
  <c r="K53" i="6" s="1"/>
  <c r="L53" i="6" s="1"/>
  <c r="I53" i="6"/>
  <c r="H53" i="6"/>
  <c r="O52" i="6"/>
  <c r="P52" i="6" s="1"/>
  <c r="M52" i="6"/>
  <c r="N52" i="6" s="1"/>
  <c r="J52" i="6"/>
  <c r="H52" i="6"/>
  <c r="I52" i="6" s="1"/>
  <c r="K52" i="6" s="1"/>
  <c r="L52" i="6" s="1"/>
  <c r="M51" i="6"/>
  <c r="O51" i="6" s="1"/>
  <c r="P51" i="6" s="1"/>
  <c r="J51" i="6"/>
  <c r="H51" i="6"/>
  <c r="I51" i="6" s="1"/>
  <c r="K51" i="6" s="1"/>
  <c r="L51" i="6" s="1"/>
  <c r="M50" i="6"/>
  <c r="O50" i="6" s="1"/>
  <c r="P50" i="6" s="1"/>
  <c r="J50" i="6"/>
  <c r="I50" i="6"/>
  <c r="K50" i="6" s="1"/>
  <c r="L50" i="6" s="1"/>
  <c r="H50" i="6"/>
  <c r="O49" i="6"/>
  <c r="P49" i="6" s="1"/>
  <c r="N49" i="6"/>
  <c r="M49" i="6"/>
  <c r="J49" i="6"/>
  <c r="H49" i="6"/>
  <c r="I49" i="6" s="1"/>
  <c r="K49" i="6" s="1"/>
  <c r="L49" i="6" s="1"/>
  <c r="O48" i="6"/>
  <c r="P48" i="6" s="1"/>
  <c r="N48" i="6"/>
  <c r="M48" i="6"/>
  <c r="J48" i="6"/>
  <c r="H48" i="6"/>
  <c r="I48" i="6" s="1"/>
  <c r="K48" i="6" s="1"/>
  <c r="L48" i="6" s="1"/>
  <c r="M47" i="6"/>
  <c r="O47" i="6" s="1"/>
  <c r="P47" i="6" s="1"/>
  <c r="J47" i="6"/>
  <c r="H47" i="6"/>
  <c r="I47" i="6" s="1"/>
  <c r="K47" i="6" s="1"/>
  <c r="L47" i="6" s="1"/>
  <c r="M46" i="6"/>
  <c r="O46" i="6" s="1"/>
  <c r="P46" i="6" s="1"/>
  <c r="J46" i="6"/>
  <c r="I46" i="6"/>
  <c r="K46" i="6" s="1"/>
  <c r="L46" i="6" s="1"/>
  <c r="H46" i="6"/>
  <c r="O45" i="6"/>
  <c r="P45" i="6" s="1"/>
  <c r="N45" i="6"/>
  <c r="M45" i="6"/>
  <c r="J45" i="6"/>
  <c r="K45" i="6" s="1"/>
  <c r="L45" i="6" s="1"/>
  <c r="I45" i="6"/>
  <c r="H45" i="6"/>
  <c r="O44" i="6"/>
  <c r="P44" i="6" s="1"/>
  <c r="M44" i="6"/>
  <c r="N44" i="6" s="1"/>
  <c r="J44" i="6"/>
  <c r="H44" i="6"/>
  <c r="I44" i="6" s="1"/>
  <c r="K44" i="6" s="1"/>
  <c r="L44" i="6" s="1"/>
  <c r="M43" i="6"/>
  <c r="O43" i="6" s="1"/>
  <c r="P43" i="6" s="1"/>
  <c r="J43" i="6"/>
  <c r="H43" i="6"/>
  <c r="I43" i="6" s="1"/>
  <c r="K43" i="6" s="1"/>
  <c r="L43" i="6" s="1"/>
  <c r="M42" i="6"/>
  <c r="O42" i="6" s="1"/>
  <c r="P42" i="6" s="1"/>
  <c r="J42" i="6"/>
  <c r="I42" i="6"/>
  <c r="K42" i="6" s="1"/>
  <c r="L42" i="6" s="1"/>
  <c r="H42" i="6"/>
  <c r="O41" i="6"/>
  <c r="P41" i="6" s="1"/>
  <c r="N41" i="6"/>
  <c r="M41" i="6"/>
  <c r="J41" i="6"/>
  <c r="H41" i="6"/>
  <c r="I41" i="6" s="1"/>
  <c r="K41" i="6" s="1"/>
  <c r="L41" i="6" s="1"/>
  <c r="O40" i="6"/>
  <c r="P40" i="6" s="1"/>
  <c r="N40" i="6"/>
  <c r="M40" i="6"/>
  <c r="J40" i="6"/>
  <c r="H40" i="6"/>
  <c r="I40" i="6" s="1"/>
  <c r="K40" i="6" s="1"/>
  <c r="L40" i="6" s="1"/>
  <c r="M39" i="6"/>
  <c r="O39" i="6" s="1"/>
  <c r="P39" i="6" s="1"/>
  <c r="J39" i="6"/>
  <c r="H39" i="6"/>
  <c r="I39" i="6" s="1"/>
  <c r="K39" i="6" s="1"/>
  <c r="L39" i="6" s="1"/>
  <c r="M38" i="6"/>
  <c r="O38" i="6" s="1"/>
  <c r="P38" i="6" s="1"/>
  <c r="J38" i="6"/>
  <c r="I38" i="6"/>
  <c r="K38" i="6" s="1"/>
  <c r="L38" i="6" s="1"/>
  <c r="H38" i="6"/>
  <c r="O37" i="6"/>
  <c r="P37" i="6" s="1"/>
  <c r="N37" i="6"/>
  <c r="M37" i="6"/>
  <c r="J37" i="6"/>
  <c r="K37" i="6" s="1"/>
  <c r="L37" i="6" s="1"/>
  <c r="I37" i="6"/>
  <c r="H37" i="6"/>
  <c r="O36" i="6"/>
  <c r="P36" i="6" s="1"/>
  <c r="M36" i="6"/>
  <c r="N36" i="6" s="1"/>
  <c r="J36" i="6"/>
  <c r="H36" i="6"/>
  <c r="I36" i="6" s="1"/>
  <c r="K36" i="6" s="1"/>
  <c r="L36" i="6" s="1"/>
  <c r="M35" i="6"/>
  <c r="O35" i="6" s="1"/>
  <c r="P35" i="6" s="1"/>
  <c r="J35" i="6"/>
  <c r="H35" i="6"/>
  <c r="I35" i="6" s="1"/>
  <c r="K35" i="6" s="1"/>
  <c r="L35" i="6" s="1"/>
  <c r="M34" i="6"/>
  <c r="O34" i="6" s="1"/>
  <c r="P34" i="6" s="1"/>
  <c r="J34" i="6"/>
  <c r="I34" i="6"/>
  <c r="K34" i="6" s="1"/>
  <c r="L34" i="6" s="1"/>
  <c r="H34" i="6"/>
  <c r="O33" i="6"/>
  <c r="P33" i="6" s="1"/>
  <c r="N33" i="6"/>
  <c r="M33" i="6"/>
  <c r="J33" i="6"/>
  <c r="H33" i="6"/>
  <c r="I33" i="6" s="1"/>
  <c r="K33" i="6" s="1"/>
  <c r="L33" i="6" s="1"/>
  <c r="O32" i="6"/>
  <c r="P32" i="6" s="1"/>
  <c r="N32" i="6"/>
  <c r="M32" i="6"/>
  <c r="J32" i="6"/>
  <c r="H32" i="6"/>
  <c r="I32" i="6" s="1"/>
  <c r="K32" i="6" s="1"/>
  <c r="L32" i="6" s="1"/>
  <c r="M31" i="6"/>
  <c r="O31" i="6" s="1"/>
  <c r="P31" i="6" s="1"/>
  <c r="J31" i="6"/>
  <c r="H31" i="6"/>
  <c r="I31" i="6" s="1"/>
  <c r="K31" i="6" s="1"/>
  <c r="L31" i="6" s="1"/>
  <c r="M30" i="6"/>
  <c r="O30" i="6" s="1"/>
  <c r="P30" i="6" s="1"/>
  <c r="J30" i="6"/>
  <c r="I30" i="6"/>
  <c r="K30" i="6" s="1"/>
  <c r="L30" i="6" s="1"/>
  <c r="H30" i="6"/>
  <c r="O29" i="6"/>
  <c r="P29" i="6" s="1"/>
  <c r="N29" i="6"/>
  <c r="M29" i="6"/>
  <c r="J29" i="6"/>
  <c r="K29" i="6" s="1"/>
  <c r="L29" i="6" s="1"/>
  <c r="I29" i="6"/>
  <c r="H29" i="6"/>
  <c r="O28" i="6"/>
  <c r="P28" i="6" s="1"/>
  <c r="M28" i="6"/>
  <c r="N28" i="6" s="1"/>
  <c r="J28" i="6"/>
  <c r="H28" i="6"/>
  <c r="I28" i="6" s="1"/>
  <c r="K28" i="6" s="1"/>
  <c r="L28" i="6" s="1"/>
  <c r="M27" i="6"/>
  <c r="O27" i="6" s="1"/>
  <c r="P27" i="6" s="1"/>
  <c r="J27" i="6"/>
  <c r="H27" i="6"/>
  <c r="I27" i="6" s="1"/>
  <c r="K27" i="6" s="1"/>
  <c r="L27" i="6" s="1"/>
  <c r="M26" i="6"/>
  <c r="O26" i="6" s="1"/>
  <c r="P26" i="6" s="1"/>
  <c r="J26" i="6"/>
  <c r="I26" i="6"/>
  <c r="K26" i="6" s="1"/>
  <c r="L26" i="6" s="1"/>
  <c r="H26" i="6"/>
  <c r="O25" i="6"/>
  <c r="P25" i="6" s="1"/>
  <c r="N25" i="6"/>
  <c r="M25" i="6"/>
  <c r="J25" i="6"/>
  <c r="H25" i="6"/>
  <c r="I25" i="6" s="1"/>
  <c r="K25" i="6" s="1"/>
  <c r="L25" i="6" s="1"/>
  <c r="O24" i="6"/>
  <c r="P24" i="6" s="1"/>
  <c r="N24" i="6"/>
  <c r="M24" i="6"/>
  <c r="J24" i="6"/>
  <c r="H24" i="6"/>
  <c r="I24" i="6" s="1"/>
  <c r="K24" i="6" s="1"/>
  <c r="L24" i="6" s="1"/>
  <c r="M23" i="6"/>
  <c r="O23" i="6" s="1"/>
  <c r="P23" i="6" s="1"/>
  <c r="J23" i="6"/>
  <c r="H23" i="6"/>
  <c r="I23" i="6" s="1"/>
  <c r="K23" i="6" s="1"/>
  <c r="L23" i="6" s="1"/>
  <c r="M22" i="6"/>
  <c r="O22" i="6" s="1"/>
  <c r="P22" i="6" s="1"/>
  <c r="J22" i="6"/>
  <c r="I22" i="6"/>
  <c r="K22" i="6" s="1"/>
  <c r="L22" i="6" s="1"/>
  <c r="H22" i="6"/>
  <c r="O21" i="6"/>
  <c r="P21" i="6" s="1"/>
  <c r="N21" i="6"/>
  <c r="M21" i="6"/>
  <c r="J21" i="6"/>
  <c r="K21" i="6" s="1"/>
  <c r="L21" i="6" s="1"/>
  <c r="I21" i="6"/>
  <c r="H21" i="6"/>
  <c r="O20" i="6"/>
  <c r="P20" i="6" s="1"/>
  <c r="M20" i="6"/>
  <c r="N20" i="6" s="1"/>
  <c r="J20" i="6"/>
  <c r="H20" i="6"/>
  <c r="I20" i="6" s="1"/>
  <c r="K20" i="6" s="1"/>
  <c r="L20" i="6" s="1"/>
  <c r="M19" i="6"/>
  <c r="O19" i="6" s="1"/>
  <c r="P19" i="6" s="1"/>
  <c r="J19" i="6"/>
  <c r="H19" i="6"/>
  <c r="I19" i="6" s="1"/>
  <c r="K19" i="6" s="1"/>
  <c r="L19" i="6" s="1"/>
  <c r="M18" i="6"/>
  <c r="O18" i="6" s="1"/>
  <c r="P18" i="6" s="1"/>
  <c r="J18" i="6"/>
  <c r="I18" i="6"/>
  <c r="K18" i="6" s="1"/>
  <c r="L18" i="6" s="1"/>
  <c r="H18" i="6"/>
  <c r="O17" i="6"/>
  <c r="P17" i="6" s="1"/>
  <c r="N17" i="6"/>
  <c r="M17" i="6"/>
  <c r="J17" i="6"/>
  <c r="H17" i="6"/>
  <c r="I17" i="6" s="1"/>
  <c r="K17" i="6" s="1"/>
  <c r="L17" i="6" s="1"/>
  <c r="O16" i="6"/>
  <c r="P16" i="6" s="1"/>
  <c r="N16" i="6"/>
  <c r="M16" i="6"/>
  <c r="J16" i="6"/>
  <c r="H16" i="6"/>
  <c r="I16" i="6" s="1"/>
  <c r="K16" i="6" s="1"/>
  <c r="L16" i="6" s="1"/>
  <c r="M15" i="6"/>
  <c r="O15" i="6" s="1"/>
  <c r="P15" i="6" s="1"/>
  <c r="J15" i="6"/>
  <c r="H15" i="6"/>
  <c r="I15" i="6" s="1"/>
  <c r="K15" i="6" s="1"/>
  <c r="L15" i="6" s="1"/>
  <c r="M14" i="6"/>
  <c r="O14" i="6" s="1"/>
  <c r="P14" i="6" s="1"/>
  <c r="J14" i="6"/>
  <c r="I14" i="6"/>
  <c r="K14" i="6" s="1"/>
  <c r="L14" i="6" s="1"/>
  <c r="H14" i="6"/>
  <c r="O13" i="6"/>
  <c r="P13" i="6" s="1"/>
  <c r="N13" i="6"/>
  <c r="M13" i="6"/>
  <c r="J13" i="6"/>
  <c r="K13" i="6" s="1"/>
  <c r="L13" i="6" s="1"/>
  <c r="I13" i="6"/>
  <c r="H13" i="6"/>
  <c r="O12" i="6"/>
  <c r="P12" i="6" s="1"/>
  <c r="M12" i="6"/>
  <c r="N12" i="6" s="1"/>
  <c r="J12" i="6"/>
  <c r="H12" i="6"/>
  <c r="I12" i="6" s="1"/>
  <c r="K12" i="6" s="1"/>
  <c r="L12" i="6" s="1"/>
  <c r="M11" i="6"/>
  <c r="O11" i="6" s="1"/>
  <c r="P11" i="6" s="1"/>
  <c r="J11" i="6"/>
  <c r="H11" i="6"/>
  <c r="I11" i="6" s="1"/>
  <c r="K11" i="6" s="1"/>
  <c r="L11" i="6" s="1"/>
  <c r="M10" i="6"/>
  <c r="O10" i="6" s="1"/>
  <c r="P10" i="6" s="1"/>
  <c r="J10" i="6"/>
  <c r="I10" i="6"/>
  <c r="K10" i="6" s="1"/>
  <c r="L10" i="6" s="1"/>
  <c r="H10" i="6"/>
  <c r="N9" i="6"/>
  <c r="M9" i="6"/>
  <c r="O9" i="6" s="1"/>
  <c r="P9" i="6" s="1"/>
  <c r="J9" i="6"/>
  <c r="H9" i="6"/>
  <c r="I9" i="6" s="1"/>
  <c r="K9" i="6" s="1"/>
  <c r="L9" i="6" s="1"/>
  <c r="O8" i="6"/>
  <c r="P8" i="6" s="1"/>
  <c r="N8" i="6"/>
  <c r="M8" i="6"/>
  <c r="J8" i="6"/>
  <c r="H8" i="6"/>
  <c r="I8" i="6" s="1"/>
  <c r="K8" i="6" s="1"/>
  <c r="L8" i="6" s="1"/>
  <c r="M7" i="6"/>
  <c r="O7" i="6" s="1"/>
  <c r="P7" i="6" s="1"/>
  <c r="J7" i="6"/>
  <c r="H7" i="6"/>
  <c r="I7" i="6" s="1"/>
  <c r="K7" i="6" s="1"/>
  <c r="L7" i="6" s="1"/>
  <c r="M6" i="6"/>
  <c r="O6" i="6" s="1"/>
  <c r="P6" i="6" s="1"/>
  <c r="J6" i="6"/>
  <c r="I6" i="6"/>
  <c r="K6" i="6" s="1"/>
  <c r="L6" i="6" s="1"/>
  <c r="H6" i="6"/>
  <c r="O5" i="6"/>
  <c r="P5" i="6" s="1"/>
  <c r="N5" i="6"/>
  <c r="M5" i="6"/>
  <c r="J5" i="6"/>
  <c r="I5" i="6"/>
  <c r="K5" i="6" s="1"/>
  <c r="L5" i="6" s="1"/>
  <c r="H5" i="6"/>
  <c r="O4" i="6"/>
  <c r="P4" i="6" s="1"/>
  <c r="M4" i="6"/>
  <c r="N4" i="6" s="1"/>
  <c r="J4" i="6"/>
  <c r="H4" i="6"/>
  <c r="I4" i="6" s="1"/>
  <c r="K4" i="6" s="1"/>
  <c r="L4" i="6" s="1"/>
  <c r="M3" i="6"/>
  <c r="O3" i="6" s="1"/>
  <c r="P3" i="6" s="1"/>
  <c r="J3" i="6"/>
  <c r="H3" i="6"/>
  <c r="I3" i="6" s="1"/>
  <c r="K3" i="6" s="1"/>
  <c r="L3" i="6" s="1"/>
  <c r="M2" i="6"/>
  <c r="O2" i="6" s="1"/>
  <c r="P2" i="6" s="1"/>
  <c r="J2" i="6"/>
  <c r="I2" i="6"/>
  <c r="K2" i="6" s="1"/>
  <c r="L2" i="6" s="1"/>
  <c r="H2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3" i="5"/>
  <c r="P2" i="5"/>
  <c r="P2" i="1"/>
  <c r="P3" i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3" i="5"/>
  <c r="O2" i="5"/>
  <c r="N2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3" i="5"/>
  <c r="M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3" i="5"/>
  <c r="L2" i="5"/>
  <c r="L2" i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3" i="5"/>
  <c r="K2" i="5"/>
  <c r="K2" i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3" i="5"/>
  <c r="J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3" i="5"/>
  <c r="I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3" i="5"/>
  <c r="H2" i="5"/>
  <c r="O11" i="1"/>
  <c r="P11" i="1" s="1"/>
  <c r="O19" i="1"/>
  <c r="P19" i="1" s="1"/>
  <c r="O27" i="1"/>
  <c r="P27" i="1" s="1"/>
  <c r="O35" i="1"/>
  <c r="P35" i="1" s="1"/>
  <c r="O43" i="1"/>
  <c r="P43" i="1" s="1"/>
  <c r="O51" i="1"/>
  <c r="P51" i="1" s="1"/>
  <c r="O59" i="1"/>
  <c r="P59" i="1" s="1"/>
  <c r="O67" i="1"/>
  <c r="P67" i="1" s="1"/>
  <c r="N8" i="1"/>
  <c r="N16" i="1"/>
  <c r="N24" i="1"/>
  <c r="N32" i="1"/>
  <c r="N40" i="1"/>
  <c r="N48" i="1"/>
  <c r="N56" i="1"/>
  <c r="N64" i="1"/>
  <c r="N72" i="1"/>
  <c r="N80" i="1"/>
  <c r="M4" i="1"/>
  <c r="O4" i="1" s="1"/>
  <c r="P4" i="1" s="1"/>
  <c r="M5" i="1"/>
  <c r="O5" i="1" s="1"/>
  <c r="P5" i="1" s="1"/>
  <c r="M6" i="1"/>
  <c r="O6" i="1" s="1"/>
  <c r="P6" i="1" s="1"/>
  <c r="M7" i="1"/>
  <c r="O7" i="1" s="1"/>
  <c r="P7" i="1" s="1"/>
  <c r="M8" i="1"/>
  <c r="O8" i="1" s="1"/>
  <c r="P8" i="1" s="1"/>
  <c r="M9" i="1"/>
  <c r="N9" i="1" s="1"/>
  <c r="M10" i="1"/>
  <c r="N10" i="1" s="1"/>
  <c r="M11" i="1"/>
  <c r="N11" i="1" s="1"/>
  <c r="M12" i="1"/>
  <c r="O12" i="1" s="1"/>
  <c r="P12" i="1" s="1"/>
  <c r="M13" i="1"/>
  <c r="O13" i="1" s="1"/>
  <c r="P13" i="1" s="1"/>
  <c r="M14" i="1"/>
  <c r="O14" i="1" s="1"/>
  <c r="P14" i="1" s="1"/>
  <c r="M15" i="1"/>
  <c r="O15" i="1" s="1"/>
  <c r="P15" i="1" s="1"/>
  <c r="M16" i="1"/>
  <c r="O16" i="1" s="1"/>
  <c r="P16" i="1" s="1"/>
  <c r="M17" i="1"/>
  <c r="N17" i="1" s="1"/>
  <c r="M18" i="1"/>
  <c r="N18" i="1" s="1"/>
  <c r="M19" i="1"/>
  <c r="N19" i="1" s="1"/>
  <c r="M20" i="1"/>
  <c r="O20" i="1" s="1"/>
  <c r="P20" i="1" s="1"/>
  <c r="M21" i="1"/>
  <c r="O21" i="1" s="1"/>
  <c r="P21" i="1" s="1"/>
  <c r="M22" i="1"/>
  <c r="O22" i="1" s="1"/>
  <c r="P22" i="1" s="1"/>
  <c r="M23" i="1"/>
  <c r="O23" i="1" s="1"/>
  <c r="P23" i="1" s="1"/>
  <c r="M24" i="1"/>
  <c r="O24" i="1" s="1"/>
  <c r="P24" i="1" s="1"/>
  <c r="M25" i="1"/>
  <c r="N25" i="1" s="1"/>
  <c r="M26" i="1"/>
  <c r="N26" i="1" s="1"/>
  <c r="M27" i="1"/>
  <c r="N27" i="1" s="1"/>
  <c r="M28" i="1"/>
  <c r="O28" i="1" s="1"/>
  <c r="P28" i="1" s="1"/>
  <c r="M29" i="1"/>
  <c r="O29" i="1" s="1"/>
  <c r="P29" i="1" s="1"/>
  <c r="M30" i="1"/>
  <c r="O30" i="1" s="1"/>
  <c r="P30" i="1" s="1"/>
  <c r="M31" i="1"/>
  <c r="O31" i="1" s="1"/>
  <c r="P31" i="1" s="1"/>
  <c r="M32" i="1"/>
  <c r="O32" i="1" s="1"/>
  <c r="P32" i="1" s="1"/>
  <c r="M33" i="1"/>
  <c r="N33" i="1" s="1"/>
  <c r="M34" i="1"/>
  <c r="N34" i="1" s="1"/>
  <c r="M35" i="1"/>
  <c r="N35" i="1" s="1"/>
  <c r="M36" i="1"/>
  <c r="O36" i="1" s="1"/>
  <c r="P36" i="1" s="1"/>
  <c r="M37" i="1"/>
  <c r="O37" i="1" s="1"/>
  <c r="P37" i="1" s="1"/>
  <c r="M38" i="1"/>
  <c r="O38" i="1" s="1"/>
  <c r="P38" i="1" s="1"/>
  <c r="M39" i="1"/>
  <c r="O39" i="1" s="1"/>
  <c r="P39" i="1" s="1"/>
  <c r="M40" i="1"/>
  <c r="O40" i="1" s="1"/>
  <c r="P40" i="1" s="1"/>
  <c r="M41" i="1"/>
  <c r="N41" i="1" s="1"/>
  <c r="M42" i="1"/>
  <c r="N42" i="1" s="1"/>
  <c r="M43" i="1"/>
  <c r="N43" i="1" s="1"/>
  <c r="M44" i="1"/>
  <c r="O44" i="1" s="1"/>
  <c r="P44" i="1" s="1"/>
  <c r="M45" i="1"/>
  <c r="O45" i="1" s="1"/>
  <c r="P45" i="1" s="1"/>
  <c r="M46" i="1"/>
  <c r="O46" i="1" s="1"/>
  <c r="P46" i="1" s="1"/>
  <c r="M47" i="1"/>
  <c r="O47" i="1" s="1"/>
  <c r="P47" i="1" s="1"/>
  <c r="M48" i="1"/>
  <c r="O48" i="1" s="1"/>
  <c r="P48" i="1" s="1"/>
  <c r="M49" i="1"/>
  <c r="N49" i="1" s="1"/>
  <c r="M50" i="1"/>
  <c r="N50" i="1" s="1"/>
  <c r="M51" i="1"/>
  <c r="N51" i="1" s="1"/>
  <c r="M52" i="1"/>
  <c r="O52" i="1" s="1"/>
  <c r="P52" i="1" s="1"/>
  <c r="M53" i="1"/>
  <c r="O53" i="1" s="1"/>
  <c r="P53" i="1" s="1"/>
  <c r="M54" i="1"/>
  <c r="O54" i="1" s="1"/>
  <c r="P54" i="1" s="1"/>
  <c r="M55" i="1"/>
  <c r="O55" i="1" s="1"/>
  <c r="P55" i="1" s="1"/>
  <c r="M56" i="1"/>
  <c r="O56" i="1" s="1"/>
  <c r="P56" i="1" s="1"/>
  <c r="M57" i="1"/>
  <c r="N57" i="1" s="1"/>
  <c r="M58" i="1"/>
  <c r="N58" i="1" s="1"/>
  <c r="M59" i="1"/>
  <c r="N59" i="1" s="1"/>
  <c r="M60" i="1"/>
  <c r="O60" i="1" s="1"/>
  <c r="P60" i="1" s="1"/>
  <c r="M61" i="1"/>
  <c r="O61" i="1" s="1"/>
  <c r="P61" i="1" s="1"/>
  <c r="M62" i="1"/>
  <c r="O62" i="1" s="1"/>
  <c r="P62" i="1" s="1"/>
  <c r="M63" i="1"/>
  <c r="O63" i="1" s="1"/>
  <c r="P63" i="1" s="1"/>
  <c r="M64" i="1"/>
  <c r="O64" i="1" s="1"/>
  <c r="P64" i="1" s="1"/>
  <c r="M65" i="1"/>
  <c r="N65" i="1" s="1"/>
  <c r="M66" i="1"/>
  <c r="N66" i="1" s="1"/>
  <c r="M67" i="1"/>
  <c r="N67" i="1" s="1"/>
  <c r="M68" i="1"/>
  <c r="O68" i="1" s="1"/>
  <c r="P68" i="1" s="1"/>
  <c r="M69" i="1"/>
  <c r="O69" i="1" s="1"/>
  <c r="P69" i="1" s="1"/>
  <c r="M70" i="1"/>
  <c r="O70" i="1" s="1"/>
  <c r="P70" i="1" s="1"/>
  <c r="M71" i="1"/>
  <c r="O71" i="1" s="1"/>
  <c r="P71" i="1" s="1"/>
  <c r="M72" i="1"/>
  <c r="O72" i="1" s="1"/>
  <c r="P72" i="1" s="1"/>
  <c r="M73" i="1"/>
  <c r="N73" i="1" s="1"/>
  <c r="M74" i="1"/>
  <c r="N74" i="1" s="1"/>
  <c r="M75" i="1"/>
  <c r="O75" i="1" s="1"/>
  <c r="P75" i="1" s="1"/>
  <c r="M76" i="1"/>
  <c r="O76" i="1" s="1"/>
  <c r="P76" i="1" s="1"/>
  <c r="M77" i="1"/>
  <c r="O77" i="1" s="1"/>
  <c r="P77" i="1" s="1"/>
  <c r="M78" i="1"/>
  <c r="O78" i="1" s="1"/>
  <c r="P78" i="1" s="1"/>
  <c r="M79" i="1"/>
  <c r="O79" i="1" s="1"/>
  <c r="P79" i="1" s="1"/>
  <c r="M80" i="1"/>
  <c r="O80" i="1" s="1"/>
  <c r="P80" i="1" s="1"/>
  <c r="M81" i="1"/>
  <c r="N81" i="1" s="1"/>
  <c r="M82" i="1"/>
  <c r="N82" i="1" s="1"/>
  <c r="M3" i="1"/>
  <c r="O3" i="1" s="1"/>
  <c r="M2" i="1"/>
  <c r="O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/>
  <c r="I7" i="1"/>
  <c r="K7" i="1" s="1"/>
  <c r="L7" i="1" s="1"/>
  <c r="I8" i="1"/>
  <c r="K8" i="1" s="1"/>
  <c r="L8" i="1" s="1"/>
  <c r="I10" i="1"/>
  <c r="K10" i="1" s="1"/>
  <c r="L10" i="1" s="1"/>
  <c r="I15" i="1"/>
  <c r="K15" i="1" s="1"/>
  <c r="L15" i="1" s="1"/>
  <c r="I16" i="1"/>
  <c r="K16" i="1" s="1"/>
  <c r="L16" i="1" s="1"/>
  <c r="I18" i="1"/>
  <c r="K18" i="1" s="1"/>
  <c r="L18" i="1" s="1"/>
  <c r="I23" i="1"/>
  <c r="K23" i="1" s="1"/>
  <c r="L23" i="1" s="1"/>
  <c r="I24" i="1"/>
  <c r="K24" i="1" s="1"/>
  <c r="L24" i="1" s="1"/>
  <c r="I26" i="1"/>
  <c r="K26" i="1" s="1"/>
  <c r="L26" i="1" s="1"/>
  <c r="I31" i="1"/>
  <c r="K31" i="1" s="1"/>
  <c r="L31" i="1" s="1"/>
  <c r="I32" i="1"/>
  <c r="K32" i="1" s="1"/>
  <c r="L32" i="1" s="1"/>
  <c r="I34" i="1"/>
  <c r="K34" i="1" s="1"/>
  <c r="L34" i="1" s="1"/>
  <c r="I39" i="1"/>
  <c r="K39" i="1" s="1"/>
  <c r="L39" i="1" s="1"/>
  <c r="I40" i="1"/>
  <c r="K40" i="1" s="1"/>
  <c r="L40" i="1" s="1"/>
  <c r="I42" i="1"/>
  <c r="K42" i="1" s="1"/>
  <c r="L42" i="1" s="1"/>
  <c r="I47" i="1"/>
  <c r="K47" i="1" s="1"/>
  <c r="L47" i="1" s="1"/>
  <c r="I48" i="1"/>
  <c r="K48" i="1" s="1"/>
  <c r="L48" i="1" s="1"/>
  <c r="I50" i="1"/>
  <c r="K50" i="1" s="1"/>
  <c r="L50" i="1" s="1"/>
  <c r="I55" i="1"/>
  <c r="K55" i="1" s="1"/>
  <c r="L55" i="1" s="1"/>
  <c r="I56" i="1"/>
  <c r="K56" i="1" s="1"/>
  <c r="L56" i="1" s="1"/>
  <c r="I58" i="1"/>
  <c r="K58" i="1" s="1"/>
  <c r="L58" i="1" s="1"/>
  <c r="I63" i="1"/>
  <c r="K63" i="1" s="1"/>
  <c r="L63" i="1" s="1"/>
  <c r="I64" i="1"/>
  <c r="K64" i="1" s="1"/>
  <c r="L64" i="1" s="1"/>
  <c r="I66" i="1"/>
  <c r="K66" i="1" s="1"/>
  <c r="L66" i="1" s="1"/>
  <c r="I71" i="1"/>
  <c r="K71" i="1" s="1"/>
  <c r="L71" i="1" s="1"/>
  <c r="I72" i="1"/>
  <c r="K72" i="1" s="1"/>
  <c r="L72" i="1" s="1"/>
  <c r="I74" i="1"/>
  <c r="K74" i="1" s="1"/>
  <c r="L74" i="1" s="1"/>
  <c r="I79" i="1"/>
  <c r="K79" i="1" s="1"/>
  <c r="L79" i="1" s="1"/>
  <c r="I80" i="1"/>
  <c r="K80" i="1" s="1"/>
  <c r="L80" i="1" s="1"/>
  <c r="I82" i="1"/>
  <c r="K82" i="1" s="1"/>
  <c r="L82" i="1" s="1"/>
  <c r="H2" i="1"/>
  <c r="I2" i="1" s="1"/>
  <c r="H4" i="1"/>
  <c r="I4" i="1" s="1"/>
  <c r="K4" i="1" s="1"/>
  <c r="L4" i="1" s="1"/>
  <c r="H5" i="1"/>
  <c r="I5" i="1" s="1"/>
  <c r="K5" i="1" s="1"/>
  <c r="L5" i="1" s="1"/>
  <c r="H6" i="1"/>
  <c r="I6" i="1" s="1"/>
  <c r="K6" i="1" s="1"/>
  <c r="L6" i="1" s="1"/>
  <c r="H7" i="1"/>
  <c r="H8" i="1"/>
  <c r="H9" i="1"/>
  <c r="I9" i="1" s="1"/>
  <c r="K9" i="1" s="1"/>
  <c r="L9" i="1" s="1"/>
  <c r="H10" i="1"/>
  <c r="H11" i="1"/>
  <c r="I11" i="1" s="1"/>
  <c r="K11" i="1" s="1"/>
  <c r="L11" i="1" s="1"/>
  <c r="H12" i="1"/>
  <c r="I12" i="1" s="1"/>
  <c r="K12" i="1" s="1"/>
  <c r="L12" i="1" s="1"/>
  <c r="H13" i="1"/>
  <c r="I13" i="1" s="1"/>
  <c r="K13" i="1" s="1"/>
  <c r="L13" i="1" s="1"/>
  <c r="H14" i="1"/>
  <c r="I14" i="1" s="1"/>
  <c r="K14" i="1" s="1"/>
  <c r="L14" i="1" s="1"/>
  <c r="H15" i="1"/>
  <c r="H16" i="1"/>
  <c r="H17" i="1"/>
  <c r="I17" i="1" s="1"/>
  <c r="K17" i="1" s="1"/>
  <c r="L17" i="1" s="1"/>
  <c r="H18" i="1"/>
  <c r="H19" i="1"/>
  <c r="I19" i="1" s="1"/>
  <c r="K19" i="1" s="1"/>
  <c r="L19" i="1" s="1"/>
  <c r="H20" i="1"/>
  <c r="I20" i="1" s="1"/>
  <c r="K20" i="1" s="1"/>
  <c r="L20" i="1" s="1"/>
  <c r="H21" i="1"/>
  <c r="I21" i="1" s="1"/>
  <c r="K21" i="1" s="1"/>
  <c r="L21" i="1" s="1"/>
  <c r="H22" i="1"/>
  <c r="I22" i="1" s="1"/>
  <c r="K22" i="1" s="1"/>
  <c r="L22" i="1" s="1"/>
  <c r="H23" i="1"/>
  <c r="H24" i="1"/>
  <c r="H25" i="1"/>
  <c r="I25" i="1" s="1"/>
  <c r="K25" i="1" s="1"/>
  <c r="L25" i="1" s="1"/>
  <c r="H26" i="1"/>
  <c r="H27" i="1"/>
  <c r="I27" i="1" s="1"/>
  <c r="K27" i="1" s="1"/>
  <c r="L27" i="1" s="1"/>
  <c r="H28" i="1"/>
  <c r="I28" i="1" s="1"/>
  <c r="K28" i="1" s="1"/>
  <c r="L28" i="1" s="1"/>
  <c r="H29" i="1"/>
  <c r="I29" i="1" s="1"/>
  <c r="K29" i="1" s="1"/>
  <c r="L29" i="1" s="1"/>
  <c r="H30" i="1"/>
  <c r="I30" i="1" s="1"/>
  <c r="K30" i="1" s="1"/>
  <c r="L30" i="1" s="1"/>
  <c r="H31" i="1"/>
  <c r="H32" i="1"/>
  <c r="H33" i="1"/>
  <c r="I33" i="1" s="1"/>
  <c r="K33" i="1" s="1"/>
  <c r="L33" i="1" s="1"/>
  <c r="H34" i="1"/>
  <c r="H35" i="1"/>
  <c r="I35" i="1" s="1"/>
  <c r="K35" i="1" s="1"/>
  <c r="L35" i="1" s="1"/>
  <c r="H36" i="1"/>
  <c r="I36" i="1" s="1"/>
  <c r="K36" i="1" s="1"/>
  <c r="L36" i="1" s="1"/>
  <c r="H37" i="1"/>
  <c r="I37" i="1" s="1"/>
  <c r="K37" i="1" s="1"/>
  <c r="L37" i="1" s="1"/>
  <c r="H38" i="1"/>
  <c r="I38" i="1" s="1"/>
  <c r="K38" i="1" s="1"/>
  <c r="L38" i="1" s="1"/>
  <c r="H39" i="1"/>
  <c r="H40" i="1"/>
  <c r="H41" i="1"/>
  <c r="I41" i="1" s="1"/>
  <c r="K41" i="1" s="1"/>
  <c r="L41" i="1" s="1"/>
  <c r="H42" i="1"/>
  <c r="H43" i="1"/>
  <c r="I43" i="1" s="1"/>
  <c r="K43" i="1" s="1"/>
  <c r="L43" i="1" s="1"/>
  <c r="H44" i="1"/>
  <c r="I44" i="1" s="1"/>
  <c r="K44" i="1" s="1"/>
  <c r="L44" i="1" s="1"/>
  <c r="H45" i="1"/>
  <c r="I45" i="1" s="1"/>
  <c r="K45" i="1" s="1"/>
  <c r="L45" i="1" s="1"/>
  <c r="H46" i="1"/>
  <c r="I46" i="1" s="1"/>
  <c r="K46" i="1" s="1"/>
  <c r="L46" i="1" s="1"/>
  <c r="H47" i="1"/>
  <c r="H48" i="1"/>
  <c r="H49" i="1"/>
  <c r="I49" i="1" s="1"/>
  <c r="K49" i="1" s="1"/>
  <c r="L49" i="1" s="1"/>
  <c r="H50" i="1"/>
  <c r="H51" i="1"/>
  <c r="I51" i="1" s="1"/>
  <c r="K51" i="1" s="1"/>
  <c r="L51" i="1" s="1"/>
  <c r="H52" i="1"/>
  <c r="I52" i="1" s="1"/>
  <c r="K52" i="1" s="1"/>
  <c r="L52" i="1" s="1"/>
  <c r="H53" i="1"/>
  <c r="I53" i="1" s="1"/>
  <c r="K53" i="1" s="1"/>
  <c r="L53" i="1" s="1"/>
  <c r="H54" i="1"/>
  <c r="I54" i="1" s="1"/>
  <c r="K54" i="1" s="1"/>
  <c r="L54" i="1" s="1"/>
  <c r="H55" i="1"/>
  <c r="H56" i="1"/>
  <c r="H57" i="1"/>
  <c r="I57" i="1" s="1"/>
  <c r="K57" i="1" s="1"/>
  <c r="L57" i="1" s="1"/>
  <c r="H58" i="1"/>
  <c r="H59" i="1"/>
  <c r="I59" i="1" s="1"/>
  <c r="K59" i="1" s="1"/>
  <c r="L59" i="1" s="1"/>
  <c r="H60" i="1"/>
  <c r="I60" i="1" s="1"/>
  <c r="K60" i="1" s="1"/>
  <c r="L60" i="1" s="1"/>
  <c r="H61" i="1"/>
  <c r="I61" i="1" s="1"/>
  <c r="K61" i="1" s="1"/>
  <c r="L61" i="1" s="1"/>
  <c r="H62" i="1"/>
  <c r="I62" i="1" s="1"/>
  <c r="K62" i="1" s="1"/>
  <c r="L62" i="1" s="1"/>
  <c r="H63" i="1"/>
  <c r="H64" i="1"/>
  <c r="H65" i="1"/>
  <c r="I65" i="1" s="1"/>
  <c r="K65" i="1" s="1"/>
  <c r="L65" i="1" s="1"/>
  <c r="H66" i="1"/>
  <c r="H67" i="1"/>
  <c r="I67" i="1" s="1"/>
  <c r="K67" i="1" s="1"/>
  <c r="L67" i="1" s="1"/>
  <c r="H68" i="1"/>
  <c r="I68" i="1" s="1"/>
  <c r="K68" i="1" s="1"/>
  <c r="L68" i="1" s="1"/>
  <c r="H69" i="1"/>
  <c r="I69" i="1" s="1"/>
  <c r="K69" i="1" s="1"/>
  <c r="L69" i="1" s="1"/>
  <c r="H70" i="1"/>
  <c r="I70" i="1" s="1"/>
  <c r="K70" i="1" s="1"/>
  <c r="L70" i="1" s="1"/>
  <c r="H71" i="1"/>
  <c r="H72" i="1"/>
  <c r="H73" i="1"/>
  <c r="I73" i="1" s="1"/>
  <c r="K73" i="1" s="1"/>
  <c r="L73" i="1" s="1"/>
  <c r="H74" i="1"/>
  <c r="H75" i="1"/>
  <c r="I75" i="1" s="1"/>
  <c r="K75" i="1" s="1"/>
  <c r="L75" i="1" s="1"/>
  <c r="H76" i="1"/>
  <c r="I76" i="1" s="1"/>
  <c r="K76" i="1" s="1"/>
  <c r="L76" i="1" s="1"/>
  <c r="H77" i="1"/>
  <c r="I77" i="1" s="1"/>
  <c r="K77" i="1" s="1"/>
  <c r="L77" i="1" s="1"/>
  <c r="H78" i="1"/>
  <c r="I78" i="1" s="1"/>
  <c r="K78" i="1" s="1"/>
  <c r="L78" i="1" s="1"/>
  <c r="H79" i="1"/>
  <c r="H80" i="1"/>
  <c r="H81" i="1"/>
  <c r="I81" i="1" s="1"/>
  <c r="K81" i="1" s="1"/>
  <c r="L81" i="1" s="1"/>
  <c r="H82" i="1"/>
  <c r="H3" i="1"/>
  <c r="I3" i="1" s="1"/>
  <c r="K3" i="1" s="1"/>
  <c r="L3" i="1" s="1"/>
  <c r="O22" i="8" l="1"/>
  <c r="P22" i="8" s="1"/>
  <c r="N22" i="8"/>
  <c r="N30" i="8"/>
  <c r="O30" i="8"/>
  <c r="P30" i="8" s="1"/>
  <c r="N62" i="8"/>
  <c r="O62" i="8"/>
  <c r="P62" i="8" s="1"/>
  <c r="O7" i="8"/>
  <c r="P7" i="8" s="1"/>
  <c r="N7" i="8"/>
  <c r="N38" i="8"/>
  <c r="O38" i="8"/>
  <c r="P38" i="8" s="1"/>
  <c r="N46" i="8"/>
  <c r="O46" i="8"/>
  <c r="P46" i="8" s="1"/>
  <c r="N70" i="8"/>
  <c r="O70" i="8"/>
  <c r="P70" i="8" s="1"/>
  <c r="K10" i="8"/>
  <c r="L10" i="8" s="1"/>
  <c r="N54" i="8"/>
  <c r="O54" i="8"/>
  <c r="P54" i="8" s="1"/>
  <c r="O15" i="8"/>
  <c r="P15" i="8" s="1"/>
  <c r="N15" i="8"/>
  <c r="N78" i="8"/>
  <c r="O78" i="8"/>
  <c r="P78" i="8" s="1"/>
  <c r="N6" i="8"/>
  <c r="K2" i="8"/>
  <c r="L2" i="8" s="1"/>
  <c r="N39" i="8"/>
  <c r="N47" i="8"/>
  <c r="N55" i="8"/>
  <c r="N63" i="8"/>
  <c r="N71" i="8"/>
  <c r="N79" i="8"/>
  <c r="N8" i="8"/>
  <c r="N16" i="8"/>
  <c r="N24" i="8"/>
  <c r="N48" i="8"/>
  <c r="N56" i="8"/>
  <c r="N64" i="8"/>
  <c r="N72" i="8"/>
  <c r="N80" i="8"/>
  <c r="N9" i="8"/>
  <c r="N17" i="8"/>
  <c r="N25" i="8"/>
  <c r="O32" i="8"/>
  <c r="P32" i="8" s="1"/>
  <c r="N33" i="8"/>
  <c r="O40" i="8"/>
  <c r="P40" i="8" s="1"/>
  <c r="N41" i="8"/>
  <c r="N49" i="8"/>
  <c r="N57" i="8"/>
  <c r="N65" i="8"/>
  <c r="N73" i="8"/>
  <c r="N81" i="8"/>
  <c r="N23" i="8"/>
  <c r="N31" i="8"/>
  <c r="N66" i="8"/>
  <c r="N74" i="8"/>
  <c r="N82" i="8"/>
  <c r="N6" i="7"/>
  <c r="N14" i="7"/>
  <c r="N22" i="7"/>
  <c r="N30" i="7"/>
  <c r="N38" i="7"/>
  <c r="N46" i="7"/>
  <c r="N54" i="7"/>
  <c r="N62" i="7"/>
  <c r="N78" i="7"/>
  <c r="N48" i="7"/>
  <c r="N56" i="7"/>
  <c r="N64" i="7"/>
  <c r="N72" i="7"/>
  <c r="N80" i="7"/>
  <c r="N16" i="7"/>
  <c r="O8" i="7"/>
  <c r="P8" i="7" s="1"/>
  <c r="N9" i="7"/>
  <c r="N17" i="7"/>
  <c r="O24" i="7"/>
  <c r="P24" i="7" s="1"/>
  <c r="N25" i="7"/>
  <c r="O32" i="7"/>
  <c r="P32" i="7" s="1"/>
  <c r="N33" i="7"/>
  <c r="O40" i="7"/>
  <c r="P40" i="7" s="1"/>
  <c r="N41" i="7"/>
  <c r="N49" i="7"/>
  <c r="N57" i="7"/>
  <c r="N65" i="7"/>
  <c r="N73" i="7"/>
  <c r="N81" i="7"/>
  <c r="N18" i="7"/>
  <c r="N26" i="7"/>
  <c r="N34" i="7"/>
  <c r="N42" i="7"/>
  <c r="N50" i="7"/>
  <c r="N58" i="7"/>
  <c r="N66" i="7"/>
  <c r="N74" i="7"/>
  <c r="N82" i="7"/>
  <c r="N22" i="6"/>
  <c r="N30" i="6"/>
  <c r="N38" i="6"/>
  <c r="N46" i="6"/>
  <c r="N54" i="6"/>
  <c r="N62" i="6"/>
  <c r="N70" i="6"/>
  <c r="N78" i="6"/>
  <c r="N6" i="6"/>
  <c r="N14" i="6"/>
  <c r="N7" i="6"/>
  <c r="N15" i="6"/>
  <c r="N23" i="6"/>
  <c r="N31" i="6"/>
  <c r="N39" i="6"/>
  <c r="N47" i="6"/>
  <c r="N55" i="6"/>
  <c r="N63" i="6"/>
  <c r="N71" i="6"/>
  <c r="N79" i="6"/>
  <c r="N26" i="6"/>
  <c r="N34" i="6"/>
  <c r="N42" i="6"/>
  <c r="N50" i="6"/>
  <c r="N58" i="6"/>
  <c r="N66" i="6"/>
  <c r="N74" i="6"/>
  <c r="N82" i="6"/>
  <c r="N2" i="6"/>
  <c r="N10" i="6"/>
  <c r="N18" i="6"/>
  <c r="N3" i="6"/>
  <c r="N11" i="6"/>
  <c r="N19" i="6"/>
  <c r="N27" i="6"/>
  <c r="N35" i="6"/>
  <c r="N43" i="6"/>
  <c r="N51" i="6"/>
  <c r="N59" i="6"/>
  <c r="N67" i="6"/>
  <c r="N75" i="6"/>
  <c r="N79" i="1"/>
  <c r="N71" i="1"/>
  <c r="N63" i="1"/>
  <c r="N55" i="1"/>
  <c r="N47" i="1"/>
  <c r="N39" i="1"/>
  <c r="N31" i="1"/>
  <c r="N23" i="1"/>
  <c r="N15" i="1"/>
  <c r="N7" i="1"/>
  <c r="O82" i="1"/>
  <c r="P82" i="1" s="1"/>
  <c r="O74" i="1"/>
  <c r="P74" i="1" s="1"/>
  <c r="O66" i="1"/>
  <c r="P66" i="1" s="1"/>
  <c r="O58" i="1"/>
  <c r="P58" i="1" s="1"/>
  <c r="O50" i="1"/>
  <c r="P50" i="1" s="1"/>
  <c r="O42" i="1"/>
  <c r="P42" i="1" s="1"/>
  <c r="O34" i="1"/>
  <c r="P34" i="1" s="1"/>
  <c r="O26" i="1"/>
  <c r="P26" i="1" s="1"/>
  <c r="O18" i="1"/>
  <c r="P18" i="1" s="1"/>
  <c r="O10" i="1"/>
  <c r="P10" i="1" s="1"/>
  <c r="N78" i="1"/>
  <c r="N70" i="1"/>
  <c r="N62" i="1"/>
  <c r="N54" i="1"/>
  <c r="N46" i="1"/>
  <c r="N38" i="1"/>
  <c r="N30" i="1"/>
  <c r="N22" i="1"/>
  <c r="N14" i="1"/>
  <c r="N6" i="1"/>
  <c r="O81" i="1"/>
  <c r="P81" i="1" s="1"/>
  <c r="O73" i="1"/>
  <c r="P73" i="1" s="1"/>
  <c r="O65" i="1"/>
  <c r="P65" i="1" s="1"/>
  <c r="O57" i="1"/>
  <c r="P57" i="1" s="1"/>
  <c r="O49" i="1"/>
  <c r="P49" i="1" s="1"/>
  <c r="O41" i="1"/>
  <c r="P41" i="1" s="1"/>
  <c r="O33" i="1"/>
  <c r="P33" i="1" s="1"/>
  <c r="O25" i="1"/>
  <c r="P25" i="1" s="1"/>
  <c r="O17" i="1"/>
  <c r="P17" i="1" s="1"/>
  <c r="O9" i="1"/>
  <c r="P9" i="1" s="1"/>
  <c r="N77" i="1"/>
  <c r="N69" i="1"/>
  <c r="N61" i="1"/>
  <c r="N53" i="1"/>
  <c r="N45" i="1"/>
  <c r="N37" i="1"/>
  <c r="N29" i="1"/>
  <c r="N21" i="1"/>
  <c r="N13" i="1"/>
  <c r="N5" i="1"/>
  <c r="N76" i="1"/>
  <c r="N68" i="1"/>
  <c r="N60" i="1"/>
  <c r="N52" i="1"/>
  <c r="N44" i="1"/>
  <c r="N36" i="1"/>
  <c r="N28" i="1"/>
  <c r="N20" i="1"/>
  <c r="N12" i="1"/>
  <c r="N4" i="1"/>
  <c r="N75" i="1"/>
  <c r="N3" i="1"/>
  <c r="N2" i="1"/>
</calcChain>
</file>

<file path=xl/sharedStrings.xml><?xml version="1.0" encoding="utf-8"?>
<sst xmlns="http://schemas.openxmlformats.org/spreadsheetml/2006/main" count="2246" uniqueCount="1068">
  <si>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</si>
  <si>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</si>
  <si>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</si>
  <si>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</si>
  <si>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</si>
  <si>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</si>
  <si>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</si>
  <si>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</si>
  <si>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</si>
  <si>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</si>
  <si>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</si>
  <si>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</si>
  <si>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</si>
  <si>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</si>
  <si>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</si>
  <si>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</si>
  <si>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</si>
  <si>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</si>
  <si>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</si>
  <si>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</si>
  <si>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</si>
  <si>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</si>
  <si>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</si>
  <si>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</si>
  <si>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</si>
  <si>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</si>
  <si>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</si>
  <si>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</si>
  <si>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</si>
  <si>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</si>
  <si>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</si>
  <si>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</si>
  <si>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</si>
  <si>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</si>
  <si>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</si>
  <si>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</si>
  <si>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</si>
  <si>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</si>
  <si>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</si>
  <si>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</si>
  <si>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</si>
  <si>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</si>
  <si>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</si>
  <si>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</si>
  <si>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</si>
  <si>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</si>
  <si>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</si>
  <si>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</si>
  <si>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</si>
  <si>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</si>
  <si>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</si>
  <si>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</si>
  <si>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</si>
  <si>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</si>
  <si>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</si>
  <si>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</si>
  <si>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</si>
  <si>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</si>
  <si>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</si>
  <si>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</si>
  <si>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</si>
  <si>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</si>
  <si>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</si>
  <si>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</si>
  <si>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</si>
  <si>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</si>
  <si>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</si>
  <si>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</si>
  <si>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</si>
  <si>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</si>
  <si>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</si>
  <si>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</si>
  <si>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</si>
  <si>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</si>
  <si>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</si>
  <si>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</si>
  <si>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</si>
  <si>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</si>
  <si>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</si>
  <si>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</si>
  <si>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</si>
  <si>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</si>
  <si>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</si>
  <si>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</si>
  <si>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</si>
  <si>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</si>
  <si>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</si>
  <si>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</si>
  <si>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</si>
  <si>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</si>
  <si>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</si>
  <si>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</si>
  <si>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</si>
  <si>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</si>
  <si>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</si>
  <si>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</si>
  <si>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</si>
  <si>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</si>
  <si>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</si>
  <si>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</si>
  <si>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</si>
  <si>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</si>
  <si>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</si>
  <si>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</si>
  <si>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</si>
  <si>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</si>
  <si>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</si>
  <si>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</si>
  <si>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</si>
  <si>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</si>
  <si>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</si>
  <si>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</si>
  <si>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</si>
  <si>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</si>
  <si>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</si>
  <si>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</si>
  <si>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</si>
  <si>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</si>
  <si>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</si>
  <si>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</si>
  <si>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</si>
  <si>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</si>
  <si>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</si>
  <si>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</si>
  <si>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</si>
  <si>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</si>
  <si>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</si>
  <si>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</si>
  <si>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</si>
  <si>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</si>
  <si>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</si>
  <si>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</si>
  <si>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</si>
  <si>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</si>
  <si>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</si>
  <si>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</si>
  <si>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</si>
  <si>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</si>
  <si>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</si>
  <si>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</si>
  <si>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</si>
  <si>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</si>
  <si>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</si>
  <si>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</si>
  <si>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</si>
  <si>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</si>
  <si>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</si>
  <si>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</si>
  <si>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</si>
  <si>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</si>
  <si>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</si>
  <si>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</si>
  <si>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</si>
  <si>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</si>
  <si>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</si>
  <si>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</si>
  <si>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</si>
  <si>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</si>
  <si>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</si>
  <si>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</si>
  <si>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</si>
  <si>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</si>
  <si>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</si>
  <si>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</si>
  <si>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</si>
  <si>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</si>
  <si>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</si>
  <si>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</si>
  <si>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</si>
  <si>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</si>
  <si>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</si>
  <si>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</si>
  <si>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</si>
  <si>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</si>
  <si>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</si>
  <si>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</si>
  <si>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</si>
  <si>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</si>
  <si>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</si>
  <si>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</si>
  <si>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</si>
  <si>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</si>
  <si>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</si>
  <si>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</si>
  <si>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</si>
  <si>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</si>
  <si>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</si>
  <si>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</si>
  <si>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</si>
  <si>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</si>
  <si>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</si>
  <si>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</si>
  <si>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</si>
  <si>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</si>
  <si>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</si>
  <si>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</si>
  <si>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</si>
  <si>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</si>
  <si>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</si>
  <si>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</si>
  <si>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</si>
  <si>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</si>
  <si>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</si>
  <si>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</si>
  <si>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</si>
  <si>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</si>
  <si>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</si>
  <si>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</si>
  <si>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</si>
  <si>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</si>
  <si>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</si>
  <si>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</si>
  <si>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</si>
  <si>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</si>
  <si>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</si>
  <si>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</si>
  <si>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</si>
  <si>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</si>
  <si>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</si>
  <si>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</si>
  <si>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</si>
  <si>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</si>
  <si>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</si>
  <si>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</si>
  <si>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</si>
  <si>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</si>
  <si>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</si>
  <si>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</si>
  <si>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</si>
  <si>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</si>
  <si>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</si>
  <si>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</si>
  <si>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</si>
  <si>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</si>
  <si>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</si>
  <si>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</si>
  <si>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</si>
  <si>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</si>
  <si>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</si>
  <si>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</si>
  <si>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</si>
  <si>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</si>
  <si>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</si>
  <si>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</si>
  <si>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</si>
  <si>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</si>
  <si>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</si>
  <si>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</si>
  <si>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</si>
  <si>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</si>
  <si>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</si>
  <si>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</si>
  <si>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</si>
  <si>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</si>
  <si>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</si>
  <si>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</si>
  <si>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</si>
  <si>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</si>
  <si>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</si>
  <si>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</si>
  <si>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</si>
  <si>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</si>
  <si>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</si>
  <si>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</si>
  <si>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</si>
  <si>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</si>
  <si>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</si>
  <si>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</si>
  <si>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</si>
  <si>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</si>
  <si>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</si>
  <si>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</si>
  <si>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</si>
  <si>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</si>
  <si>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</si>
  <si>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</si>
  <si>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</si>
  <si>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</si>
  <si>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</si>
  <si>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</si>
  <si>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</si>
  <si>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</si>
  <si>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</si>
  <si>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</si>
  <si>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</si>
  <si>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</si>
  <si>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</si>
  <si>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</si>
  <si>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</si>
  <si>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</si>
  <si>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</si>
  <si>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</si>
  <si>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</si>
  <si>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</si>
  <si>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</si>
  <si>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</si>
  <si>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</si>
  <si>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</si>
  <si>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</si>
  <si>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</si>
  <si>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</si>
  <si>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</si>
  <si>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</si>
  <si>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</si>
  <si>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</si>
  <si>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</si>
  <si>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</si>
  <si>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</si>
  <si>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</si>
  <si>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</si>
  <si>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</si>
  <si>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</si>
  <si>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</si>
  <si>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</si>
  <si>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</si>
  <si>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</si>
  <si>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</si>
  <si>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</si>
  <si>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</si>
  <si>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</si>
  <si>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</si>
  <si>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</si>
  <si>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</si>
  <si>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</si>
  <si>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</si>
  <si>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</si>
  <si>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</si>
  <si>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</si>
  <si>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</si>
  <si>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</si>
  <si>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</si>
  <si>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</si>
  <si>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</si>
  <si>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</si>
  <si>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</si>
  <si>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</si>
  <si>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</si>
  <si>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</si>
  <si>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</si>
  <si>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</si>
  <si>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</si>
  <si>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</si>
  <si>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</si>
  <si>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</si>
  <si>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</si>
  <si>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</si>
  <si>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</si>
  <si>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</si>
  <si>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</si>
  <si>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</si>
  <si>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</si>
  <si>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</si>
  <si>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</si>
  <si>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</si>
  <si>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</si>
  <si>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</si>
  <si>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</si>
  <si>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</si>
  <si>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</si>
  <si>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</si>
  <si>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</si>
  <si>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</si>
  <si>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</si>
  <si>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</si>
  <si>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</si>
  <si>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</si>
  <si>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</si>
  <si>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</si>
  <si>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</si>
  <si>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</si>
  <si>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</si>
  <si>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</si>
  <si>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</si>
  <si>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</si>
  <si>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</si>
  <si>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</si>
  <si>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</si>
  <si>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</si>
  <si>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</si>
  <si>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</si>
  <si>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</si>
  <si>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</si>
  <si>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</si>
  <si>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</si>
  <si>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</si>
  <si>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</si>
  <si>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</si>
  <si>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</si>
  <si>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</si>
  <si>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</si>
  <si>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</si>
  <si>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</si>
  <si>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</si>
  <si>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</si>
  <si>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</si>
  <si>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</si>
  <si>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</si>
  <si>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</si>
  <si>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</si>
  <si>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</si>
  <si>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</si>
  <si>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</si>
  <si>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</si>
  <si>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</si>
  <si>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</si>
  <si>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</si>
  <si>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</si>
  <si>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</si>
  <si>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</si>
  <si>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</si>
  <si>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</si>
  <si>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</si>
  <si>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</si>
  <si>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</si>
  <si>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</si>
  <si>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</si>
  <si>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</si>
  <si>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</si>
  <si>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</si>
  <si>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</si>
  <si>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</si>
  <si>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</si>
  <si>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</si>
  <si>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</si>
  <si>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</si>
  <si>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</si>
  <si>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</si>
  <si>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</si>
  <si>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</si>
  <si>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</si>
  <si>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</si>
  <si>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</si>
  <si>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</si>
  <si>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</si>
  <si>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</si>
  <si>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</si>
  <si>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</si>
  <si>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</si>
  <si>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</si>
  <si>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</si>
  <si>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</si>
  <si>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</si>
  <si>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</si>
  <si>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</si>
  <si>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</si>
  <si>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</si>
  <si>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</si>
  <si>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</si>
  <si>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</si>
  <si>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</si>
  <si>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</si>
  <si>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</si>
  <si>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</si>
  <si>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</si>
  <si>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</si>
  <si>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</si>
  <si>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</si>
  <si>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</si>
  <si>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</si>
  <si>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</si>
  <si>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</si>
  <si>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</si>
  <si>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</si>
  <si>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</si>
  <si>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</si>
  <si>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</si>
  <si>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</si>
  <si>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</si>
  <si>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</si>
  <si>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</si>
  <si>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</si>
  <si>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</si>
  <si>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</si>
  <si>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</si>
  <si>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</si>
  <si>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</si>
  <si>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</si>
  <si>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</si>
  <si>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</si>
  <si>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</si>
  <si>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</si>
  <si>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</si>
  <si>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</si>
  <si>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</si>
  <si>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</si>
  <si>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</si>
  <si>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</si>
  <si>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</si>
  <si>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</si>
  <si>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</si>
  <si>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</si>
  <si>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</si>
  <si>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</si>
  <si>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</si>
  <si>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</si>
  <si>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</si>
  <si>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</si>
  <si>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</si>
  <si>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</si>
  <si>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</si>
  <si>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</si>
  <si>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</si>
  <si>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</si>
  <si>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</si>
  <si>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</si>
  <si>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</si>
  <si>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</si>
  <si>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</si>
  <si>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</si>
  <si>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</si>
  <si>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</si>
  <si>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</si>
  <si>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</si>
  <si>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</si>
  <si>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</si>
  <si>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</si>
  <si>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</si>
  <si>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</si>
  <si>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</si>
  <si>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</si>
  <si>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</si>
  <si>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</si>
  <si>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</si>
  <si>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</si>
  <si>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</si>
  <si>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</si>
  <si>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</si>
  <si>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</si>
  <si>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</si>
  <si>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</si>
  <si>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</si>
  <si>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</si>
  <si>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</si>
  <si>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</si>
  <si>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</si>
  <si>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</si>
  <si>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</si>
  <si>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</si>
  <si>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</si>
  <si>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</si>
  <si>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</si>
  <si>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</si>
  <si>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</si>
  <si>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</si>
  <si>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</si>
  <si>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</si>
  <si>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</si>
  <si>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</si>
  <si>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</si>
  <si>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</si>
  <si>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</si>
  <si>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</si>
  <si>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</si>
  <si>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</si>
  <si>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</si>
  <si>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</si>
  <si>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</si>
  <si>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</si>
  <si>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</si>
  <si>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</si>
  <si>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</si>
  <si>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</si>
  <si>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</si>
  <si>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</si>
  <si>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</si>
  <si>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</si>
  <si>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</si>
  <si>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</si>
  <si>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</si>
  <si>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</si>
  <si>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</si>
  <si>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</si>
  <si>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</si>
  <si>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</si>
  <si>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</si>
  <si>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</si>
  <si>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</si>
  <si>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</si>
  <si>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</si>
  <si>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</si>
  <si>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</si>
  <si>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</si>
  <si>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</si>
  <si>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</si>
  <si>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</si>
  <si>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</si>
  <si>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</si>
  <si>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</si>
  <si>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</si>
  <si>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</si>
  <si>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</si>
  <si>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</si>
  <si>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</si>
  <si>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</si>
  <si>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</si>
  <si>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</si>
  <si>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</si>
  <si>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</si>
  <si>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</si>
  <si>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</si>
  <si>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</si>
  <si>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</si>
  <si>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</si>
  <si>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</si>
  <si>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</si>
  <si>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</si>
  <si>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</si>
  <si>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</si>
  <si>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</si>
  <si>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</si>
  <si>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</si>
  <si>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</si>
  <si>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</si>
  <si>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</si>
  <si>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</si>
  <si>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</si>
  <si>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</si>
  <si>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</si>
  <si>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</si>
  <si>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</si>
  <si>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</si>
  <si>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</si>
  <si>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</si>
  <si>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</si>
  <si>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</si>
  <si>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</si>
  <si>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</si>
  <si>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</si>
  <si>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</si>
  <si>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</si>
  <si>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</si>
  <si>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</si>
  <si>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</si>
  <si>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</si>
  <si>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</si>
  <si>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</si>
  <si>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</si>
  <si>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</si>
  <si>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</si>
  <si>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</si>
  <si>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</si>
  <si>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</si>
  <si>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</si>
  <si>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</si>
  <si>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</si>
  <si>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</si>
  <si>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</si>
  <si>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</si>
  <si>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</si>
  <si>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</si>
  <si>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</si>
  <si>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</si>
  <si>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</si>
  <si>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</si>
  <si>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</si>
  <si>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</si>
  <si>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</si>
  <si>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</si>
  <si>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</si>
  <si>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</si>
  <si>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</si>
  <si>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</si>
  <si>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</si>
  <si>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</si>
  <si>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</si>
  <si>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</si>
  <si>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</si>
  <si>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</si>
  <si>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</si>
  <si>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</si>
  <si>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</si>
  <si>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</si>
  <si>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</si>
  <si>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</si>
  <si>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</si>
  <si>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</si>
  <si>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</si>
  <si>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</si>
  <si>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</si>
  <si>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</si>
  <si>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</si>
  <si>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</si>
  <si>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</si>
  <si>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</si>
  <si>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</si>
  <si>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</si>
  <si>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</si>
  <si>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</si>
  <si>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</si>
  <si>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</si>
  <si>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</si>
  <si>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</si>
  <si>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</si>
  <si>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</si>
  <si>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</si>
  <si>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</si>
  <si>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</si>
  <si>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</si>
  <si>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</si>
  <si>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</si>
  <si>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</si>
  <si>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</si>
  <si>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</si>
  <si>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</si>
  <si>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</si>
  <si>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</si>
  <si>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</si>
  <si>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</si>
  <si>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</si>
  <si>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</si>
  <si>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</si>
  <si>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</si>
  <si>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</si>
  <si>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</si>
  <si>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</si>
  <si>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</si>
  <si>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</si>
  <si>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</si>
  <si>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</si>
  <si>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</si>
  <si>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</si>
  <si>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</si>
  <si>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</si>
  <si>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</si>
  <si>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</si>
  <si>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</si>
  <si>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</si>
  <si>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</si>
  <si>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</si>
  <si>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</si>
  <si>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</si>
  <si>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</si>
  <si>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</si>
  <si>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</si>
  <si>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</si>
  <si>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</si>
  <si>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</si>
  <si>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</si>
  <si>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</si>
  <si>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</si>
  <si>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</si>
  <si>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</si>
  <si>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</si>
  <si>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</si>
  <si>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</si>
  <si>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</si>
  <si>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</si>
  <si>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</si>
  <si>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</si>
  <si>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</si>
  <si>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</si>
  <si>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</si>
  <si>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</si>
  <si>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</si>
  <si>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</si>
  <si>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</si>
  <si>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</si>
  <si>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</si>
  <si>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</si>
  <si>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</si>
  <si>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</si>
  <si>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</si>
  <si>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</si>
  <si>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</si>
  <si>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</si>
  <si>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</si>
  <si>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</si>
  <si>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</si>
  <si>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</si>
  <si>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</si>
  <si>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</si>
  <si>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</si>
  <si>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</si>
  <si>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</si>
  <si>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</si>
  <si>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</si>
  <si>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</si>
  <si>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</si>
  <si>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</si>
  <si>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</si>
  <si>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</si>
  <si>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</si>
  <si>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</si>
  <si>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</si>
  <si>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</si>
  <si>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</si>
  <si>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</si>
  <si>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</si>
  <si>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</si>
  <si>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</si>
  <si>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</si>
  <si>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</si>
  <si>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</si>
  <si>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</si>
  <si>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</si>
  <si>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</si>
  <si>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</si>
  <si>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</si>
  <si>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</si>
  <si>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</si>
  <si>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</si>
  <si>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</si>
  <si>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</si>
  <si>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</si>
  <si>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</si>
  <si>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</si>
  <si>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</si>
  <si>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</si>
  <si>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</si>
  <si>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</si>
  <si>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</si>
  <si>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</si>
  <si>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</si>
  <si>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</si>
  <si>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</si>
  <si>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</si>
  <si>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</si>
  <si>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</si>
  <si>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</si>
  <si>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</si>
  <si>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</si>
  <si>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</si>
  <si>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</si>
  <si>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</si>
  <si>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</si>
  <si>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</si>
  <si>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</si>
  <si>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</si>
  <si>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</si>
  <si>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</si>
  <si>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</si>
  <si>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</si>
  <si>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</si>
  <si>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</si>
  <si>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</si>
  <si>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</si>
  <si>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</si>
  <si>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</si>
  <si>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</si>
  <si>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</si>
  <si>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</si>
  <si>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</si>
  <si>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</si>
  <si>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</si>
  <si>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</si>
  <si>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</si>
  <si>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</si>
  <si>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</si>
  <si>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</si>
  <si>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</si>
  <si>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</si>
  <si>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</si>
  <si>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</si>
  <si>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</si>
  <si>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</si>
  <si>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</si>
  <si>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</si>
  <si>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</si>
  <si>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</si>
  <si>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</si>
  <si>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</si>
  <si>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</si>
  <si>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</si>
  <si>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</si>
  <si>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</si>
  <si>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</si>
  <si>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</si>
  <si>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</si>
  <si>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</si>
  <si>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</si>
  <si>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</si>
  <si>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</si>
  <si>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</si>
  <si>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</si>
  <si>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</si>
  <si>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</si>
  <si>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</si>
  <si>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</si>
  <si>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</si>
  <si>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</si>
  <si>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</si>
  <si>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</si>
  <si>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</si>
  <si>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</si>
  <si>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</si>
  <si>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</si>
  <si>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</si>
  <si>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</si>
  <si>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</si>
  <si>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</si>
  <si>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</si>
  <si>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</si>
  <si>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</si>
  <si>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</si>
  <si>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</si>
  <si>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</si>
  <si>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</si>
  <si>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</si>
  <si>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</si>
  <si>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</si>
  <si>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</si>
  <si>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</si>
  <si>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</si>
  <si>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</si>
  <si>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</si>
  <si>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</si>
  <si>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</si>
  <si>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</si>
  <si>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</si>
  <si>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</si>
  <si>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</si>
  <si>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</si>
  <si>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</si>
  <si>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</si>
  <si>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</si>
  <si>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</si>
  <si>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</si>
  <si>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</si>
  <si>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</si>
  <si>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</si>
  <si>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</si>
  <si>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</si>
  <si>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</si>
  <si>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</si>
  <si>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</si>
  <si>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</si>
  <si>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</si>
  <si>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</si>
  <si>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</si>
  <si>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</si>
  <si>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</si>
  <si>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</si>
  <si>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</si>
  <si>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</si>
  <si>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</si>
  <si>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</si>
  <si>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</si>
  <si>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</si>
  <si>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</si>
  <si>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</si>
  <si>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</si>
  <si>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</si>
  <si>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</si>
  <si>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</si>
  <si>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</si>
  <si>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</si>
  <si>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</si>
  <si>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</si>
  <si>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</si>
  <si>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</si>
  <si>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</si>
  <si>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</si>
  <si>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</si>
  <si>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</si>
  <si>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</si>
  <si>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</si>
  <si>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</si>
  <si>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</si>
  <si>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</si>
  <si>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</si>
  <si>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</si>
  <si>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</si>
  <si>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</si>
  <si>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</si>
  <si>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</si>
  <si>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</si>
  <si>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</si>
  <si>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</si>
  <si>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</si>
  <si>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</si>
  <si>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</si>
  <si>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</si>
  <si>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</si>
  <si>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</si>
  <si>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</si>
  <si>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</si>
  <si>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</si>
  <si>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</si>
  <si>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</si>
  <si>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</si>
  <si>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</si>
  <si>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</si>
  <si>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</si>
  <si>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</si>
  <si>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</si>
  <si>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</si>
  <si>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</si>
  <si>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</si>
  <si>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</si>
  <si>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</si>
  <si>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</si>
  <si>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</si>
  <si>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</si>
  <si>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</si>
  <si>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</si>
  <si>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</si>
  <si>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</si>
  <si>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</si>
  <si>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</si>
  <si>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</si>
  <si>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</si>
  <si>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</si>
  <si>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</si>
  <si>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</si>
  <si>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</si>
  <si>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</si>
  <si>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</si>
  <si>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</si>
  <si>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</si>
  <si>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</si>
  <si>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</si>
  <si>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Variação %</t>
  </si>
  <si>
    <t>Valor inicial (R$)</t>
  </si>
  <si>
    <t>Quantidade de Ações</t>
  </si>
  <si>
    <t>Variação $</t>
  </si>
  <si>
    <t>Resultado</t>
  </si>
  <si>
    <t>Nome Empresa</t>
  </si>
  <si>
    <t>Segmento</t>
  </si>
  <si>
    <t>Idade (em anos)</t>
  </si>
  <si>
    <t>Siderurgia</t>
  </si>
  <si>
    <t>Mineração</t>
  </si>
  <si>
    <t>Petróleo e Gás</t>
  </si>
  <si>
    <t>Papel e Celulose</t>
  </si>
  <si>
    <t>Energia Elétrica</t>
  </si>
  <si>
    <t>Shopping Centers</t>
  </si>
  <si>
    <t>Bancário</t>
  </si>
  <si>
    <t>Saúde</t>
  </si>
  <si>
    <t>Química</t>
  </si>
  <si>
    <t>Transporte Aéreo</t>
  </si>
  <si>
    <t>Educação</t>
  </si>
  <si>
    <t>Conglomerado</t>
  </si>
  <si>
    <t>Construção Civil</t>
  </si>
  <si>
    <t>Calçados</t>
  </si>
  <si>
    <t>Alimentos</t>
  </si>
  <si>
    <t>Varejo</t>
  </si>
  <si>
    <t>Telecomunicações</t>
  </si>
  <si>
    <t>Logística</t>
  </si>
  <si>
    <t>Meios de Pagamento</t>
  </si>
  <si>
    <t>Biotecnologia</t>
  </si>
  <si>
    <t>Investimentos</t>
  </si>
  <si>
    <t>Tecnologia</t>
  </si>
  <si>
    <t>Holding</t>
  </si>
  <si>
    <t>Energia e Logística</t>
  </si>
  <si>
    <t>Energia</t>
  </si>
  <si>
    <t>Bebidas</t>
  </si>
  <si>
    <t>Seguros</t>
  </si>
  <si>
    <t>Saneamento</t>
  </si>
  <si>
    <t>Eletroeletrônicos</t>
  </si>
  <si>
    <t>Agronegócio</t>
  </si>
  <si>
    <t>Infraestrutura</t>
  </si>
  <si>
    <t>Aeroespacial</t>
  </si>
  <si>
    <t>Cosméticos</t>
  </si>
  <si>
    <t>Financeiro</t>
  </si>
  <si>
    <t>Farmacêutico</t>
  </si>
  <si>
    <t>Aluguel de Carros</t>
  </si>
  <si>
    <t>Turismo</t>
  </si>
  <si>
    <t>Idade (Anos)</t>
  </si>
  <si>
    <t>Cat_Idade</t>
  </si>
  <si>
    <t>Média</t>
  </si>
  <si>
    <t>Média de quem subiu</t>
  </si>
  <si>
    <t>Média de quem deceu</t>
  </si>
  <si>
    <t>Analise da tabela Principal1</t>
  </si>
  <si>
    <t>Maior valor</t>
  </si>
  <si>
    <t>Menor valor</t>
  </si>
  <si>
    <t>Analise da tabela Principal2</t>
  </si>
  <si>
    <t>Analise da tabela Principal3</t>
  </si>
  <si>
    <t>Analise da tabela Principal4</t>
  </si>
  <si>
    <t>Analise da tabela Principal5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</si>
</sst>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14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Segoe UI"/>
      <family val="2"/>
    </font>
    <font>
      <sz val="10"/>
      <name val="Segoe UI"/>
      <family val="2"/>
    </font>
    <font>
      <b/>
      <sz val="11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4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/>
    <xf numFmtId="1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4" borderId="0" xfId="0" applyFont="1" applyFill="1" applyAlignment="1"/>
    <xf numFmtId="0" fontId="3" fillId="3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 applyAlignment="1"/>
    <xf numFmtId="0" fontId="5" fillId="2" borderId="0" xfId="0" applyFont="1" applyFill="1" applyAlignment="1"/>
    <xf numFmtId="0" fontId="5" fillId="0" borderId="0" xfId="0" applyFont="1"/>
    <xf numFmtId="0" fontId="5" fillId="3" borderId="0" xfId="0" applyFont="1" applyFill="1" applyAlignment="1"/>
    <xf numFmtId="0" fontId="5" fillId="4" borderId="0" xfId="0" applyFont="1" applyFill="1" applyAlignment="1"/>
    <xf numFmtId="0" fontId="5" fillId="3" borderId="0" xfId="0" applyFont="1" applyFill="1" applyAlignment="1"/>
    <xf numFmtId="0" fontId="7" fillId="2" borderId="0" xfId="0" applyFont="1" applyFill="1" applyAlignment="1"/>
    <xf numFmtId="0" fontId="8" fillId="3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9" fillId="0" borderId="0" xfId="0" applyFont="1" applyAlignment="1"/>
    <xf numFmtId="164" fontId="7" fillId="2" borderId="0" xfId="0" applyNumberFormat="1" applyFont="1" applyFill="1" applyAlignment="1"/>
    <xf numFmtId="164" fontId="8" fillId="3" borderId="0" xfId="0" applyNumberFormat="1" applyFont="1" applyFill="1" applyAlignment="1">
      <alignment horizontal="right"/>
    </xf>
    <xf numFmtId="164" fontId="8" fillId="4" borderId="0" xfId="0" applyNumberFormat="1" applyFont="1" applyFill="1" applyAlignment="1">
      <alignment horizontal="right"/>
    </xf>
    <xf numFmtId="164" fontId="9" fillId="0" borderId="0" xfId="0" applyNumberFormat="1" applyFont="1" applyAlignment="1"/>
    <xf numFmtId="43" fontId="7" fillId="2" borderId="0" xfId="1" applyFont="1" applyFill="1" applyAlignment="1"/>
    <xf numFmtId="43" fontId="8" fillId="3" borderId="0" xfId="1" applyFont="1" applyFill="1" applyAlignment="1">
      <alignment horizontal="right"/>
    </xf>
    <xf numFmtId="43" fontId="8" fillId="4" borderId="0" xfId="1" applyFont="1" applyFill="1" applyAlignment="1">
      <alignment horizontal="right"/>
    </xf>
    <xf numFmtId="43" fontId="9" fillId="0" borderId="0" xfId="1" applyFont="1" applyAlignment="1"/>
    <xf numFmtId="0" fontId="10" fillId="0" borderId="0" xfId="0" applyFont="1" applyAlignment="1"/>
    <xf numFmtId="0" fontId="11" fillId="5" borderId="1" xfId="0" applyFont="1" applyFill="1" applyBorder="1" applyAlignment="1">
      <alignment horizontal="center" wrapText="1"/>
    </xf>
    <xf numFmtId="0" fontId="11" fillId="5" borderId="2" xfId="0" applyFont="1" applyFill="1" applyBorder="1" applyAlignment="1">
      <alignment horizontal="center" wrapText="1"/>
    </xf>
    <xf numFmtId="0" fontId="12" fillId="5" borderId="3" xfId="0" applyFont="1" applyFill="1" applyBorder="1" applyAlignment="1">
      <alignment vertical="center" wrapText="1"/>
    </xf>
    <xf numFmtId="0" fontId="12" fillId="5" borderId="4" xfId="0" applyFont="1" applyFill="1" applyBorder="1" applyAlignment="1">
      <alignment vertical="center" wrapText="1"/>
    </xf>
    <xf numFmtId="0" fontId="7" fillId="2" borderId="0" xfId="2" applyNumberFormat="1" applyFont="1" applyFill="1" applyAlignment="1"/>
    <xf numFmtId="0" fontId="8" fillId="3" borderId="0" xfId="2" applyNumberFormat="1" applyFont="1" applyFill="1" applyAlignment="1">
      <alignment horizontal="right"/>
    </xf>
    <xf numFmtId="0" fontId="8" fillId="4" borderId="0" xfId="2" applyNumberFormat="1" applyFont="1" applyFill="1" applyAlignment="1">
      <alignment horizontal="right"/>
    </xf>
    <xf numFmtId="0" fontId="0" fillId="0" borderId="0" xfId="2" applyNumberFormat="1" applyFont="1" applyAlignment="1"/>
    <xf numFmtId="164" fontId="7" fillId="2" borderId="0" xfId="3" applyNumberFormat="1" applyFont="1" applyFill="1" applyAlignment="1"/>
    <xf numFmtId="164" fontId="8" fillId="3" borderId="0" xfId="3" applyNumberFormat="1" applyFont="1" applyFill="1" applyAlignment="1">
      <alignment horizontal="right"/>
    </xf>
    <xf numFmtId="164" fontId="8" fillId="4" borderId="0" xfId="3" applyNumberFormat="1" applyFont="1" applyFill="1" applyAlignment="1">
      <alignment horizontal="right"/>
    </xf>
    <xf numFmtId="164" fontId="9" fillId="0" borderId="0" xfId="3" applyNumberFormat="1" applyFont="1" applyAlignment="1"/>
    <xf numFmtId="164" fontId="7" fillId="2" borderId="0" xfId="1" applyNumberFormat="1" applyFont="1" applyFill="1" applyAlignment="1"/>
    <xf numFmtId="164" fontId="8" fillId="3" borderId="0" xfId="1" applyNumberFormat="1" applyFont="1" applyFill="1" applyAlignment="1">
      <alignment horizontal="right"/>
    </xf>
    <xf numFmtId="164" fontId="8" fillId="4" borderId="0" xfId="1" applyNumberFormat="1" applyFont="1" applyFill="1" applyAlignment="1">
      <alignment horizontal="right"/>
    </xf>
    <xf numFmtId="164" fontId="9" fillId="0" borderId="0" xfId="1" applyNumberFormat="1" applyFont="1" applyAlignment="1"/>
    <xf numFmtId="0" fontId="8" fillId="4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0" fillId="0" borderId="0" xfId="0" applyNumberFormat="1" applyFont="1" applyAlignment="1"/>
    <xf numFmtId="0" fontId="13" fillId="6" borderId="0" xfId="0" applyFont="1" applyFill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C8EE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opLeftCell="C1" workbookViewId="0">
      <selection activeCell="L2" sqref="L2"/>
    </sheetView>
  </sheetViews>
  <sheetFormatPr defaultColWidth="12.6640625" defaultRowHeight="15.75" customHeight="1"/>
  <cols>
    <col min="1" max="1" width="7" customWidth="1"/>
    <col min="2" max="2" width="10.109375" bestFit="1" customWidth="1"/>
    <col min="3" max="3" width="11.77734375" bestFit="1" customWidth="1"/>
    <col min="4" max="4" width="12.33203125" bestFit="1" customWidth="1"/>
    <col min="5" max="5" width="8.6640625" bestFit="1" customWidth="1"/>
    <col min="6" max="6" width="9.21875" bestFit="1" customWidth="1"/>
    <col min="7" max="7" width="8.5546875" bestFit="1" customWidth="1"/>
    <col min="8" max="8" width="12.6640625" style="23"/>
    <col min="9" max="9" width="16.44140625" style="23" customWidth="1"/>
    <col min="10" max="10" width="21.5546875" style="31" customWidth="1"/>
    <col min="11" max="11" width="19.5546875" style="27" bestFit="1" customWidth="1"/>
    <col min="13" max="13" width="17.5546875" bestFit="1" customWidth="1"/>
    <col min="14" max="14" width="19.5546875" bestFit="1" customWidth="1"/>
    <col min="15" max="15" width="14.6640625" style="40" bestFit="1" customWidth="1"/>
    <col min="16" max="16" width="17.66406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20" t="s">
        <v>1011</v>
      </c>
      <c r="I1" s="20" t="s">
        <v>1012</v>
      </c>
      <c r="J1" s="28" t="s">
        <v>1013</v>
      </c>
      <c r="K1" s="24" t="s">
        <v>1014</v>
      </c>
      <c r="L1" s="24" t="s">
        <v>1015</v>
      </c>
      <c r="M1" s="24" t="s">
        <v>1016</v>
      </c>
      <c r="N1" s="24" t="s">
        <v>1017</v>
      </c>
      <c r="O1" s="37" t="s">
        <v>1056</v>
      </c>
      <c r="P1" s="24" t="s">
        <v>1057</v>
      </c>
    </row>
    <row r="2" spans="1:16">
      <c r="A2" s="2" t="s">
        <v>11</v>
      </c>
      <c r="B2" s="3">
        <v>45317</v>
      </c>
      <c r="C2" s="4">
        <v>9.5</v>
      </c>
      <c r="D2" s="4">
        <v>5.2</v>
      </c>
      <c r="E2" s="4">
        <v>9.18</v>
      </c>
      <c r="F2" s="4">
        <v>9.56</v>
      </c>
      <c r="G2" s="2" t="s">
        <v>12</v>
      </c>
      <c r="H2" s="21">
        <f xml:space="preserve"> D2/100</f>
        <v>5.2000000000000005E-2</v>
      </c>
      <c r="I2" s="21">
        <f>C2/(H2+1)</f>
        <v>9.0304182509505697</v>
      </c>
      <c r="J2" s="29">
        <f xml:space="preserve"> VLOOKUP(A2, Total_de_acoes!A:B, 2, 0)</f>
        <v>515117391</v>
      </c>
      <c r="K2" s="25">
        <f xml:space="preserve"> (C2 - I2)*J2</f>
        <v>241889725.43155926</v>
      </c>
      <c r="L2" s="25" t="str">
        <f xml:space="preserve"> IF(K2&gt;0, "Subiu", IF(K2&lt;0, "Diminuiu", "Igual"))</f>
        <v>Subiu</v>
      </c>
      <c r="M2" s="25" t="str">
        <f xml:space="preserve"> VLOOKUP(A2, Ticker!A:B, 2, 0)</f>
        <v>Usiminas</v>
      </c>
      <c r="N2" s="25" t="str">
        <f xml:space="preserve"> VLOOKUP(M2, ChatGpt!A:B, 2, 0)</f>
        <v>Siderurgia</v>
      </c>
      <c r="O2" s="38">
        <f xml:space="preserve"> VLOOKUP(M2, ChatGpt!A:C, 3, 0)</f>
        <v>60</v>
      </c>
      <c r="P2" s="38" t="str">
        <f xml:space="preserve"> IF(O2&gt;100, "Maior que 100 anos", IF(O2&lt;50, "Menor que 50 anos", "Entre 50 e 100 anos"))</f>
        <v>Entre 50 e 100 anos</v>
      </c>
    </row>
    <row r="3" spans="1:16">
      <c r="A3" s="5" t="s">
        <v>13</v>
      </c>
      <c r="B3" s="6">
        <v>45317</v>
      </c>
      <c r="C3" s="7">
        <v>6.82</v>
      </c>
      <c r="D3" s="7">
        <v>2.4</v>
      </c>
      <c r="E3" s="7">
        <v>6.66</v>
      </c>
      <c r="F3" s="7">
        <v>6.86</v>
      </c>
      <c r="G3" s="5" t="s">
        <v>14</v>
      </c>
      <c r="H3" s="22">
        <f xml:space="preserve"> D3/100</f>
        <v>2.4E-2</v>
      </c>
      <c r="I3" s="22">
        <f>C3/(H3+1)</f>
        <v>6.66015625</v>
      </c>
      <c r="J3" s="30">
        <f xml:space="preserve"> VLOOKUP(A3, Total_de_acoes!A:B, 2, 0)</f>
        <v>1110559345</v>
      </c>
      <c r="K3" s="26">
        <f xml:space="preserve"> (C3 - I3)*J3</f>
        <v>177515970.30234405</v>
      </c>
      <c r="L3" s="26" t="str">
        <f xml:space="preserve"> IF(K3&gt;0, "Subiu", IF(K3&lt;0, "Diminuiu", "Igual"))</f>
        <v>Subiu</v>
      </c>
      <c r="M3" s="26" t="str">
        <f xml:space="preserve"> VLOOKUP(A3, Ticker!A:B, 2, 0)</f>
        <v>CSN Mineração</v>
      </c>
      <c r="N3" s="26" t="str">
        <f xml:space="preserve"> VLOOKUP(M3, ChatGpt!A:B, 2, 0)</f>
        <v>Mineração</v>
      </c>
      <c r="O3" s="39">
        <f xml:space="preserve"> VLOOKUP(M3, ChatGpt!A:C, 3, 0)</f>
        <v>19</v>
      </c>
      <c r="P3" s="39" t="str">
        <f xml:space="preserve"> IF(O3&gt;100, "Maior que 100 anos", IF(O3&lt;50, "Menor que 50 anos", "Entre 50 e 100 anos"))</f>
        <v>Menor que 50 anos</v>
      </c>
    </row>
    <row r="4" spans="1:16">
      <c r="A4" s="2" t="s">
        <v>15</v>
      </c>
      <c r="B4" s="3">
        <v>45317</v>
      </c>
      <c r="C4" s="4">
        <v>41.96</v>
      </c>
      <c r="D4" s="4">
        <v>2.19</v>
      </c>
      <c r="E4" s="4">
        <v>40.81</v>
      </c>
      <c r="F4" s="4">
        <v>42.34</v>
      </c>
      <c r="G4" s="2" t="s">
        <v>16</v>
      </c>
      <c r="H4" s="21">
        <f xml:space="preserve"> D4/100</f>
        <v>2.1899999999999999E-2</v>
      </c>
      <c r="I4" s="21">
        <f>C4/(H4+1)</f>
        <v>41.060769155494668</v>
      </c>
      <c r="J4" s="29">
        <f xml:space="preserve"> VLOOKUP(A4, Total_de_acoes!A:B, 2, 0)</f>
        <v>2379877655</v>
      </c>
      <c r="K4" s="25">
        <f xml:space="preserve"> (C4 - I4)*J4</f>
        <v>2140059393.5250204</v>
      </c>
      <c r="L4" s="25" t="str">
        <f t="shared" ref="L4:L67" si="0" xml:space="preserve"> IF(K4&gt;0, "Subiu", IF(K4&lt;0, "Diminuiu", "Igual"))</f>
        <v>Subiu</v>
      </c>
      <c r="M4" s="25" t="str">
        <f xml:space="preserve"> VLOOKUP(A4, Ticker!A:B, 2, 0)</f>
        <v>Petrobras</v>
      </c>
      <c r="N4" s="25" t="str">
        <f xml:space="preserve"> VLOOKUP(M4, ChatGpt!A:B, 2, 0)</f>
        <v>Petróleo e Gás</v>
      </c>
      <c r="O4" s="38">
        <f xml:space="preserve"> VLOOKUP(M4, ChatGpt!A:C, 3, 0)</f>
        <v>69</v>
      </c>
      <c r="P4" s="38" t="str">
        <f t="shared" ref="P4:P67" si="1" xml:space="preserve"> IF(O4&gt;100, "Maior que 100 anos", IF(O4&lt;50, "Menor que 50 anos", "Entre 50 e 100 anos"))</f>
        <v>Entre 50 e 100 anos</v>
      </c>
    </row>
    <row r="5" spans="1:16">
      <c r="A5" s="5" t="s">
        <v>17</v>
      </c>
      <c r="B5" s="6">
        <v>45317</v>
      </c>
      <c r="C5" s="7">
        <v>52.91</v>
      </c>
      <c r="D5" s="7">
        <v>2.04</v>
      </c>
      <c r="E5" s="7">
        <v>51.89</v>
      </c>
      <c r="F5" s="7">
        <v>53.17</v>
      </c>
      <c r="G5" s="5" t="s">
        <v>18</v>
      </c>
      <c r="H5" s="22">
        <f xml:space="preserve"> D5/100</f>
        <v>2.0400000000000001E-2</v>
      </c>
      <c r="I5" s="22">
        <f>C5/(H5+1)</f>
        <v>51.85221481771854</v>
      </c>
      <c r="J5" s="30">
        <f xml:space="preserve"> VLOOKUP(A5, Total_de_acoes!A:B, 2, 0)</f>
        <v>683452836</v>
      </c>
      <c r="K5" s="26">
        <f xml:space="preserve"> (C5 - I5)*J5</f>
        <v>722946282.7090385</v>
      </c>
      <c r="L5" s="26" t="str">
        <f t="shared" si="0"/>
        <v>Subiu</v>
      </c>
      <c r="M5" s="26" t="str">
        <f xml:space="preserve"> VLOOKUP(A5, Ticker!A:B, 2, 0)</f>
        <v>Suzano</v>
      </c>
      <c r="N5" s="26" t="str">
        <f xml:space="preserve"> VLOOKUP(M5, ChatGpt!A:B, 2, 0)</f>
        <v>Papel e Celulose</v>
      </c>
      <c r="O5" s="39">
        <f xml:space="preserve"> VLOOKUP(M5, ChatGpt!A:C, 3, 0)</f>
        <v>98</v>
      </c>
      <c r="P5" s="39" t="str">
        <f t="shared" si="1"/>
        <v>Entre 50 e 100 anos</v>
      </c>
    </row>
    <row r="6" spans="1:16">
      <c r="A6" s="2" t="s">
        <v>19</v>
      </c>
      <c r="B6" s="3">
        <v>45317</v>
      </c>
      <c r="C6" s="4">
        <v>37.1</v>
      </c>
      <c r="D6" s="4">
        <v>2.0299999999999998</v>
      </c>
      <c r="E6" s="4">
        <v>36.369999999999997</v>
      </c>
      <c r="F6" s="4">
        <v>37.32</v>
      </c>
      <c r="G6" s="2" t="s">
        <v>20</v>
      </c>
      <c r="H6" s="21">
        <f xml:space="preserve"> D6/100</f>
        <v>2.0299999999999999E-2</v>
      </c>
      <c r="I6" s="21">
        <f>C6/(H6+1)</f>
        <v>36.3618543565618</v>
      </c>
      <c r="J6" s="29">
        <f xml:space="preserve"> VLOOKUP(A6, Total_de_acoes!A:B, 2, 0)</f>
        <v>187732538</v>
      </c>
      <c r="K6" s="25">
        <f xml:space="preserve"> (C6 - I6)*J6</f>
        <v>138573955.05629665</v>
      </c>
      <c r="L6" s="25" t="str">
        <f t="shared" si="0"/>
        <v>Subiu</v>
      </c>
      <c r="M6" s="25" t="str">
        <f xml:space="preserve"> VLOOKUP(A6, Ticker!A:B, 2, 0)</f>
        <v>CPFL Energia</v>
      </c>
      <c r="N6" s="25" t="str">
        <f xml:space="preserve"> VLOOKUP(M6, ChatGpt!A:B, 2, 0)</f>
        <v>Energia Elétrica</v>
      </c>
      <c r="O6" s="38">
        <f xml:space="preserve"> VLOOKUP(M6, ChatGpt!A:C, 3, 0)</f>
        <v>109</v>
      </c>
      <c r="P6" s="38" t="str">
        <f t="shared" si="1"/>
        <v>Maior que 100 anos</v>
      </c>
    </row>
    <row r="7" spans="1:16">
      <c r="A7" s="5" t="s">
        <v>21</v>
      </c>
      <c r="B7" s="6">
        <v>45317</v>
      </c>
      <c r="C7" s="7">
        <v>45.69</v>
      </c>
      <c r="D7" s="7">
        <v>1.98</v>
      </c>
      <c r="E7" s="7">
        <v>44.25</v>
      </c>
      <c r="F7" s="7">
        <v>45.69</v>
      </c>
      <c r="G7" s="5" t="s">
        <v>22</v>
      </c>
      <c r="H7" s="22">
        <f xml:space="preserve"> D7/100</f>
        <v>1.9799999999999998E-2</v>
      </c>
      <c r="I7" s="22">
        <f>C7/(H7+1)</f>
        <v>44.802902529907819</v>
      </c>
      <c r="J7" s="30">
        <f xml:space="preserve"> VLOOKUP(A7, Total_de_acoes!A:B, 2, 0)</f>
        <v>800010734</v>
      </c>
      <c r="K7" s="26">
        <f xml:space="preserve"> (C7 - I7)*J7</f>
        <v>709687498.17798734</v>
      </c>
      <c r="L7" s="26" t="str">
        <f t="shared" si="0"/>
        <v>Subiu</v>
      </c>
      <c r="M7" s="26" t="str">
        <f xml:space="preserve"> VLOOKUP(A7, Ticker!A:B, 2, 0)</f>
        <v>PetroRio</v>
      </c>
      <c r="N7" s="26" t="str">
        <f xml:space="preserve"> VLOOKUP(M7, ChatGpt!A:B, 2, 0)</f>
        <v>Petróleo e Gás</v>
      </c>
      <c r="O7" s="39">
        <f xml:space="preserve"> VLOOKUP(M7, ChatGpt!A:C, 3, 0)</f>
        <v>8</v>
      </c>
      <c r="P7" s="39" t="str">
        <f t="shared" si="1"/>
        <v>Menor que 50 anos</v>
      </c>
    </row>
    <row r="8" spans="1:16">
      <c r="A8" s="2" t="s">
        <v>23</v>
      </c>
      <c r="B8" s="3">
        <v>45317</v>
      </c>
      <c r="C8" s="4">
        <v>39.96</v>
      </c>
      <c r="D8" s="4">
        <v>1.73</v>
      </c>
      <c r="E8" s="4">
        <v>38.909999999999997</v>
      </c>
      <c r="F8" s="4">
        <v>40.090000000000003</v>
      </c>
      <c r="G8" s="2" t="s">
        <v>24</v>
      </c>
      <c r="H8" s="21">
        <f xml:space="preserve"> D8/100</f>
        <v>1.7299999999999999E-2</v>
      </c>
      <c r="I8" s="21">
        <f>C8/(H8+1)</f>
        <v>39.280448245355352</v>
      </c>
      <c r="J8" s="29">
        <f xml:space="preserve"> VLOOKUP(A8, Total_de_acoes!A:B, 2, 0)</f>
        <v>4566445852</v>
      </c>
      <c r="K8" s="25">
        <f xml:space="preserve"> (C8 - I8)*J8</f>
        <v>3103136291.2163792</v>
      </c>
      <c r="L8" s="25" t="str">
        <f t="shared" si="0"/>
        <v>Subiu</v>
      </c>
      <c r="M8" s="25" t="str">
        <f xml:space="preserve"> VLOOKUP(A8, Ticker!A:B, 2, 0)</f>
        <v>Petrobras</v>
      </c>
      <c r="N8" s="25" t="str">
        <f xml:space="preserve"> VLOOKUP(M8, ChatGpt!A:B, 2, 0)</f>
        <v>Petróleo e Gás</v>
      </c>
      <c r="O8" s="38">
        <f xml:space="preserve"> VLOOKUP(M8, ChatGpt!A:C, 3, 0)</f>
        <v>69</v>
      </c>
      <c r="P8" s="38" t="str">
        <f t="shared" si="1"/>
        <v>Entre 50 e 100 anos</v>
      </c>
    </row>
    <row r="9" spans="1:16">
      <c r="A9" s="5" t="s">
        <v>25</v>
      </c>
      <c r="B9" s="6">
        <v>45317</v>
      </c>
      <c r="C9" s="7">
        <v>69.5</v>
      </c>
      <c r="D9" s="7">
        <v>1.66</v>
      </c>
      <c r="E9" s="7">
        <v>67.5</v>
      </c>
      <c r="F9" s="7">
        <v>69.81</v>
      </c>
      <c r="G9" s="5" t="s">
        <v>26</v>
      </c>
      <c r="H9" s="22">
        <f xml:space="preserve"> D9/100</f>
        <v>1.66E-2</v>
      </c>
      <c r="I9" s="22">
        <f>C9/(H9+1)</f>
        <v>68.365138697619514</v>
      </c>
      <c r="J9" s="30">
        <f xml:space="preserve"> VLOOKUP(A9, Total_de_acoes!A:B, 2, 0)</f>
        <v>4196924316</v>
      </c>
      <c r="K9" s="26">
        <f xml:space="preserve"> (C9 - I9)*J9</f>
        <v>4762926995.2480898</v>
      </c>
      <c r="L9" s="26" t="str">
        <f t="shared" si="0"/>
        <v>Subiu</v>
      </c>
      <c r="M9" s="26" t="str">
        <f xml:space="preserve"> VLOOKUP(A9, Ticker!A:B, 2, 0)</f>
        <v>Vale</v>
      </c>
      <c r="N9" s="26" t="str">
        <f xml:space="preserve"> VLOOKUP(M9, ChatGpt!A:B, 2, 0)</f>
        <v>Mineração</v>
      </c>
      <c r="O9" s="39">
        <f xml:space="preserve"> VLOOKUP(M9, ChatGpt!A:C, 3, 0)</f>
        <v>79</v>
      </c>
      <c r="P9" s="39" t="str">
        <f t="shared" si="1"/>
        <v>Entre 50 e 100 anos</v>
      </c>
    </row>
    <row r="10" spans="1:16">
      <c r="A10" s="2" t="s">
        <v>27</v>
      </c>
      <c r="B10" s="3">
        <v>45317</v>
      </c>
      <c r="C10" s="4">
        <v>28.19</v>
      </c>
      <c r="D10" s="4">
        <v>1.58</v>
      </c>
      <c r="E10" s="4">
        <v>27.71</v>
      </c>
      <c r="F10" s="4">
        <v>28.36</v>
      </c>
      <c r="G10" s="2" t="s">
        <v>28</v>
      </c>
      <c r="H10" s="21">
        <f xml:space="preserve"> D10/100</f>
        <v>1.5800000000000002E-2</v>
      </c>
      <c r="I10" s="21">
        <f>C10/(H10+1)</f>
        <v>27.751525890923411</v>
      </c>
      <c r="J10" s="29">
        <f xml:space="preserve"> VLOOKUP(A10, Total_de_acoes!A:B, 2, 0)</f>
        <v>268505432</v>
      </c>
      <c r="K10" s="25">
        <f xml:space="preserve"> (C10 - I10)*J10</f>
        <v>117732680.07842509</v>
      </c>
      <c r="L10" s="25" t="str">
        <f t="shared" si="0"/>
        <v>Subiu</v>
      </c>
      <c r="M10" s="25" t="str">
        <f xml:space="preserve"> VLOOKUP(A10, Ticker!A:B, 2, 0)</f>
        <v>Multiplan</v>
      </c>
      <c r="N10" s="25" t="str">
        <f xml:space="preserve"> VLOOKUP(M10, ChatGpt!A:B, 2, 0)</f>
        <v>Shopping Centers</v>
      </c>
      <c r="O10" s="38">
        <f xml:space="preserve"> VLOOKUP(M10, ChatGpt!A:C, 3, 0)</f>
        <v>50</v>
      </c>
      <c r="P10" s="38" t="str">
        <f t="shared" si="1"/>
        <v>Entre 50 e 100 anos</v>
      </c>
    </row>
    <row r="11" spans="1:16">
      <c r="A11" s="5" t="s">
        <v>29</v>
      </c>
      <c r="B11" s="6">
        <v>45317</v>
      </c>
      <c r="C11" s="7">
        <v>32.81</v>
      </c>
      <c r="D11" s="7">
        <v>1.48</v>
      </c>
      <c r="E11" s="7">
        <v>32.35</v>
      </c>
      <c r="F11" s="7">
        <v>32.909999999999997</v>
      </c>
      <c r="G11" s="5" t="s">
        <v>30</v>
      </c>
      <c r="H11" s="22">
        <f xml:space="preserve"> D11/100</f>
        <v>1.4800000000000001E-2</v>
      </c>
      <c r="I11" s="22">
        <f>C11/(H11+1)</f>
        <v>32.331493890421761</v>
      </c>
      <c r="J11" s="30">
        <f xml:space="preserve"> VLOOKUP(A11, Total_de_acoes!A:B, 2, 0)</f>
        <v>4801593832</v>
      </c>
      <c r="K11" s="26">
        <f xml:space="preserve"> (C11 - I11)*J11</f>
        <v>2297591984.3251982</v>
      </c>
      <c r="L11" s="26" t="str">
        <f t="shared" si="0"/>
        <v>Subiu</v>
      </c>
      <c r="M11" s="26" t="str">
        <f xml:space="preserve"> VLOOKUP(A11, Ticker!A:B, 2, 0)</f>
        <v>Itaú Unibanco</v>
      </c>
      <c r="N11" s="26" t="str">
        <f xml:space="preserve"> VLOOKUP(M11, ChatGpt!A:B, 2, 0)</f>
        <v>Bancário</v>
      </c>
      <c r="O11" s="39">
        <f xml:space="preserve"> VLOOKUP(M11, ChatGpt!A:C, 3, 0)</f>
        <v>13</v>
      </c>
      <c r="P11" s="39" t="str">
        <f t="shared" si="1"/>
        <v>Menor que 50 anos</v>
      </c>
    </row>
    <row r="12" spans="1:16">
      <c r="A12" s="2" t="s">
        <v>31</v>
      </c>
      <c r="B12" s="3">
        <v>45317</v>
      </c>
      <c r="C12" s="4">
        <v>27.56</v>
      </c>
      <c r="D12" s="4">
        <v>1.43</v>
      </c>
      <c r="E12" s="4">
        <v>26.9</v>
      </c>
      <c r="F12" s="4">
        <v>27.91</v>
      </c>
      <c r="G12" s="2" t="s">
        <v>32</v>
      </c>
      <c r="H12" s="21">
        <f xml:space="preserve"> D12/100</f>
        <v>1.43E-2</v>
      </c>
      <c r="I12" s="21">
        <f>C12/(H12+1)</f>
        <v>27.171448289460709</v>
      </c>
      <c r="J12" s="29">
        <f xml:space="preserve"> VLOOKUP(A12, Total_de_acoes!A:B, 2, 0)</f>
        <v>1168230366</v>
      </c>
      <c r="K12" s="25">
        <f xml:space="preserve"> (C12 - I12)*J12</f>
        <v>453917907.01323998</v>
      </c>
      <c r="L12" s="25" t="str">
        <f t="shared" si="0"/>
        <v>Subiu</v>
      </c>
      <c r="M12" s="25" t="str">
        <f xml:space="preserve"> VLOOKUP(A12, Ticker!A:B, 2, 0)</f>
        <v>Rede D'Or</v>
      </c>
      <c r="N12" s="25" t="str">
        <f xml:space="preserve"> VLOOKUP(M12, ChatGpt!A:B, 2, 0)</f>
        <v>Saúde</v>
      </c>
      <c r="O12" s="38">
        <f xml:space="preserve"> VLOOKUP(M12, ChatGpt!A:C, 3, 0)</f>
        <v>51</v>
      </c>
      <c r="P12" s="38" t="str">
        <f t="shared" si="1"/>
        <v>Entre 50 e 100 anos</v>
      </c>
    </row>
    <row r="13" spans="1:16">
      <c r="A13" s="5" t="s">
        <v>33</v>
      </c>
      <c r="B13" s="6">
        <v>45317</v>
      </c>
      <c r="C13" s="7">
        <v>18.55</v>
      </c>
      <c r="D13" s="7">
        <v>1.42</v>
      </c>
      <c r="E13" s="7">
        <v>18.29</v>
      </c>
      <c r="F13" s="7">
        <v>18.73</v>
      </c>
      <c r="G13" s="5" t="s">
        <v>34</v>
      </c>
      <c r="H13" s="22">
        <f xml:space="preserve"> D13/100</f>
        <v>1.4199999999999999E-2</v>
      </c>
      <c r="I13" s="22">
        <f>C13/(H13+1)</f>
        <v>18.290278051666338</v>
      </c>
      <c r="J13" s="30">
        <f xml:space="preserve"> VLOOKUP(A13, Total_de_acoes!A:B, 2, 0)</f>
        <v>265877867</v>
      </c>
      <c r="K13" s="26">
        <f xml:space="preserve"> (C13 - I13)*J13</f>
        <v>69054317.636038527</v>
      </c>
      <c r="L13" s="26" t="str">
        <f t="shared" si="0"/>
        <v>Subiu</v>
      </c>
      <c r="M13" s="26" t="str">
        <f xml:space="preserve"> VLOOKUP(A13, Ticker!A:B, 2, 0)</f>
        <v>Braskem</v>
      </c>
      <c r="N13" s="26" t="str">
        <f xml:space="preserve"> VLOOKUP(M13, ChatGpt!A:B, 2, 0)</f>
        <v>Química</v>
      </c>
      <c r="O13" s="39">
        <f xml:space="preserve"> VLOOKUP(M13, ChatGpt!A:C, 3, 0)</f>
        <v>20</v>
      </c>
      <c r="P13" s="39" t="str">
        <f t="shared" si="1"/>
        <v>Menor que 50 anos</v>
      </c>
    </row>
    <row r="14" spans="1:16">
      <c r="A14" s="2" t="s">
        <v>35</v>
      </c>
      <c r="B14" s="3">
        <v>45317</v>
      </c>
      <c r="C14" s="4">
        <v>14.27</v>
      </c>
      <c r="D14" s="4">
        <v>1.42</v>
      </c>
      <c r="E14" s="4">
        <v>13.8</v>
      </c>
      <c r="F14" s="4">
        <v>14.36</v>
      </c>
      <c r="G14" s="2" t="s">
        <v>36</v>
      </c>
      <c r="H14" s="21">
        <f xml:space="preserve"> D14/100</f>
        <v>1.4199999999999999E-2</v>
      </c>
      <c r="I14" s="21">
        <f>C14/(H14+1)</f>
        <v>14.070203115756261</v>
      </c>
      <c r="J14" s="29">
        <f xml:space="preserve"> VLOOKUP(A14, Total_de_acoes!A:B, 2, 0)</f>
        <v>327593725</v>
      </c>
      <c r="K14" s="25">
        <f xml:space="preserve"> (C14 - I14)*J14</f>
        <v>65452205.552800186</v>
      </c>
      <c r="L14" s="25" t="str">
        <f t="shared" si="0"/>
        <v>Subiu</v>
      </c>
      <c r="M14" s="25" t="str">
        <f xml:space="preserve"> VLOOKUP(A14, Ticker!A:B, 2, 0)</f>
        <v>Azul</v>
      </c>
      <c r="N14" s="25" t="str">
        <f xml:space="preserve"> VLOOKUP(M14, ChatGpt!A:B, 2, 0)</f>
        <v>Transporte Aéreo</v>
      </c>
      <c r="O14" s="38">
        <f xml:space="preserve"> VLOOKUP(M14, ChatGpt!A:C, 3, 0)</f>
        <v>14</v>
      </c>
      <c r="P14" s="38" t="str">
        <f t="shared" si="1"/>
        <v>Menor que 50 anos</v>
      </c>
    </row>
    <row r="15" spans="1:16">
      <c r="A15" s="5" t="s">
        <v>37</v>
      </c>
      <c r="B15" s="6">
        <v>45317</v>
      </c>
      <c r="C15" s="7">
        <v>28.75</v>
      </c>
      <c r="D15" s="7">
        <v>1.41</v>
      </c>
      <c r="E15" s="7">
        <v>28</v>
      </c>
      <c r="F15" s="7">
        <v>28.75</v>
      </c>
      <c r="G15" s="5" t="s">
        <v>38</v>
      </c>
      <c r="H15" s="22">
        <f xml:space="preserve"> D15/100</f>
        <v>1.41E-2</v>
      </c>
      <c r="I15" s="22">
        <f>C15/(H15+1)</f>
        <v>28.350261315452126</v>
      </c>
      <c r="J15" s="30">
        <f xml:space="preserve"> VLOOKUP(A15, Total_de_acoes!A:B, 2, 0)</f>
        <v>235665566</v>
      </c>
      <c r="K15" s="26">
        <f xml:space="preserve"> (C15 - I15)*J15</f>
        <v>94204643.346070096</v>
      </c>
      <c r="L15" s="26" t="str">
        <f t="shared" si="0"/>
        <v>Subiu</v>
      </c>
      <c r="M15" s="26" t="str">
        <f xml:space="preserve"> VLOOKUP(A15, Ticker!A:B, 2, 0)</f>
        <v>3R Petroleum</v>
      </c>
      <c r="N15" s="26" t="str">
        <f xml:space="preserve"> VLOOKUP(M15, ChatGpt!A:B, 2, 0)</f>
        <v>Petróleo e Gás</v>
      </c>
      <c r="O15" s="39">
        <f xml:space="preserve"> VLOOKUP(M15, ChatGpt!A:C, 3, 0)</f>
        <v>3</v>
      </c>
      <c r="P15" s="39" t="str">
        <f t="shared" si="1"/>
        <v>Menor que 50 anos</v>
      </c>
    </row>
    <row r="16" spans="1:16">
      <c r="A16" s="2" t="s">
        <v>39</v>
      </c>
      <c r="B16" s="3">
        <v>45317</v>
      </c>
      <c r="C16" s="4">
        <v>35.32</v>
      </c>
      <c r="D16" s="4">
        <v>1.34</v>
      </c>
      <c r="E16" s="4">
        <v>34.85</v>
      </c>
      <c r="F16" s="4">
        <v>35.76</v>
      </c>
      <c r="G16" s="2" t="s">
        <v>40</v>
      </c>
      <c r="H16" s="21">
        <f xml:space="preserve"> D16/100</f>
        <v>1.34E-2</v>
      </c>
      <c r="I16" s="21">
        <f>C16/(H16+1)</f>
        <v>34.852970199328986</v>
      </c>
      <c r="J16" s="29">
        <f xml:space="preserve"> VLOOKUP(A16, Total_de_acoes!A:B, 2, 0)</f>
        <v>1095587251</v>
      </c>
      <c r="K16" s="25">
        <f xml:space="preserve"> (C16 - I16)*J16</f>
        <v>511671895.45223427</v>
      </c>
      <c r="L16" s="25" t="str">
        <f t="shared" si="0"/>
        <v>Subiu</v>
      </c>
      <c r="M16" s="25" t="str">
        <f xml:space="preserve"> VLOOKUP(A16, Ticker!A:B, 2, 0)</f>
        <v>Equatorial Energia</v>
      </c>
      <c r="N16" s="25" t="str">
        <f xml:space="preserve"> VLOOKUP(M16, ChatGpt!A:B, 2, 0)</f>
        <v>Energia Elétrica</v>
      </c>
      <c r="O16" s="38">
        <f xml:space="preserve"> VLOOKUP(M16, ChatGpt!A:C, 3, 0)</f>
        <v>24</v>
      </c>
      <c r="P16" s="38" t="str">
        <f t="shared" si="1"/>
        <v>Menor que 50 anos</v>
      </c>
    </row>
    <row r="17" spans="1:16">
      <c r="A17" s="5" t="s">
        <v>41</v>
      </c>
      <c r="B17" s="6">
        <v>45317</v>
      </c>
      <c r="C17" s="7">
        <v>18.16</v>
      </c>
      <c r="D17" s="7">
        <v>1.33</v>
      </c>
      <c r="E17" s="7">
        <v>18</v>
      </c>
      <c r="F17" s="7">
        <v>18.489999999999998</v>
      </c>
      <c r="G17" s="5" t="s">
        <v>42</v>
      </c>
      <c r="H17" s="22">
        <f xml:space="preserve"> D17/100</f>
        <v>1.3300000000000001E-2</v>
      </c>
      <c r="I17" s="22">
        <f>C17/(H17+1)</f>
        <v>17.921642159281554</v>
      </c>
      <c r="J17" s="30">
        <f xml:space="preserve"> VLOOKUP(A17, Total_de_acoes!A:B, 2, 0)</f>
        <v>600865451</v>
      </c>
      <c r="K17" s="26">
        <f xml:space="preserve"> (C17 - I17)*J17</f>
        <v>143220991.46267557</v>
      </c>
      <c r="L17" s="26" t="str">
        <f t="shared" si="0"/>
        <v>Subiu</v>
      </c>
      <c r="M17" s="26" t="str">
        <f xml:space="preserve"> VLOOKUP(A17, Ticker!A:B, 2, 0)</f>
        <v>Siderúrgica Nacional</v>
      </c>
      <c r="N17" s="26" t="str">
        <f xml:space="preserve"> VLOOKUP(M17, ChatGpt!A:B, 2, 0)</f>
        <v>Siderurgia</v>
      </c>
      <c r="O17" s="39">
        <f xml:space="preserve"> VLOOKUP(M17, ChatGpt!A:C, 3, 0)</f>
        <v>79</v>
      </c>
      <c r="P17" s="39" t="str">
        <f t="shared" si="1"/>
        <v>Entre 50 e 100 anos</v>
      </c>
    </row>
    <row r="18" spans="1:16">
      <c r="A18" s="2" t="s">
        <v>43</v>
      </c>
      <c r="B18" s="3">
        <v>45317</v>
      </c>
      <c r="C18" s="4">
        <v>19.77</v>
      </c>
      <c r="D18" s="4">
        <v>1.28</v>
      </c>
      <c r="E18" s="4">
        <v>18.989999999999998</v>
      </c>
      <c r="F18" s="4">
        <v>19.78</v>
      </c>
      <c r="G18" s="2" t="s">
        <v>44</v>
      </c>
      <c r="H18" s="21">
        <f xml:space="preserve"> D18/100</f>
        <v>1.2800000000000001E-2</v>
      </c>
      <c r="I18" s="21">
        <f>C18/(H18+1)</f>
        <v>19.520142180094787</v>
      </c>
      <c r="J18" s="29">
        <f xml:space="preserve"> VLOOKUP(A18, Total_de_acoes!A:B, 2, 0)</f>
        <v>289347914</v>
      </c>
      <c r="K18" s="25">
        <f xml:space="preserve"> (C18 - I18)*J18</f>
        <v>72295838.986160949</v>
      </c>
      <c r="L18" s="25" t="str">
        <f t="shared" si="0"/>
        <v>Subiu</v>
      </c>
      <c r="M18" s="25" t="str">
        <f xml:space="preserve"> VLOOKUP(A18, Ticker!A:B, 2, 0)</f>
        <v>YDUQS</v>
      </c>
      <c r="N18" s="25" t="str">
        <f xml:space="preserve"> VLOOKUP(M18, ChatGpt!A:B, 2, 0)</f>
        <v>Educação</v>
      </c>
      <c r="O18" s="38">
        <f xml:space="preserve"> VLOOKUP(M18, ChatGpt!A:C, 3, 0)</f>
        <v>58</v>
      </c>
      <c r="P18" s="38" t="str">
        <f t="shared" si="1"/>
        <v>Entre 50 e 100 anos</v>
      </c>
    </row>
    <row r="19" spans="1:16">
      <c r="A19" s="5" t="s">
        <v>45</v>
      </c>
      <c r="B19" s="6">
        <v>45317</v>
      </c>
      <c r="C19" s="7">
        <v>28.31</v>
      </c>
      <c r="D19" s="7">
        <v>1.28</v>
      </c>
      <c r="E19" s="7">
        <v>27.84</v>
      </c>
      <c r="F19" s="7">
        <v>28.39</v>
      </c>
      <c r="G19" s="5" t="s">
        <v>46</v>
      </c>
      <c r="H19" s="22">
        <f xml:space="preserve"> D19/100</f>
        <v>1.2800000000000001E-2</v>
      </c>
      <c r="I19" s="22">
        <f>C19/(H19+1)</f>
        <v>27.952211690363349</v>
      </c>
      <c r="J19" s="30">
        <f xml:space="preserve"> VLOOKUP(A19, Total_de_acoes!A:B, 2, 0)</f>
        <v>1086411192</v>
      </c>
      <c r="K19" s="26">
        <f xml:space="preserve"> (C19 - I19)*J19</f>
        <v>388705223.95601785</v>
      </c>
      <c r="L19" s="26" t="str">
        <f t="shared" si="0"/>
        <v>Subiu</v>
      </c>
      <c r="M19" s="26" t="str">
        <f xml:space="preserve"> VLOOKUP(A19, Ticker!A:B, 2, 0)</f>
        <v>Ultrapar</v>
      </c>
      <c r="N19" s="26" t="str">
        <f xml:space="preserve"> VLOOKUP(M19, ChatGpt!A:B, 2, 0)</f>
        <v>Conglomerado</v>
      </c>
      <c r="O19" s="39">
        <f xml:space="preserve"> VLOOKUP(M19, ChatGpt!A:C, 3, 0)</f>
        <v>85</v>
      </c>
      <c r="P19" s="39" t="str">
        <f t="shared" si="1"/>
        <v>Entre 50 e 100 anos</v>
      </c>
    </row>
    <row r="20" spans="1:16">
      <c r="A20" s="2" t="s">
        <v>47</v>
      </c>
      <c r="B20" s="3">
        <v>45317</v>
      </c>
      <c r="C20" s="4">
        <v>8.08</v>
      </c>
      <c r="D20" s="4">
        <v>1.25</v>
      </c>
      <c r="E20" s="4">
        <v>7.93</v>
      </c>
      <c r="F20" s="4">
        <v>8.23</v>
      </c>
      <c r="G20" s="2" t="s">
        <v>48</v>
      </c>
      <c r="H20" s="21">
        <f xml:space="preserve"> D20/100</f>
        <v>1.2500000000000001E-2</v>
      </c>
      <c r="I20" s="21">
        <f>C20/(H20+1)</f>
        <v>7.9802469135802472</v>
      </c>
      <c r="J20" s="29">
        <f xml:space="preserve"> VLOOKUP(A20, Total_de_acoes!A:B, 2, 0)</f>
        <v>376187582</v>
      </c>
      <c r="K20" s="25">
        <f xml:space="preserve"> (C20 - I20)*J20</f>
        <v>37525872.377283879</v>
      </c>
      <c r="L20" s="25" t="str">
        <f t="shared" si="0"/>
        <v>Subiu</v>
      </c>
      <c r="M20" s="25" t="str">
        <f xml:space="preserve"> VLOOKUP(A20, Ticker!A:B, 2, 0)</f>
        <v>MRV</v>
      </c>
      <c r="N20" s="25" t="str">
        <f xml:space="preserve"> VLOOKUP(M20, ChatGpt!A:B, 2, 0)</f>
        <v>Construção Civil</v>
      </c>
      <c r="O20" s="38">
        <f xml:space="preserve"> VLOOKUP(M20, ChatGpt!A:C, 3, 0)</f>
        <v>42</v>
      </c>
      <c r="P20" s="38" t="str">
        <f t="shared" si="1"/>
        <v>Menor que 50 anos</v>
      </c>
    </row>
    <row r="21" spans="1:16">
      <c r="A21" s="5" t="s">
        <v>49</v>
      </c>
      <c r="B21" s="6">
        <v>45317</v>
      </c>
      <c r="C21" s="7">
        <v>57.91</v>
      </c>
      <c r="D21" s="7">
        <v>1.1499999999999999</v>
      </c>
      <c r="E21" s="7">
        <v>56.22</v>
      </c>
      <c r="F21" s="7">
        <v>59.29</v>
      </c>
      <c r="G21" s="5" t="s">
        <v>50</v>
      </c>
      <c r="H21" s="22">
        <f xml:space="preserve"> D21/100</f>
        <v>1.15E-2</v>
      </c>
      <c r="I21" s="22">
        <f>C21/(H21+1)</f>
        <v>57.251606524962916</v>
      </c>
      <c r="J21" s="30">
        <f xml:space="preserve"> VLOOKUP(A21, Total_de_acoes!A:B, 2, 0)</f>
        <v>62305891</v>
      </c>
      <c r="K21" s="26">
        <f xml:space="preserve"> (C21 - I21)*J21</f>
        <v>41021792.090771534</v>
      </c>
      <c r="L21" s="26" t="str">
        <f t="shared" si="0"/>
        <v>Subiu</v>
      </c>
      <c r="M21" s="26" t="str">
        <f xml:space="preserve"> VLOOKUP(A21, Ticker!A:B, 2, 0)</f>
        <v>Arezzo</v>
      </c>
      <c r="N21" s="26" t="str">
        <f xml:space="preserve"> VLOOKUP(M21, ChatGpt!A:B, 2, 0)</f>
        <v>Calçados</v>
      </c>
      <c r="O21" s="39">
        <f xml:space="preserve"> VLOOKUP(M21, ChatGpt!A:C, 3, 0)</f>
        <v>49</v>
      </c>
      <c r="P21" s="39" t="str">
        <f t="shared" si="1"/>
        <v>Menor que 50 anos</v>
      </c>
    </row>
    <row r="22" spans="1:16">
      <c r="A22" s="2" t="s">
        <v>51</v>
      </c>
      <c r="B22" s="3">
        <v>45317</v>
      </c>
      <c r="C22" s="4">
        <v>15.52</v>
      </c>
      <c r="D22" s="4">
        <v>1.04</v>
      </c>
      <c r="E22" s="4">
        <v>15.35</v>
      </c>
      <c r="F22" s="4">
        <v>15.62</v>
      </c>
      <c r="G22" s="2" t="s">
        <v>52</v>
      </c>
      <c r="H22" s="21">
        <f xml:space="preserve"> D22/100</f>
        <v>1.04E-2</v>
      </c>
      <c r="I22" s="21">
        <f>C22/(H22+1)</f>
        <v>15.36025336500396</v>
      </c>
      <c r="J22" s="29">
        <f xml:space="preserve"> VLOOKUP(A22, Total_de_acoes!A:B, 2, 0)</f>
        <v>5146576868</v>
      </c>
      <c r="K22" s="25">
        <f xml:space="preserve"> (C22 - I22)*J22</f>
        <v>822148336.41145825</v>
      </c>
      <c r="L22" s="25" t="str">
        <f t="shared" si="0"/>
        <v>Subiu</v>
      </c>
      <c r="M22" s="25" t="str">
        <f xml:space="preserve"> VLOOKUP(A22, Ticker!A:B, 2, 0)</f>
        <v>Banco Bradesco</v>
      </c>
      <c r="N22" s="25" t="str">
        <f xml:space="preserve"> VLOOKUP(M22, ChatGpt!A:B, 2, 0)</f>
        <v>Bancário</v>
      </c>
      <c r="O22" s="38">
        <f xml:space="preserve"> VLOOKUP(M22, ChatGpt!A:C, 3, 0)</f>
        <v>79</v>
      </c>
      <c r="P22" s="38" t="str">
        <f t="shared" si="1"/>
        <v>Entre 50 e 100 anos</v>
      </c>
    </row>
    <row r="23" spans="1:16">
      <c r="A23" s="5" t="s">
        <v>53</v>
      </c>
      <c r="B23" s="6">
        <v>45317</v>
      </c>
      <c r="C23" s="7">
        <v>7.19</v>
      </c>
      <c r="D23" s="7">
        <v>0.98</v>
      </c>
      <c r="E23" s="7">
        <v>7.11</v>
      </c>
      <c r="F23" s="7">
        <v>7.24</v>
      </c>
      <c r="G23" s="5" t="s">
        <v>54</v>
      </c>
      <c r="H23" s="22">
        <f xml:space="preserve"> D23/100</f>
        <v>9.7999999999999997E-3</v>
      </c>
      <c r="I23" s="22">
        <f>C23/(H23+1)</f>
        <v>7.1202218261041796</v>
      </c>
      <c r="J23" s="30">
        <f xml:space="preserve"> VLOOKUP(A23, Total_de_acoes!A:B, 2, 0)</f>
        <v>261036182</v>
      </c>
      <c r="K23" s="26">
        <f xml:space="preserve"> (C23 - I23)*J23</f>
        <v>18214628.100697115</v>
      </c>
      <c r="L23" s="26" t="str">
        <f t="shared" si="0"/>
        <v>Subiu</v>
      </c>
      <c r="M23" s="26" t="str">
        <f xml:space="preserve"> VLOOKUP(A23, Ticker!A:B, 2, 0)</f>
        <v>Minerva</v>
      </c>
      <c r="N23" s="26" t="str">
        <f xml:space="preserve"> VLOOKUP(M23, ChatGpt!A:B, 2, 0)</f>
        <v>Alimentos</v>
      </c>
      <c r="O23" s="39">
        <f xml:space="preserve"> VLOOKUP(M23, ChatGpt!A:C, 3, 0)</f>
        <v>31</v>
      </c>
      <c r="P23" s="39" t="str">
        <f t="shared" si="1"/>
        <v>Menor que 50 anos</v>
      </c>
    </row>
    <row r="24" spans="1:16">
      <c r="A24" s="2" t="s">
        <v>55</v>
      </c>
      <c r="B24" s="3">
        <v>45317</v>
      </c>
      <c r="C24" s="4">
        <v>4.1399999999999997</v>
      </c>
      <c r="D24" s="4">
        <v>0.97</v>
      </c>
      <c r="E24" s="4">
        <v>4.08</v>
      </c>
      <c r="F24" s="4">
        <v>4.2</v>
      </c>
      <c r="G24" s="2" t="s">
        <v>56</v>
      </c>
      <c r="H24" s="21">
        <f xml:space="preserve"> D24/100</f>
        <v>9.7000000000000003E-3</v>
      </c>
      <c r="I24" s="21">
        <f>C24/(H24+1)</f>
        <v>4.1002277904328013</v>
      </c>
      <c r="J24" s="29">
        <f xml:space="preserve"> VLOOKUP(A24, Total_de_acoes!A:B, 2, 0)</f>
        <v>159430826</v>
      </c>
      <c r="K24" s="25">
        <f xml:space="preserve"> (C24 - I24)*J24</f>
        <v>6340916.223143544</v>
      </c>
      <c r="L24" s="25" t="str">
        <f t="shared" si="0"/>
        <v>Subiu</v>
      </c>
      <c r="M24" s="25" t="str">
        <f xml:space="preserve"> VLOOKUP(A24, Ticker!A:B, 2, 0)</f>
        <v>Grupo Pão de Açúcar</v>
      </c>
      <c r="N24" s="25" t="str">
        <f xml:space="preserve"> VLOOKUP(M24, ChatGpt!A:B, 2, 0)</f>
        <v>Varejo</v>
      </c>
      <c r="O24" s="38">
        <f xml:space="preserve"> VLOOKUP(M24, ChatGpt!A:C, 3, 0)</f>
        <v>63</v>
      </c>
      <c r="P24" s="38" t="str">
        <f t="shared" si="1"/>
        <v>Entre 50 e 100 anos</v>
      </c>
    </row>
    <row r="25" spans="1:16">
      <c r="A25" s="5" t="s">
        <v>57</v>
      </c>
      <c r="B25" s="6">
        <v>45317</v>
      </c>
      <c r="C25" s="7">
        <v>14.61</v>
      </c>
      <c r="D25" s="7">
        <v>0.96</v>
      </c>
      <c r="E25" s="7">
        <v>14.46</v>
      </c>
      <c r="F25" s="7">
        <v>14.93</v>
      </c>
      <c r="G25" s="5" t="s">
        <v>58</v>
      </c>
      <c r="H25" s="22">
        <f xml:space="preserve"> D25/100</f>
        <v>9.5999999999999992E-3</v>
      </c>
      <c r="I25" s="22">
        <f>C25/(H25+1)</f>
        <v>14.471077654516639</v>
      </c>
      <c r="J25" s="30">
        <f xml:space="preserve"> VLOOKUP(A25, Total_de_acoes!A:B, 2, 0)</f>
        <v>1677525446</v>
      </c>
      <c r="K25" s="26">
        <f xml:space="preserve"> (C25 - I25)*J25</f>
        <v>233045769.56633979</v>
      </c>
      <c r="L25" s="26" t="str">
        <f t="shared" si="0"/>
        <v>Subiu</v>
      </c>
      <c r="M25" s="26" t="str">
        <f xml:space="preserve"> VLOOKUP(A25, Ticker!A:B, 2, 0)</f>
        <v>BRF</v>
      </c>
      <c r="N25" s="26" t="str">
        <f xml:space="preserve"> VLOOKUP(M25, ChatGpt!A:B, 2, 0)</f>
        <v>Alimentos</v>
      </c>
      <c r="O25" s="39">
        <f xml:space="preserve"> VLOOKUP(M25, ChatGpt!A:C, 3, 0)</f>
        <v>9</v>
      </c>
      <c r="P25" s="39" t="str">
        <f t="shared" si="1"/>
        <v>Menor que 50 anos</v>
      </c>
    </row>
    <row r="26" spans="1:16">
      <c r="A26" s="2" t="s">
        <v>59</v>
      </c>
      <c r="B26" s="3">
        <v>45317</v>
      </c>
      <c r="C26" s="4">
        <v>51.2</v>
      </c>
      <c r="D26" s="4">
        <v>0.88</v>
      </c>
      <c r="E26" s="4">
        <v>50.62</v>
      </c>
      <c r="F26" s="4">
        <v>51.26</v>
      </c>
      <c r="G26" s="2" t="s">
        <v>60</v>
      </c>
      <c r="H26" s="21">
        <f xml:space="preserve"> D26/100</f>
        <v>8.8000000000000005E-3</v>
      </c>
      <c r="I26" s="21">
        <f>C26/(H26+1)</f>
        <v>50.753370340999211</v>
      </c>
      <c r="J26" s="29">
        <f xml:space="preserve"> VLOOKUP(A26, Total_de_acoes!A:B, 2, 0)</f>
        <v>423091712</v>
      </c>
      <c r="K26" s="25">
        <f xml:space="preserve"> (C26 - I26)*J26</f>
        <v>188965307.05662104</v>
      </c>
      <c r="L26" s="25" t="str">
        <f t="shared" si="0"/>
        <v>Subiu</v>
      </c>
      <c r="M26" s="25" t="str">
        <f xml:space="preserve"> VLOOKUP(A26, Ticker!A:B, 2, 0)</f>
        <v>Vivo</v>
      </c>
      <c r="N26" s="25" t="str">
        <f xml:space="preserve"> VLOOKUP(M26, ChatGpt!A:B, 2, 0)</f>
        <v>Telecomunicações</v>
      </c>
      <c r="O26" s="38">
        <f xml:space="preserve"> VLOOKUP(M26, ChatGpt!A:C, 3, 0)</f>
        <v>12</v>
      </c>
      <c r="P26" s="38" t="str">
        <f t="shared" si="1"/>
        <v>Menor que 50 anos</v>
      </c>
    </row>
    <row r="27" spans="1:16">
      <c r="A27" s="5" t="s">
        <v>61</v>
      </c>
      <c r="B27" s="6">
        <v>45317</v>
      </c>
      <c r="C27" s="7">
        <v>22.64</v>
      </c>
      <c r="D27" s="7">
        <v>0.84</v>
      </c>
      <c r="E27" s="7">
        <v>22.32</v>
      </c>
      <c r="F27" s="7">
        <v>22.83</v>
      </c>
      <c r="G27" s="5" t="s">
        <v>62</v>
      </c>
      <c r="H27" s="22">
        <f xml:space="preserve"> D27/100</f>
        <v>8.3999999999999995E-3</v>
      </c>
      <c r="I27" s="22">
        <f>C27/(H27+1)</f>
        <v>22.451408171360573</v>
      </c>
      <c r="J27" s="30">
        <f xml:space="preserve"> VLOOKUP(A27, Total_de_acoes!A:B, 2, 0)</f>
        <v>1218352541</v>
      </c>
      <c r="K27" s="26">
        <f xml:space="preserve"> (C27 - I27)*J27</f>
        <v>229771333.63468358</v>
      </c>
      <c r="L27" s="26" t="str">
        <f t="shared" si="0"/>
        <v>Subiu</v>
      </c>
      <c r="M27" s="26" t="str">
        <f xml:space="preserve"> VLOOKUP(A27, Ticker!A:B, 2, 0)</f>
        <v>Rumo</v>
      </c>
      <c r="N27" s="26" t="str">
        <f xml:space="preserve"> VLOOKUP(M27, ChatGpt!A:B, 2, 0)</f>
        <v>Logística</v>
      </c>
      <c r="O27" s="39">
        <f xml:space="preserve"> VLOOKUP(M27, ChatGpt!A:C, 3, 0)</f>
        <v>13</v>
      </c>
      <c r="P27" s="39" t="str">
        <f t="shared" si="1"/>
        <v>Menor que 50 anos</v>
      </c>
    </row>
    <row r="28" spans="1:16">
      <c r="A28" s="2" t="s">
        <v>63</v>
      </c>
      <c r="B28" s="3">
        <v>45317</v>
      </c>
      <c r="C28" s="4">
        <v>4.9000000000000004</v>
      </c>
      <c r="D28" s="4">
        <v>0.82</v>
      </c>
      <c r="E28" s="4">
        <v>4.82</v>
      </c>
      <c r="F28" s="4">
        <v>4.97</v>
      </c>
      <c r="G28" s="2" t="s">
        <v>64</v>
      </c>
      <c r="H28" s="21">
        <f xml:space="preserve"> D28/100</f>
        <v>8.199999999999999E-3</v>
      </c>
      <c r="I28" s="21">
        <f>C28/(H28+1)</f>
        <v>4.8601467962705813</v>
      </c>
      <c r="J28" s="29">
        <f xml:space="preserve"> VLOOKUP(A28, Total_de_acoes!A:B, 2, 0)</f>
        <v>1095462329</v>
      </c>
      <c r="K28" s="25">
        <f xml:space="preserve"> (C28 - I28)*J28</f>
        <v>43657683.375540853</v>
      </c>
      <c r="L28" s="25" t="str">
        <f t="shared" si="0"/>
        <v>Subiu</v>
      </c>
      <c r="M28" s="25" t="str">
        <f xml:space="preserve"> VLOOKUP(A28, Ticker!A:B, 2, 0)</f>
        <v>Cielo</v>
      </c>
      <c r="N28" s="25" t="str">
        <f xml:space="preserve"> VLOOKUP(M28, ChatGpt!A:B, 2, 0)</f>
        <v>Meios de Pagamento</v>
      </c>
      <c r="O28" s="38">
        <f xml:space="preserve"> VLOOKUP(M28, ChatGpt!A:C, 3, 0)</f>
        <v>12</v>
      </c>
      <c r="P28" s="38" t="str">
        <f t="shared" si="1"/>
        <v>Menor que 50 anos</v>
      </c>
    </row>
    <row r="29" spans="1:16">
      <c r="A29" s="5" t="s">
        <v>65</v>
      </c>
      <c r="B29" s="6">
        <v>45317</v>
      </c>
      <c r="C29" s="7">
        <v>7.81</v>
      </c>
      <c r="D29" s="7">
        <v>0.77</v>
      </c>
      <c r="E29" s="7">
        <v>7.7</v>
      </c>
      <c r="F29" s="7">
        <v>7.85</v>
      </c>
      <c r="G29" s="5" t="s">
        <v>66</v>
      </c>
      <c r="H29" s="22">
        <f xml:space="preserve"> D29/100</f>
        <v>7.7000000000000002E-3</v>
      </c>
      <c r="I29" s="22">
        <f>C29/(H29+1)</f>
        <v>7.7503225166220098</v>
      </c>
      <c r="J29" s="30">
        <f xml:space="preserve"> VLOOKUP(A29, Total_de_acoes!A:B, 2, 0)</f>
        <v>302768240</v>
      </c>
      <c r="K29" s="26">
        <f xml:space="preserve"> (C29 - I29)*J29</f>
        <v>18068446.609983239</v>
      </c>
      <c r="L29" s="26" t="str">
        <f t="shared" si="0"/>
        <v>Subiu</v>
      </c>
      <c r="M29" s="26" t="str">
        <f xml:space="preserve"> VLOOKUP(A29, Ticker!A:B, 2, 0)</f>
        <v>Dexco</v>
      </c>
      <c r="N29" s="26" t="str">
        <f xml:space="preserve"> VLOOKUP(M29, ChatGpt!A:B, 2, 0)</f>
        <v>Biotecnologia</v>
      </c>
      <c r="O29" s="39">
        <f xml:space="preserve"> VLOOKUP(M29, ChatGpt!A:C, 3, 0)</f>
        <v>6</v>
      </c>
      <c r="P29" s="39" t="str">
        <f t="shared" si="1"/>
        <v>Menor que 50 anos</v>
      </c>
    </row>
    <row r="30" spans="1:16">
      <c r="A30" s="2" t="s">
        <v>67</v>
      </c>
      <c r="B30" s="3">
        <v>45317</v>
      </c>
      <c r="C30" s="4">
        <v>17.52</v>
      </c>
      <c r="D30" s="4">
        <v>0.74</v>
      </c>
      <c r="E30" s="4">
        <v>17.36</v>
      </c>
      <c r="F30" s="4">
        <v>17.579999999999998</v>
      </c>
      <c r="G30" s="2" t="s">
        <v>68</v>
      </c>
      <c r="H30" s="21">
        <f xml:space="preserve"> D30/100</f>
        <v>7.4000000000000003E-3</v>
      </c>
      <c r="I30" s="21">
        <f>C30/(H30+1)</f>
        <v>17.391304347826086</v>
      </c>
      <c r="J30" s="29">
        <f xml:space="preserve"> VLOOKUP(A30, Total_de_acoes!A:B, 2, 0)</f>
        <v>807896814</v>
      </c>
      <c r="K30" s="25">
        <f xml:space="preserve"> (C30 - I30)*J30</f>
        <v>103972807.36695692</v>
      </c>
      <c r="L30" s="25" t="str">
        <f t="shared" si="0"/>
        <v>Subiu</v>
      </c>
      <c r="M30" s="25" t="str">
        <f xml:space="preserve"> VLOOKUP(A30, Ticker!A:B, 2, 0)</f>
        <v>TIM</v>
      </c>
      <c r="N30" s="25" t="str">
        <f xml:space="preserve"> VLOOKUP(M30, ChatGpt!A:B, 2, 0)</f>
        <v>Telecomunicações</v>
      </c>
      <c r="O30" s="38">
        <f xml:space="preserve"> VLOOKUP(M30, ChatGpt!A:C, 3, 0)</f>
        <v>25</v>
      </c>
      <c r="P30" s="38" t="str">
        <f t="shared" si="1"/>
        <v>Menor que 50 anos</v>
      </c>
    </row>
    <row r="31" spans="1:16">
      <c r="A31" s="5" t="s">
        <v>69</v>
      </c>
      <c r="B31" s="6">
        <v>45317</v>
      </c>
      <c r="C31" s="7">
        <v>23.22</v>
      </c>
      <c r="D31" s="7">
        <v>0.73</v>
      </c>
      <c r="E31" s="7">
        <v>22.69</v>
      </c>
      <c r="F31" s="7">
        <v>23.28</v>
      </c>
      <c r="G31" s="5" t="s">
        <v>70</v>
      </c>
      <c r="H31" s="22">
        <f xml:space="preserve"> D31/100</f>
        <v>7.3000000000000001E-3</v>
      </c>
      <c r="I31" s="22">
        <f>C31/(H31+1)</f>
        <v>23.051722426288094</v>
      </c>
      <c r="J31" s="30">
        <f xml:space="preserve"> VLOOKUP(A31, Total_de_acoes!A:B, 2, 0)</f>
        <v>251003438</v>
      </c>
      <c r="K31" s="26">
        <f xml:space="preserve"> (C31 - I31)*J31</f>
        <v>42238249.539986439</v>
      </c>
      <c r="L31" s="26" t="str">
        <f t="shared" si="0"/>
        <v>Subiu</v>
      </c>
      <c r="M31" s="26" t="str">
        <f xml:space="preserve"> VLOOKUP(A31, Ticker!A:B, 2, 0)</f>
        <v>Bradespar</v>
      </c>
      <c r="N31" s="26" t="str">
        <f xml:space="preserve"> VLOOKUP(M31, ChatGpt!A:B, 2, 0)</f>
        <v>Investimentos</v>
      </c>
      <c r="O31" s="39">
        <f xml:space="preserve"> VLOOKUP(M31, ChatGpt!A:C, 3, 0)</f>
        <v>22</v>
      </c>
      <c r="P31" s="39" t="str">
        <f t="shared" si="1"/>
        <v>Menor que 50 anos</v>
      </c>
    </row>
    <row r="32" spans="1:16">
      <c r="A32" s="2" t="s">
        <v>71</v>
      </c>
      <c r="B32" s="3">
        <v>45317</v>
      </c>
      <c r="C32" s="4">
        <v>5.55</v>
      </c>
      <c r="D32" s="4">
        <v>0.72</v>
      </c>
      <c r="E32" s="4">
        <v>5.46</v>
      </c>
      <c r="F32" s="4">
        <v>5.6</v>
      </c>
      <c r="G32" s="2" t="s">
        <v>72</v>
      </c>
      <c r="H32" s="21">
        <f xml:space="preserve"> D32/100</f>
        <v>7.1999999999999998E-3</v>
      </c>
      <c r="I32" s="21">
        <f>C32/(H32+1)</f>
        <v>5.510325655281969</v>
      </c>
      <c r="J32" s="29">
        <f xml:space="preserve"> VLOOKUP(A32, Total_de_acoes!A:B, 2, 0)</f>
        <v>393173139</v>
      </c>
      <c r="K32" s="25">
        <f xml:space="preserve"> (C32 - I32)*J32</f>
        <v>15598886.650556229</v>
      </c>
      <c r="L32" s="25" t="str">
        <f t="shared" si="0"/>
        <v>Subiu</v>
      </c>
      <c r="M32" s="25" t="str">
        <f xml:space="preserve"> VLOOKUP(A32, Ticker!A:B, 2, 0)</f>
        <v>Locaweb</v>
      </c>
      <c r="N32" s="25" t="str">
        <f xml:space="preserve"> VLOOKUP(M32, ChatGpt!A:B, 2, 0)</f>
        <v>Tecnologia</v>
      </c>
      <c r="O32" s="38">
        <f xml:space="preserve"> VLOOKUP(M32, ChatGpt!A:C, 3, 0)</f>
        <v>23</v>
      </c>
      <c r="P32" s="38" t="str">
        <f t="shared" si="1"/>
        <v>Menor que 50 anos</v>
      </c>
    </row>
    <row r="33" spans="1:16">
      <c r="A33" s="5" t="s">
        <v>73</v>
      </c>
      <c r="B33" s="6">
        <v>45317</v>
      </c>
      <c r="C33" s="7">
        <v>23.83</v>
      </c>
      <c r="D33" s="7">
        <v>0.71</v>
      </c>
      <c r="E33" s="7">
        <v>23.36</v>
      </c>
      <c r="F33" s="7">
        <v>23.99</v>
      </c>
      <c r="G33" s="5" t="s">
        <v>74</v>
      </c>
      <c r="H33" s="22">
        <f xml:space="preserve"> D33/100</f>
        <v>7.0999999999999995E-3</v>
      </c>
      <c r="I33" s="22">
        <f>C33/(H33+1)</f>
        <v>23.661999801409983</v>
      </c>
      <c r="J33" s="30">
        <f xml:space="preserve"> VLOOKUP(A33, Total_de_acoes!A:B, 2, 0)</f>
        <v>275005663</v>
      </c>
      <c r="K33" s="26">
        <f xml:space="preserve"> (C33 - I33)*J33</f>
        <v>46201005.997378685</v>
      </c>
      <c r="L33" s="26" t="str">
        <f t="shared" si="0"/>
        <v>Subiu</v>
      </c>
      <c r="M33" s="26" t="str">
        <f xml:space="preserve"> VLOOKUP(A33, Ticker!A:B, 2, 0)</f>
        <v>PetroRecôncavo</v>
      </c>
      <c r="N33" s="26" t="str">
        <f xml:space="preserve"> VLOOKUP(M33, ChatGpt!A:B, 2, 0)</f>
        <v>Petróleo e Gás</v>
      </c>
      <c r="O33" s="39">
        <f xml:space="preserve"> VLOOKUP(M33, ChatGpt!A:C, 3, 0)</f>
        <v>8</v>
      </c>
      <c r="P33" s="39" t="str">
        <f t="shared" si="1"/>
        <v>Menor que 50 anos</v>
      </c>
    </row>
    <row r="34" spans="1:16">
      <c r="A34" s="2" t="s">
        <v>75</v>
      </c>
      <c r="B34" s="3">
        <v>45317</v>
      </c>
      <c r="C34" s="4">
        <v>10.01</v>
      </c>
      <c r="D34" s="4">
        <v>0.7</v>
      </c>
      <c r="E34" s="4">
        <v>9.93</v>
      </c>
      <c r="F34" s="4">
        <v>10.06</v>
      </c>
      <c r="G34" s="2" t="s">
        <v>76</v>
      </c>
      <c r="H34" s="21">
        <f xml:space="preserve"> D34/100</f>
        <v>6.9999999999999993E-3</v>
      </c>
      <c r="I34" s="21">
        <f>C34/(H34+1)</f>
        <v>9.9404170804369425</v>
      </c>
      <c r="J34" s="29">
        <f xml:space="preserve"> VLOOKUP(A34, Total_de_acoes!A:B, 2, 0)</f>
        <v>5372783971</v>
      </c>
      <c r="K34" s="25">
        <f xml:space="preserve"> (C34 - I34)*J34</f>
        <v>373853994.88377655</v>
      </c>
      <c r="L34" s="25" t="str">
        <f t="shared" si="0"/>
        <v>Subiu</v>
      </c>
      <c r="M34" s="25" t="str">
        <f xml:space="preserve"> VLOOKUP(A34, Ticker!A:B, 2, 0)</f>
        <v>Itaúsa</v>
      </c>
      <c r="N34" s="25" t="str">
        <f xml:space="preserve"> VLOOKUP(M34, ChatGpt!A:B, 2, 0)</f>
        <v>Holding</v>
      </c>
      <c r="O34" s="38">
        <f xml:space="preserve"> VLOOKUP(M34, ChatGpt!A:C, 3, 0)</f>
        <v>54</v>
      </c>
      <c r="P34" s="38" t="str">
        <f t="shared" si="1"/>
        <v>Entre 50 e 100 anos</v>
      </c>
    </row>
    <row r="35" spans="1:16">
      <c r="A35" s="5" t="s">
        <v>77</v>
      </c>
      <c r="B35" s="6">
        <v>45317</v>
      </c>
      <c r="C35" s="7">
        <v>56.97</v>
      </c>
      <c r="D35" s="7">
        <v>0.68</v>
      </c>
      <c r="E35" s="7">
        <v>56.55</v>
      </c>
      <c r="F35" s="7">
        <v>56.99</v>
      </c>
      <c r="G35" s="5" t="s">
        <v>78</v>
      </c>
      <c r="H35" s="22">
        <f xml:space="preserve"> D35/100</f>
        <v>6.8000000000000005E-3</v>
      </c>
      <c r="I35" s="22">
        <f>C35/(H35+1)</f>
        <v>56.585220500595952</v>
      </c>
      <c r="J35" s="30">
        <f xml:space="preserve"> VLOOKUP(A35, Total_de_acoes!A:B, 2, 0)</f>
        <v>1420949112</v>
      </c>
      <c r="K35" s="26">
        <f xml:space="preserve"> (C35 - I35)*J35</f>
        <v>546752087.99398506</v>
      </c>
      <c r="L35" s="26" t="str">
        <f t="shared" si="0"/>
        <v>Subiu</v>
      </c>
      <c r="M35" s="26" t="str">
        <f xml:space="preserve"> VLOOKUP(A35, Ticker!A:B, 2, 0)</f>
        <v>Banco do Brasil</v>
      </c>
      <c r="N35" s="26" t="str">
        <f xml:space="preserve"> VLOOKUP(M35, ChatGpt!A:B, 2, 0)</f>
        <v>Bancário</v>
      </c>
      <c r="O35" s="39">
        <f xml:space="preserve"> VLOOKUP(M35, ChatGpt!A:C, 3, 0)</f>
        <v>213</v>
      </c>
      <c r="P35" s="39" t="str">
        <f t="shared" si="1"/>
        <v>Maior que 100 anos</v>
      </c>
    </row>
    <row r="36" spans="1:16">
      <c r="A36" s="2" t="s">
        <v>79</v>
      </c>
      <c r="B36" s="3">
        <v>45317</v>
      </c>
      <c r="C36" s="4">
        <v>26.16</v>
      </c>
      <c r="D36" s="4">
        <v>0.61</v>
      </c>
      <c r="E36" s="4">
        <v>25.87</v>
      </c>
      <c r="F36" s="4">
        <v>26.38</v>
      </c>
      <c r="G36" s="2" t="s">
        <v>80</v>
      </c>
      <c r="H36" s="21">
        <f xml:space="preserve"> D36/100</f>
        <v>6.0999999999999995E-3</v>
      </c>
      <c r="I36" s="21">
        <f>C36/(H36+1)</f>
        <v>26.001391511778152</v>
      </c>
      <c r="J36" s="29">
        <f xml:space="preserve"> VLOOKUP(A36, Total_de_acoes!A:B, 2, 0)</f>
        <v>1275798515</v>
      </c>
      <c r="K36" s="25">
        <f xml:space="preserve"> (C36 - I36)*J36</f>
        <v>202352473.73982856</v>
      </c>
      <c r="L36" s="25" t="str">
        <f t="shared" si="0"/>
        <v>Subiu</v>
      </c>
      <c r="M36" s="25" t="str">
        <f xml:space="preserve"> VLOOKUP(A36, Ticker!A:B, 2, 0)</f>
        <v>RaiaDrogasil</v>
      </c>
      <c r="N36" s="25" t="str">
        <f xml:space="preserve"> VLOOKUP(M36, ChatGpt!A:B, 2, 0)</f>
        <v>Saúde</v>
      </c>
      <c r="O36" s="38">
        <f xml:space="preserve"> VLOOKUP(M36, ChatGpt!A:C, 3, 0)</f>
        <v>116</v>
      </c>
      <c r="P36" s="38" t="str">
        <f t="shared" si="1"/>
        <v>Maior que 100 anos</v>
      </c>
    </row>
    <row r="37" spans="1:16">
      <c r="A37" s="5" t="s">
        <v>81</v>
      </c>
      <c r="B37" s="6">
        <v>45317</v>
      </c>
      <c r="C37" s="7">
        <v>10.08</v>
      </c>
      <c r="D37" s="7">
        <v>0.59</v>
      </c>
      <c r="E37" s="7">
        <v>10.029999999999999</v>
      </c>
      <c r="F37" s="7">
        <v>10.14</v>
      </c>
      <c r="G37" s="5" t="s">
        <v>82</v>
      </c>
      <c r="H37" s="22">
        <f xml:space="preserve"> D37/100</f>
        <v>5.8999999999999999E-3</v>
      </c>
      <c r="I37" s="22">
        <f>C37/(H37+1)</f>
        <v>10.020876826722338</v>
      </c>
      <c r="J37" s="30">
        <f xml:space="preserve"> VLOOKUP(A37, Total_de_acoes!A:B, 2, 0)</f>
        <v>660411219</v>
      </c>
      <c r="K37" s="26">
        <f xml:space="preserve"> (C37 - I37)*J37</f>
        <v>39045606.935449012</v>
      </c>
      <c r="L37" s="26" t="str">
        <f t="shared" si="0"/>
        <v>Subiu</v>
      </c>
      <c r="M37" s="26" t="str">
        <f xml:space="preserve"> VLOOKUP(A37, Ticker!A:B, 2, 0)</f>
        <v>Metalúrgica Gerdau</v>
      </c>
      <c r="N37" s="26" t="str">
        <f xml:space="preserve"> VLOOKUP(M37, ChatGpt!A:B, 2, 0)</f>
        <v>Siderurgia</v>
      </c>
      <c r="O37" s="39">
        <f xml:space="preserve"> VLOOKUP(M37, ChatGpt!A:C, 3, 0)</f>
        <v>120</v>
      </c>
      <c r="P37" s="39" t="str">
        <f t="shared" si="1"/>
        <v>Maior que 100 anos</v>
      </c>
    </row>
    <row r="38" spans="1:16">
      <c r="A38" s="2" t="s">
        <v>83</v>
      </c>
      <c r="B38" s="3">
        <v>45317</v>
      </c>
      <c r="C38" s="4">
        <v>18.57</v>
      </c>
      <c r="D38" s="4">
        <v>0.59</v>
      </c>
      <c r="E38" s="4">
        <v>18.3</v>
      </c>
      <c r="F38" s="4">
        <v>18.66</v>
      </c>
      <c r="G38" s="2" t="s">
        <v>84</v>
      </c>
      <c r="H38" s="21">
        <f xml:space="preserve"> D38/100</f>
        <v>5.8999999999999999E-3</v>
      </c>
      <c r="I38" s="21">
        <f>C38/(H38+1)</f>
        <v>18.461079630181928</v>
      </c>
      <c r="J38" s="29">
        <f xml:space="preserve"> VLOOKUP(A38, Total_de_acoes!A:B, 2, 0)</f>
        <v>1168097881</v>
      </c>
      <c r="K38" s="25">
        <f xml:space="preserve"> (C38 - I38)*J38</f>
        <v>127229653.18222687</v>
      </c>
      <c r="L38" s="25" t="str">
        <f t="shared" si="0"/>
        <v>Subiu</v>
      </c>
      <c r="M38" s="25" t="str">
        <f xml:space="preserve"> VLOOKUP(A38, Ticker!A:B, 2, 0)</f>
        <v>Cosan</v>
      </c>
      <c r="N38" s="25" t="str">
        <f xml:space="preserve"> VLOOKUP(M38, ChatGpt!A:B, 2, 0)</f>
        <v>Energia e Logística</v>
      </c>
      <c r="O38" s="38">
        <f xml:space="preserve"> VLOOKUP(M38, ChatGpt!A:C, 3, 0)</f>
        <v>13</v>
      </c>
      <c r="P38" s="38" t="str">
        <f t="shared" si="1"/>
        <v>Menor que 50 anos</v>
      </c>
    </row>
    <row r="39" spans="1:16">
      <c r="A39" s="5" t="s">
        <v>85</v>
      </c>
      <c r="B39" s="6">
        <v>45317</v>
      </c>
      <c r="C39" s="7">
        <v>24.34</v>
      </c>
      <c r="D39" s="7">
        <v>0.56999999999999995</v>
      </c>
      <c r="E39" s="7">
        <v>24.17</v>
      </c>
      <c r="F39" s="7">
        <v>24.56</v>
      </c>
      <c r="G39" s="5" t="s">
        <v>86</v>
      </c>
      <c r="H39" s="22">
        <f xml:space="preserve"> D39/100</f>
        <v>5.6999999999999993E-3</v>
      </c>
      <c r="I39" s="22">
        <f>C39/(H39+1)</f>
        <v>24.202048324550063</v>
      </c>
      <c r="J39" s="30">
        <f xml:space="preserve"> VLOOKUP(A39, Total_de_acoes!A:B, 2, 0)</f>
        <v>1134986472</v>
      </c>
      <c r="K39" s="26">
        <f xml:space="preserve"> (C39 - I39)*J39</f>
        <v>156573285.42541304</v>
      </c>
      <c r="L39" s="26" t="str">
        <f t="shared" si="0"/>
        <v>Subiu</v>
      </c>
      <c r="M39" s="26" t="str">
        <f xml:space="preserve"> VLOOKUP(A39, Ticker!A:B, 2, 0)</f>
        <v>JBS</v>
      </c>
      <c r="N39" s="26" t="str">
        <f xml:space="preserve"> VLOOKUP(M39, ChatGpt!A:B, 2, 0)</f>
        <v>Alimentos</v>
      </c>
      <c r="O39" s="39">
        <f xml:space="preserve"> VLOOKUP(M39, ChatGpt!A:C, 3, 0)</f>
        <v>65</v>
      </c>
      <c r="P39" s="39" t="str">
        <f t="shared" si="1"/>
        <v>Entre 50 e 100 anos</v>
      </c>
    </row>
    <row r="40" spans="1:16">
      <c r="A40" s="2" t="s">
        <v>87</v>
      </c>
      <c r="B40" s="3">
        <v>45317</v>
      </c>
      <c r="C40" s="4">
        <v>2.08</v>
      </c>
      <c r="D40" s="4">
        <v>0.48</v>
      </c>
      <c r="E40" s="4">
        <v>2.02</v>
      </c>
      <c r="F40" s="4">
        <v>2.1</v>
      </c>
      <c r="G40" s="2" t="s">
        <v>88</v>
      </c>
      <c r="H40" s="21">
        <f xml:space="preserve"> D40/100</f>
        <v>4.7999999999999996E-3</v>
      </c>
      <c r="I40" s="21">
        <f>C40/(H40+1)</f>
        <v>2.0700636942675161</v>
      </c>
      <c r="J40" s="29">
        <f xml:space="preserve"> VLOOKUP(A40, Total_de_acoes!A:B, 2, 0)</f>
        <v>2867627068</v>
      </c>
      <c r="K40" s="25">
        <f xml:space="preserve"> (C40 - I40)*J40</f>
        <v>28493619.274394516</v>
      </c>
      <c r="L40" s="25" t="str">
        <f t="shared" si="0"/>
        <v>Subiu</v>
      </c>
      <c r="M40" s="25" t="str">
        <f xml:space="preserve"> VLOOKUP(A40, Ticker!A:B, 2, 0)</f>
        <v>Magazine Luiza</v>
      </c>
      <c r="N40" s="25" t="str">
        <f xml:space="preserve"> VLOOKUP(M40, ChatGpt!A:B, 2, 0)</f>
        <v>Varejo</v>
      </c>
      <c r="O40" s="38">
        <f xml:space="preserve"> VLOOKUP(M40, ChatGpt!A:C, 3, 0)</f>
        <v>65</v>
      </c>
      <c r="P40" s="38" t="str">
        <f t="shared" si="1"/>
        <v>Entre 50 e 100 anos</v>
      </c>
    </row>
    <row r="41" spans="1:16">
      <c r="A41" s="5" t="s">
        <v>89</v>
      </c>
      <c r="B41" s="6">
        <v>45317</v>
      </c>
      <c r="C41" s="7">
        <v>13.75</v>
      </c>
      <c r="D41" s="7">
        <v>0.36</v>
      </c>
      <c r="E41" s="7">
        <v>13.67</v>
      </c>
      <c r="F41" s="7">
        <v>13.9</v>
      </c>
      <c r="G41" s="5" t="s">
        <v>90</v>
      </c>
      <c r="H41" s="22">
        <f xml:space="preserve"> D41/100</f>
        <v>3.5999999999999999E-3</v>
      </c>
      <c r="I41" s="22">
        <f>C41/(H41+1)</f>
        <v>13.700677560781187</v>
      </c>
      <c r="J41" s="30">
        <f xml:space="preserve"> VLOOKUP(A41, Total_de_acoes!A:B, 2, 0)</f>
        <v>1500728902</v>
      </c>
      <c r="K41" s="26">
        <f xml:space="preserve"> (C41 - I41)*J41</f>
        <v>74019610.052810252</v>
      </c>
      <c r="L41" s="26" t="str">
        <f t="shared" si="0"/>
        <v>Subiu</v>
      </c>
      <c r="M41" s="26" t="str">
        <f xml:space="preserve"> VLOOKUP(A41, Ticker!A:B, 2, 0)</f>
        <v>Banco Bradesco</v>
      </c>
      <c r="N41" s="26" t="str">
        <f xml:space="preserve"> VLOOKUP(M41, ChatGpt!A:B, 2, 0)</f>
        <v>Bancário</v>
      </c>
      <c r="O41" s="39">
        <f xml:space="preserve"> VLOOKUP(M41, ChatGpt!A:C, 3, 0)</f>
        <v>79</v>
      </c>
      <c r="P41" s="39" t="str">
        <f t="shared" si="1"/>
        <v>Entre 50 e 100 anos</v>
      </c>
    </row>
    <row r="42" spans="1:16">
      <c r="A42" s="2" t="s">
        <v>91</v>
      </c>
      <c r="B42" s="3">
        <v>45317</v>
      </c>
      <c r="C42" s="4">
        <v>21.84</v>
      </c>
      <c r="D42" s="4">
        <v>0.27</v>
      </c>
      <c r="E42" s="4">
        <v>21.7</v>
      </c>
      <c r="F42" s="4">
        <v>21.94</v>
      </c>
      <c r="G42" s="2" t="s">
        <v>92</v>
      </c>
      <c r="H42" s="21">
        <f xml:space="preserve"> D42/100</f>
        <v>2.7000000000000001E-3</v>
      </c>
      <c r="I42" s="21">
        <f>C42/(H42+1)</f>
        <v>21.781190784880824</v>
      </c>
      <c r="J42" s="29">
        <f xml:space="preserve"> VLOOKUP(A42, Total_de_acoes!A:B, 2, 0)</f>
        <v>1118525506</v>
      </c>
      <c r="K42" s="25">
        <f xml:space="preserve"> (C42 - I42)*J42</f>
        <v>65779607.098639093</v>
      </c>
      <c r="L42" s="25" t="str">
        <f t="shared" si="0"/>
        <v>Subiu</v>
      </c>
      <c r="M42" s="25" t="str">
        <f xml:space="preserve"> VLOOKUP(A42, Ticker!A:B, 2, 0)</f>
        <v>Gerdau</v>
      </c>
      <c r="N42" s="25" t="str">
        <f xml:space="preserve"> VLOOKUP(M42, ChatGpt!A:B, 2, 0)</f>
        <v>Siderurgia</v>
      </c>
      <c r="O42" s="38">
        <f xml:space="preserve"> VLOOKUP(M42, ChatGpt!A:C, 3, 0)</f>
        <v>121</v>
      </c>
      <c r="P42" s="38" t="str">
        <f t="shared" si="1"/>
        <v>Maior que 100 anos</v>
      </c>
    </row>
    <row r="43" spans="1:16">
      <c r="A43" s="5" t="s">
        <v>93</v>
      </c>
      <c r="B43" s="6">
        <v>45317</v>
      </c>
      <c r="C43" s="7">
        <v>3.74</v>
      </c>
      <c r="D43" s="7">
        <v>0.26</v>
      </c>
      <c r="E43" s="7">
        <v>3.71</v>
      </c>
      <c r="F43" s="7">
        <v>3.78</v>
      </c>
      <c r="G43" s="5" t="s">
        <v>94</v>
      </c>
      <c r="H43" s="22">
        <f xml:space="preserve"> D43/100</f>
        <v>2.5999999999999999E-3</v>
      </c>
      <c r="I43" s="22">
        <f>C43/(H43+1)</f>
        <v>3.7303012168362262</v>
      </c>
      <c r="J43" s="30">
        <f xml:space="preserve"> VLOOKUP(A43, Total_de_acoes!A:B, 2, 0)</f>
        <v>1193047233</v>
      </c>
      <c r="K43" s="26">
        <f xml:space="preserve"> (C43 - I43)*J43</f>
        <v>11571106.417007603</v>
      </c>
      <c r="L43" s="26" t="str">
        <f t="shared" si="0"/>
        <v>Subiu</v>
      </c>
      <c r="M43" s="26" t="str">
        <f xml:space="preserve"> VLOOKUP(A43, Ticker!A:B, 2, 0)</f>
        <v>Raízen</v>
      </c>
      <c r="N43" s="26" t="str">
        <f xml:space="preserve"> VLOOKUP(M43, ChatGpt!A:B, 2, 0)</f>
        <v>Energia</v>
      </c>
      <c r="O43" s="39">
        <f xml:space="preserve"> VLOOKUP(M43, ChatGpt!A:C, 3, 0)</f>
        <v>11</v>
      </c>
      <c r="P43" s="39" t="str">
        <f t="shared" si="1"/>
        <v>Menor que 50 anos</v>
      </c>
    </row>
    <row r="44" spans="1:16">
      <c r="A44" s="2" t="s">
        <v>95</v>
      </c>
      <c r="B44" s="3">
        <v>45317</v>
      </c>
      <c r="C44" s="4">
        <v>10.07</v>
      </c>
      <c r="D44" s="4">
        <v>0.19</v>
      </c>
      <c r="E44" s="4">
        <v>9.9600000000000009</v>
      </c>
      <c r="F44" s="4">
        <v>10.130000000000001</v>
      </c>
      <c r="G44" s="2" t="s">
        <v>96</v>
      </c>
      <c r="H44" s="21">
        <f xml:space="preserve"> D44/100</f>
        <v>1.9E-3</v>
      </c>
      <c r="I44" s="21">
        <f>C44/(H44+1)</f>
        <v>10.050903283760855</v>
      </c>
      <c r="J44" s="29">
        <f xml:space="preserve"> VLOOKUP(A44, Total_de_acoes!A:B, 2, 0)</f>
        <v>1679335290</v>
      </c>
      <c r="K44" s="25">
        <f xml:space="preserve"> (C44 - I44)*J44</f>
        <v>32069789.503513202</v>
      </c>
      <c r="L44" s="25" t="str">
        <f t="shared" si="0"/>
        <v>Subiu</v>
      </c>
      <c r="M44" s="25" t="str">
        <f xml:space="preserve"> VLOOKUP(A44, Ticker!A:B, 2, 0)</f>
        <v>Copel</v>
      </c>
      <c r="N44" s="25" t="str">
        <f xml:space="preserve"> VLOOKUP(M44, ChatGpt!A:B, 2, 0)</f>
        <v>Energia Elétrica</v>
      </c>
      <c r="O44" s="38">
        <f xml:space="preserve"> VLOOKUP(M44, ChatGpt!A:C, 3, 0)</f>
        <v>67</v>
      </c>
      <c r="P44" s="38" t="str">
        <f t="shared" si="1"/>
        <v>Entre 50 e 100 anos</v>
      </c>
    </row>
    <row r="45" spans="1:16">
      <c r="A45" s="5" t="s">
        <v>97</v>
      </c>
      <c r="B45" s="6">
        <v>45317</v>
      </c>
      <c r="C45" s="7">
        <v>8.18</v>
      </c>
      <c r="D45" s="7">
        <v>0.12</v>
      </c>
      <c r="E45" s="7">
        <v>8.11</v>
      </c>
      <c r="F45" s="7">
        <v>8.27</v>
      </c>
      <c r="G45" s="5" t="s">
        <v>98</v>
      </c>
      <c r="H45" s="22">
        <f xml:space="preserve"> D45/100</f>
        <v>1.1999999999999999E-3</v>
      </c>
      <c r="I45" s="22">
        <f>C45/(H45+1)</f>
        <v>8.1701957650819015</v>
      </c>
      <c r="J45" s="30">
        <f xml:space="preserve"> VLOOKUP(A45, Total_de_acoes!A:B, 2, 0)</f>
        <v>421383330</v>
      </c>
      <c r="K45" s="26">
        <f xml:space="preserve"> (C45 - I45)*J45</f>
        <v>4131341.1578905098</v>
      </c>
      <c r="L45" s="26" t="str">
        <f t="shared" si="0"/>
        <v>Subiu</v>
      </c>
      <c r="M45" s="26" t="str">
        <f xml:space="preserve"> VLOOKUP(A45, Ticker!A:B, 2, 0)</f>
        <v>Grupo Vamos</v>
      </c>
      <c r="N45" s="26" t="str">
        <f xml:space="preserve"> VLOOKUP(M45, ChatGpt!A:B, 2, 0)</f>
        <v>Logística</v>
      </c>
      <c r="O45" s="39">
        <f xml:space="preserve"> VLOOKUP(M45, ChatGpt!A:C, 3, 0)</f>
        <v>5</v>
      </c>
      <c r="P45" s="39" t="str">
        <f t="shared" si="1"/>
        <v>Menor que 50 anos</v>
      </c>
    </row>
    <row r="46" spans="1:16">
      <c r="A46" s="2" t="s">
        <v>99</v>
      </c>
      <c r="B46" s="3">
        <v>45317</v>
      </c>
      <c r="C46" s="4">
        <v>9.74</v>
      </c>
      <c r="D46" s="4">
        <v>0</v>
      </c>
      <c r="E46" s="4">
        <v>9.61</v>
      </c>
      <c r="F46" s="4">
        <v>9.86</v>
      </c>
      <c r="G46" s="2" t="s">
        <v>100</v>
      </c>
      <c r="H46" s="21">
        <f xml:space="preserve"> D46/100</f>
        <v>0</v>
      </c>
      <c r="I46" s="21">
        <f>C46/(H46+1)</f>
        <v>9.74</v>
      </c>
      <c r="J46" s="29">
        <f xml:space="preserve"> VLOOKUP(A46, Total_de_acoes!A:B, 2, 0)</f>
        <v>331799687</v>
      </c>
      <c r="K46" s="25">
        <f xml:space="preserve"> (C46 - I46)*J46</f>
        <v>0</v>
      </c>
      <c r="L46" s="25" t="str">
        <f t="shared" si="0"/>
        <v>Igual</v>
      </c>
      <c r="M46" s="25" t="str">
        <f xml:space="preserve"> VLOOKUP(A46, Ticker!A:B, 2, 0)</f>
        <v>Marfrig</v>
      </c>
      <c r="N46" s="25" t="str">
        <f xml:space="preserve"> VLOOKUP(M46, ChatGpt!A:B, 2, 0)</f>
        <v>Alimentos</v>
      </c>
      <c r="O46" s="38">
        <f xml:space="preserve"> VLOOKUP(M46, ChatGpt!A:C, 3, 0)</f>
        <v>12</v>
      </c>
      <c r="P46" s="38" t="str">
        <f t="shared" si="1"/>
        <v>Menor que 50 anos</v>
      </c>
    </row>
    <row r="47" spans="1:16">
      <c r="A47" s="5" t="s">
        <v>101</v>
      </c>
      <c r="B47" s="6">
        <v>45317</v>
      </c>
      <c r="C47" s="7">
        <v>13.2</v>
      </c>
      <c r="D47" s="7">
        <v>0</v>
      </c>
      <c r="E47" s="7">
        <v>13.15</v>
      </c>
      <c r="F47" s="7">
        <v>13.29</v>
      </c>
      <c r="G47" s="5" t="s">
        <v>102</v>
      </c>
      <c r="H47" s="22">
        <f xml:space="preserve"> D47/100</f>
        <v>0</v>
      </c>
      <c r="I47" s="22">
        <f>C47/(H47+1)</f>
        <v>13.2</v>
      </c>
      <c r="J47" s="30">
        <f xml:space="preserve"> VLOOKUP(A47, Total_de_acoes!A:B, 2, 0)</f>
        <v>4394245879</v>
      </c>
      <c r="K47" s="26">
        <f xml:space="preserve"> (C47 - I47)*J47</f>
        <v>0</v>
      </c>
      <c r="L47" s="26" t="str">
        <f t="shared" si="0"/>
        <v>Igual</v>
      </c>
      <c r="M47" s="26" t="str">
        <f xml:space="preserve"> VLOOKUP(A47, Ticker!A:B, 2, 0)</f>
        <v>Ambev</v>
      </c>
      <c r="N47" s="26" t="str">
        <f xml:space="preserve"> VLOOKUP(M47, ChatGpt!A:B, 2, 0)</f>
        <v>Bebidas</v>
      </c>
      <c r="O47" s="39">
        <f xml:space="preserve"> VLOOKUP(M47, ChatGpt!A:C, 3, 0)</f>
        <v>30</v>
      </c>
      <c r="P47" s="39" t="str">
        <f t="shared" si="1"/>
        <v>Menor que 50 anos</v>
      </c>
    </row>
    <row r="48" spans="1:16">
      <c r="A48" s="2" t="s">
        <v>103</v>
      </c>
      <c r="B48" s="3">
        <v>45317</v>
      </c>
      <c r="C48" s="4">
        <v>33.729999999999997</v>
      </c>
      <c r="D48" s="4">
        <v>-0.02</v>
      </c>
      <c r="E48" s="4">
        <v>33.729999999999997</v>
      </c>
      <c r="F48" s="4">
        <v>34.03</v>
      </c>
      <c r="G48" s="2" t="s">
        <v>104</v>
      </c>
      <c r="H48" s="21">
        <f xml:space="preserve"> D48/100</f>
        <v>-2.0000000000000001E-4</v>
      </c>
      <c r="I48" s="21">
        <f>C48/(H48+1)</f>
        <v>33.736747349469887</v>
      </c>
      <c r="J48" s="29">
        <f xml:space="preserve"> VLOOKUP(A48, Total_de_acoes!A:B, 2, 0)</f>
        <v>671750768</v>
      </c>
      <c r="K48" s="25">
        <f xml:space="preserve"> (C48 - I48)*J48</f>
        <v>-4532537.1883631321</v>
      </c>
      <c r="L48" s="25" t="str">
        <f t="shared" si="0"/>
        <v>Diminuiu</v>
      </c>
      <c r="M48" s="25" t="str">
        <f xml:space="preserve"> VLOOKUP(A48, Ticker!A:B, 2, 0)</f>
        <v>BB Seguridade</v>
      </c>
      <c r="N48" s="25" t="str">
        <f xml:space="preserve"> VLOOKUP(M48, ChatGpt!A:B, 2, 0)</f>
        <v>Seguros</v>
      </c>
      <c r="O48" s="38">
        <f xml:space="preserve"> VLOOKUP(M48, ChatGpt!A:C, 3, 0)</f>
        <v>8</v>
      </c>
      <c r="P48" s="38" t="str">
        <f t="shared" si="1"/>
        <v>Menor que 50 anos</v>
      </c>
    </row>
    <row r="49" spans="1:16">
      <c r="A49" s="5" t="s">
        <v>105</v>
      </c>
      <c r="B49" s="6">
        <v>45317</v>
      </c>
      <c r="C49" s="7">
        <v>77.040000000000006</v>
      </c>
      <c r="D49" s="7">
        <v>-0.06</v>
      </c>
      <c r="E49" s="7">
        <v>76.52</v>
      </c>
      <c r="F49" s="7">
        <v>77.69</v>
      </c>
      <c r="G49" s="5" t="s">
        <v>106</v>
      </c>
      <c r="H49" s="22">
        <f xml:space="preserve"> D49/100</f>
        <v>-5.9999999999999995E-4</v>
      </c>
      <c r="I49" s="22">
        <f>C49/(H49+1)</f>
        <v>77.086251751050639</v>
      </c>
      <c r="J49" s="30">
        <f xml:space="preserve"> VLOOKUP(A49, Total_de_acoes!A:B, 2, 0)</f>
        <v>340001799</v>
      </c>
      <c r="K49" s="26">
        <f xml:space="preserve"> (C49 - I49)*J49</f>
        <v>-15725678.564115381</v>
      </c>
      <c r="L49" s="26" t="str">
        <f t="shared" si="0"/>
        <v>Diminuiu</v>
      </c>
      <c r="M49" s="26" t="str">
        <f xml:space="preserve"> VLOOKUP(A49, Ticker!A:B, 2, 0)</f>
        <v>Sabesp</v>
      </c>
      <c r="N49" s="26" t="str">
        <f xml:space="preserve"> VLOOKUP(M49, ChatGpt!A:B, 2, 0)</f>
        <v>Saneamento</v>
      </c>
      <c r="O49" s="39">
        <f xml:space="preserve"> VLOOKUP(M49, ChatGpt!A:C, 3, 0)</f>
        <v>49</v>
      </c>
      <c r="P49" s="39" t="str">
        <f t="shared" si="1"/>
        <v>Menor que 50 anos</v>
      </c>
    </row>
    <row r="50" spans="1:16">
      <c r="A50" s="2" t="s">
        <v>107</v>
      </c>
      <c r="B50" s="3">
        <v>45317</v>
      </c>
      <c r="C50" s="4">
        <v>30.88</v>
      </c>
      <c r="D50" s="4">
        <v>-0.06</v>
      </c>
      <c r="E50" s="4">
        <v>30.65</v>
      </c>
      <c r="F50" s="4">
        <v>31.34</v>
      </c>
      <c r="G50" s="2" t="s">
        <v>108</v>
      </c>
      <c r="H50" s="21">
        <f xml:space="preserve"> D50/100</f>
        <v>-5.9999999999999995E-4</v>
      </c>
      <c r="I50" s="21">
        <f>C50/(H50+1)</f>
        <v>30.898539123474084</v>
      </c>
      <c r="J50" s="29">
        <f xml:space="preserve"> VLOOKUP(A50, Total_de_acoes!A:B, 2, 0)</f>
        <v>514122351</v>
      </c>
      <c r="K50" s="25">
        <f xml:space="preserve"> (C50 - I50)*J50</f>
        <v>-9531377.7459757738</v>
      </c>
      <c r="L50" s="25" t="str">
        <f t="shared" si="0"/>
        <v>Diminuiu</v>
      </c>
      <c r="M50" s="25" t="str">
        <f xml:space="preserve"> VLOOKUP(A50, Ticker!A:B, 2, 0)</f>
        <v>Totvs</v>
      </c>
      <c r="N50" s="25" t="str">
        <f xml:space="preserve"> VLOOKUP(M50, ChatGpt!A:B, 2, 0)</f>
        <v>Tecnologia</v>
      </c>
      <c r="O50" s="38">
        <f xml:space="preserve"> VLOOKUP(M50, ChatGpt!A:C, 3, 0)</f>
        <v>57</v>
      </c>
      <c r="P50" s="38" t="str">
        <f t="shared" si="1"/>
        <v>Entre 50 e 100 anos</v>
      </c>
    </row>
    <row r="51" spans="1:16">
      <c r="A51" s="5" t="s">
        <v>109</v>
      </c>
      <c r="B51" s="6">
        <v>45317</v>
      </c>
      <c r="C51" s="7">
        <v>11.64</v>
      </c>
      <c r="D51" s="7">
        <v>-0.17</v>
      </c>
      <c r="E51" s="7">
        <v>11.64</v>
      </c>
      <c r="F51" s="7">
        <v>11.8</v>
      </c>
      <c r="G51" s="5" t="s">
        <v>110</v>
      </c>
      <c r="H51" s="22">
        <f xml:space="preserve"> D51/100</f>
        <v>-1.7000000000000001E-3</v>
      </c>
      <c r="I51" s="22">
        <f>C51/(H51+1)</f>
        <v>11.659821696884705</v>
      </c>
      <c r="J51" s="30">
        <f xml:space="preserve"> VLOOKUP(A51, Total_de_acoes!A:B, 2, 0)</f>
        <v>1437415777</v>
      </c>
      <c r="K51" s="26">
        <f xml:space="preserve"> (C51 - I51)*J51</f>
        <v>-28492019.828986604</v>
      </c>
      <c r="L51" s="26" t="str">
        <f t="shared" si="0"/>
        <v>Diminuiu</v>
      </c>
      <c r="M51" s="26" t="str">
        <f xml:space="preserve"> VLOOKUP(A51, Ticker!A:B, 2, 0)</f>
        <v>CEMIG</v>
      </c>
      <c r="N51" s="26" t="str">
        <f xml:space="preserve"> VLOOKUP(M51, ChatGpt!A:B, 2, 0)</f>
        <v>Energia Elétrica</v>
      </c>
      <c r="O51" s="39">
        <f xml:space="preserve"> VLOOKUP(M51, ChatGpt!A:C, 3, 0)</f>
        <v>69</v>
      </c>
      <c r="P51" s="39" t="str">
        <f t="shared" si="1"/>
        <v>Entre 50 e 100 anos</v>
      </c>
    </row>
    <row r="52" spans="1:16">
      <c r="A52" s="2" t="s">
        <v>111</v>
      </c>
      <c r="B52" s="3">
        <v>45317</v>
      </c>
      <c r="C52" s="4">
        <v>46.04</v>
      </c>
      <c r="D52" s="4">
        <v>-0.19</v>
      </c>
      <c r="E52" s="4">
        <v>45.91</v>
      </c>
      <c r="F52" s="4">
        <v>46.42</v>
      </c>
      <c r="G52" s="2" t="s">
        <v>112</v>
      </c>
      <c r="H52" s="21">
        <f xml:space="preserve"> D52/100</f>
        <v>-1.9E-3</v>
      </c>
      <c r="I52" s="21">
        <f>C52/(H52+1)</f>
        <v>46.1276425207895</v>
      </c>
      <c r="J52" s="29">
        <f xml:space="preserve"> VLOOKUP(A52, Total_de_acoes!A:B, 2, 0)</f>
        <v>268544014</v>
      </c>
      <c r="K52" s="25">
        <f xml:space="preserve"> (C52 - I52)*J52</f>
        <v>-23535874.329891067</v>
      </c>
      <c r="L52" s="25" t="str">
        <f t="shared" si="0"/>
        <v>Diminuiu</v>
      </c>
      <c r="M52" s="25" t="str">
        <f xml:space="preserve"> VLOOKUP(A52, Ticker!A:B, 2, 0)</f>
        <v>Eletrobras</v>
      </c>
      <c r="N52" s="25" t="str">
        <f xml:space="preserve"> VLOOKUP(M52, ChatGpt!A:B, 2, 0)</f>
        <v>Energia Elétrica</v>
      </c>
      <c r="O52" s="38">
        <f xml:space="preserve"> VLOOKUP(M52, ChatGpt!A:C, 3, 0)</f>
        <v>59</v>
      </c>
      <c r="P52" s="38" t="str">
        <f t="shared" si="1"/>
        <v>Entre 50 e 100 anos</v>
      </c>
    </row>
    <row r="53" spans="1:16">
      <c r="A53" s="5" t="s">
        <v>113</v>
      </c>
      <c r="B53" s="6">
        <v>45317</v>
      </c>
      <c r="C53" s="7">
        <v>12.87</v>
      </c>
      <c r="D53" s="7">
        <v>-0.23</v>
      </c>
      <c r="E53" s="7">
        <v>12.84</v>
      </c>
      <c r="F53" s="7">
        <v>13.09</v>
      </c>
      <c r="G53" s="5" t="s">
        <v>114</v>
      </c>
      <c r="H53" s="22">
        <f xml:space="preserve"> D53/100</f>
        <v>-2.3E-3</v>
      </c>
      <c r="I53" s="22">
        <f>C53/(H53+1)</f>
        <v>12.899669239250274</v>
      </c>
      <c r="J53" s="30">
        <f xml:space="preserve"> VLOOKUP(A53, Total_de_acoes!A:B, 2, 0)</f>
        <v>1579130168</v>
      </c>
      <c r="K53" s="26">
        <f xml:space="preserve"> (C53 - I53)*J53</f>
        <v>-46851590.76171875</v>
      </c>
      <c r="L53" s="26" t="str">
        <f t="shared" si="0"/>
        <v>Diminuiu</v>
      </c>
      <c r="M53" s="26" t="str">
        <f xml:space="preserve"> VLOOKUP(A53, Ticker!A:B, 2, 0)</f>
        <v>Eneva</v>
      </c>
      <c r="N53" s="26" t="str">
        <f xml:space="preserve"> VLOOKUP(M53, ChatGpt!A:B, 2, 0)</f>
        <v>Energia</v>
      </c>
      <c r="O53" s="39">
        <f xml:space="preserve"> VLOOKUP(M53, ChatGpt!A:C, 3, 0)</f>
        <v>10</v>
      </c>
      <c r="P53" s="39" t="str">
        <f t="shared" si="1"/>
        <v>Menor que 50 anos</v>
      </c>
    </row>
    <row r="54" spans="1:16">
      <c r="A54" s="2" t="s">
        <v>115</v>
      </c>
      <c r="B54" s="3">
        <v>45317</v>
      </c>
      <c r="C54" s="4">
        <v>33.17</v>
      </c>
      <c r="D54" s="4">
        <v>-0.24</v>
      </c>
      <c r="E54" s="4">
        <v>33.04</v>
      </c>
      <c r="F54" s="4">
        <v>33.5</v>
      </c>
      <c r="G54" s="2" t="s">
        <v>116</v>
      </c>
      <c r="H54" s="21">
        <f xml:space="preserve"> D54/100</f>
        <v>-2.3999999999999998E-3</v>
      </c>
      <c r="I54" s="21">
        <f>C54/(H54+1)</f>
        <v>33.249799518845229</v>
      </c>
      <c r="J54" s="29">
        <f xml:space="preserve"> VLOOKUP(A54, Total_de_acoes!A:B, 2, 0)</f>
        <v>1481593024</v>
      </c>
      <c r="K54" s="25">
        <f xml:space="preserve"> (C54 - I54)*J54</f>
        <v>-118230410.43964578</v>
      </c>
      <c r="L54" s="25" t="str">
        <f t="shared" si="0"/>
        <v>Diminuiu</v>
      </c>
      <c r="M54" s="25" t="str">
        <f xml:space="preserve"> VLOOKUP(A54, Ticker!A:B, 2, 0)</f>
        <v>WEG</v>
      </c>
      <c r="N54" s="25" t="str">
        <f xml:space="preserve"> VLOOKUP(M54, ChatGpt!A:B, 2, 0)</f>
        <v>Eletroeletrônicos</v>
      </c>
      <c r="O54" s="38">
        <f xml:space="preserve"> VLOOKUP(M54, ChatGpt!A:C, 3, 0)</f>
        <v>58</v>
      </c>
      <c r="P54" s="38" t="str">
        <f t="shared" si="1"/>
        <v>Entre 50 e 100 anos</v>
      </c>
    </row>
    <row r="55" spans="1:16">
      <c r="A55" s="5" t="s">
        <v>117</v>
      </c>
      <c r="B55" s="6">
        <v>45317</v>
      </c>
      <c r="C55" s="7">
        <v>19.3</v>
      </c>
      <c r="D55" s="7">
        <v>-0.25</v>
      </c>
      <c r="E55" s="7">
        <v>19.100000000000001</v>
      </c>
      <c r="F55" s="7">
        <v>19.510000000000002</v>
      </c>
      <c r="G55" s="5" t="s">
        <v>118</v>
      </c>
      <c r="H55" s="22">
        <f xml:space="preserve"> D55/100</f>
        <v>-2.5000000000000001E-3</v>
      </c>
      <c r="I55" s="22">
        <f>C55/(H55+1)</f>
        <v>19.348370927318296</v>
      </c>
      <c r="J55" s="30">
        <f xml:space="preserve"> VLOOKUP(A55, Total_de_acoes!A:B, 2, 0)</f>
        <v>195751130</v>
      </c>
      <c r="K55" s="26">
        <f xml:space="preserve"> (C55 - I55)*J55</f>
        <v>-9468663.6817041729</v>
      </c>
      <c r="L55" s="26" t="str">
        <f t="shared" si="0"/>
        <v>Diminuiu</v>
      </c>
      <c r="M55" s="26" t="str">
        <f xml:space="preserve"> VLOOKUP(A55, Ticker!A:B, 2, 0)</f>
        <v>SLC Agrícola</v>
      </c>
      <c r="N55" s="26" t="str">
        <f xml:space="preserve"> VLOOKUP(M55, ChatGpt!A:B, 2, 0)</f>
        <v>Agronegócio</v>
      </c>
      <c r="O55" s="39">
        <f xml:space="preserve"> VLOOKUP(M55, ChatGpt!A:C, 3, 0)</f>
        <v>45</v>
      </c>
      <c r="P55" s="39" t="str">
        <f t="shared" si="1"/>
        <v>Menor que 50 anos</v>
      </c>
    </row>
    <row r="56" spans="1:16">
      <c r="A56" s="2" t="s">
        <v>119</v>
      </c>
      <c r="B56" s="3">
        <v>45317</v>
      </c>
      <c r="C56" s="4">
        <v>24.62</v>
      </c>
      <c r="D56" s="4">
        <v>-0.28000000000000003</v>
      </c>
      <c r="E56" s="4">
        <v>24.53</v>
      </c>
      <c r="F56" s="4">
        <v>24.92</v>
      </c>
      <c r="G56" s="2" t="s">
        <v>120</v>
      </c>
      <c r="H56" s="21">
        <f xml:space="preserve"> D56/100</f>
        <v>-2.8000000000000004E-3</v>
      </c>
      <c r="I56" s="21">
        <f>C56/(H56+1)</f>
        <v>24.689129562775772</v>
      </c>
      <c r="J56" s="29">
        <f xml:space="preserve"> VLOOKUP(A56, Total_de_acoes!A:B, 2, 0)</f>
        <v>532616595</v>
      </c>
      <c r="K56" s="25">
        <f xml:space="preserve"> (C56 - I56)*J56</f>
        <v>-36819552.339469947</v>
      </c>
      <c r="L56" s="25" t="str">
        <f t="shared" si="0"/>
        <v>Diminuiu</v>
      </c>
      <c r="M56" s="25" t="str">
        <f xml:space="preserve"> VLOOKUP(A56, Ticker!A:B, 2, 0)</f>
        <v>ALOS3</v>
      </c>
      <c r="N56" s="25" t="str">
        <f xml:space="preserve"> VLOOKUP(M56, ChatGpt!A:B, 2, 0)</f>
        <v>Biotecnologia</v>
      </c>
      <c r="O56" s="38">
        <f xml:space="preserve"> VLOOKUP(M56, ChatGpt!A:C, 3, 0)</f>
        <v>7</v>
      </c>
      <c r="P56" s="38" t="str">
        <f t="shared" si="1"/>
        <v>Menor que 50 anos</v>
      </c>
    </row>
    <row r="57" spans="1:16">
      <c r="A57" s="5" t="s">
        <v>121</v>
      </c>
      <c r="B57" s="6">
        <v>45317</v>
      </c>
      <c r="C57" s="7">
        <v>13.27</v>
      </c>
      <c r="D57" s="7">
        <v>-0.3</v>
      </c>
      <c r="E57" s="7">
        <v>13.23</v>
      </c>
      <c r="F57" s="7">
        <v>13.41</v>
      </c>
      <c r="G57" s="5" t="s">
        <v>122</v>
      </c>
      <c r="H57" s="22">
        <f xml:space="preserve"> D57/100</f>
        <v>-3.0000000000000001E-3</v>
      </c>
      <c r="I57" s="22">
        <f>C57/(H57+1)</f>
        <v>13.309929789368104</v>
      </c>
      <c r="J57" s="30">
        <f xml:space="preserve"> VLOOKUP(A57, Total_de_acoes!A:B, 2, 0)</f>
        <v>995335937</v>
      </c>
      <c r="K57" s="26">
        <f xml:space="preserve"> (C57 - I57)*J57</f>
        <v>-39743554.314914532</v>
      </c>
      <c r="L57" s="26" t="str">
        <f t="shared" si="0"/>
        <v>Diminuiu</v>
      </c>
      <c r="M57" s="26" t="str">
        <f xml:space="preserve"> VLOOKUP(A57, Ticker!A:B, 2, 0)</f>
        <v>Grupo CCR</v>
      </c>
      <c r="N57" s="26" t="str">
        <f xml:space="preserve"> VLOOKUP(M57, ChatGpt!A:B, 2, 0)</f>
        <v>Infraestrutura</v>
      </c>
      <c r="O57" s="39">
        <f xml:space="preserve"> VLOOKUP(M57, ChatGpt!A:C, 3, 0)</f>
        <v>25</v>
      </c>
      <c r="P57" s="39" t="str">
        <f t="shared" si="1"/>
        <v>Menor que 50 anos</v>
      </c>
    </row>
    <row r="58" spans="1:16">
      <c r="A58" s="2" t="s">
        <v>123</v>
      </c>
      <c r="B58" s="3">
        <v>45317</v>
      </c>
      <c r="C58" s="4">
        <v>3.03</v>
      </c>
      <c r="D58" s="4">
        <v>-0.32</v>
      </c>
      <c r="E58" s="4">
        <v>2.97</v>
      </c>
      <c r="F58" s="4">
        <v>3.06</v>
      </c>
      <c r="G58" s="2" t="s">
        <v>124</v>
      </c>
      <c r="H58" s="21">
        <f xml:space="preserve"> D58/100</f>
        <v>-3.2000000000000002E-3</v>
      </c>
      <c r="I58" s="21">
        <f>C58/(H58+1)</f>
        <v>3.0397271268057784</v>
      </c>
      <c r="J58" s="29">
        <f xml:space="preserve"> VLOOKUP(A58, Total_de_acoes!A:B, 2, 0)</f>
        <v>1814920980</v>
      </c>
      <c r="K58" s="25">
        <f xml:space="preserve"> (C58 - I58)*J58</f>
        <v>-17653966.514927939</v>
      </c>
      <c r="L58" s="25" t="str">
        <f t="shared" si="0"/>
        <v>Diminuiu</v>
      </c>
      <c r="M58" s="25" t="str">
        <f xml:space="preserve"> VLOOKUP(A58, Ticker!A:B, 2, 0)</f>
        <v>Cogna</v>
      </c>
      <c r="N58" s="25" t="str">
        <f xml:space="preserve"> VLOOKUP(M58, ChatGpt!A:B, 2, 0)</f>
        <v>Educação</v>
      </c>
      <c r="O58" s="38">
        <f xml:space="preserve"> VLOOKUP(M58, ChatGpt!A:C, 3, 0)</f>
        <v>49</v>
      </c>
      <c r="P58" s="38" t="str">
        <f t="shared" si="1"/>
        <v>Menor que 50 anos</v>
      </c>
    </row>
    <row r="59" spans="1:16">
      <c r="A59" s="5" t="s">
        <v>125</v>
      </c>
      <c r="B59" s="6">
        <v>45317</v>
      </c>
      <c r="C59" s="7">
        <v>26.12</v>
      </c>
      <c r="D59" s="7">
        <v>-0.41</v>
      </c>
      <c r="E59" s="7">
        <v>26.09</v>
      </c>
      <c r="F59" s="7">
        <v>26.4</v>
      </c>
      <c r="G59" s="5" t="s">
        <v>126</v>
      </c>
      <c r="H59" s="22">
        <f xml:space="preserve"> D59/100</f>
        <v>-4.0999999999999995E-3</v>
      </c>
      <c r="I59" s="22">
        <f>C59/(H59+1)</f>
        <v>26.227532884827795</v>
      </c>
      <c r="J59" s="30">
        <f xml:space="preserve"> VLOOKUP(A59, Total_de_acoes!A:B, 2, 0)</f>
        <v>395801044</v>
      </c>
      <c r="K59" s="26">
        <f xml:space="preserve"> (C59 - I59)*J59</f>
        <v>-42561628.079172671</v>
      </c>
      <c r="L59" s="26" t="str">
        <f t="shared" si="0"/>
        <v>Diminuiu</v>
      </c>
      <c r="M59" s="26" t="str">
        <f xml:space="preserve"> VLOOKUP(A59, Ticker!A:B, 2, 0)</f>
        <v>Transmissão Paulista</v>
      </c>
      <c r="N59" s="26" t="str">
        <f xml:space="preserve"> VLOOKUP(M59, ChatGpt!A:B, 2, 0)</f>
        <v>Energia Elétrica</v>
      </c>
      <c r="O59" s="39">
        <f xml:space="preserve"> VLOOKUP(M59, ChatGpt!A:C, 3, 0)</f>
        <v>23</v>
      </c>
      <c r="P59" s="39" t="str">
        <f t="shared" si="1"/>
        <v>Menor que 50 anos</v>
      </c>
    </row>
    <row r="60" spans="1:16">
      <c r="A60" s="2" t="s">
        <v>127</v>
      </c>
      <c r="B60" s="3">
        <v>45317</v>
      </c>
      <c r="C60" s="4">
        <v>41.04</v>
      </c>
      <c r="D60" s="4">
        <v>-0.46</v>
      </c>
      <c r="E60" s="4">
        <v>40.92</v>
      </c>
      <c r="F60" s="4">
        <v>41.59</v>
      </c>
      <c r="G60" s="2" t="s">
        <v>128</v>
      </c>
      <c r="H60" s="21">
        <f xml:space="preserve"> D60/100</f>
        <v>-4.5999999999999999E-3</v>
      </c>
      <c r="I60" s="21">
        <f>C60/(H60+1)</f>
        <v>41.229656419529839</v>
      </c>
      <c r="J60" s="29">
        <f xml:space="preserve"> VLOOKUP(A60, Total_de_acoes!A:B, 2, 0)</f>
        <v>255236961</v>
      </c>
      <c r="K60" s="25">
        <f xml:space="preserve"> (C60 - I60)*J60</f>
        <v>-48407328.154937305</v>
      </c>
      <c r="L60" s="25" t="str">
        <f t="shared" si="0"/>
        <v>Diminuiu</v>
      </c>
      <c r="M60" s="25" t="str">
        <f xml:space="preserve"> VLOOKUP(A60, Ticker!A:B, 2, 0)</f>
        <v>Engie</v>
      </c>
      <c r="N60" s="25" t="str">
        <f xml:space="preserve"> VLOOKUP(M60, ChatGpt!A:B, 2, 0)</f>
        <v>Energia</v>
      </c>
      <c r="O60" s="38">
        <f xml:space="preserve"> VLOOKUP(M60, ChatGpt!A:C, 3, 0)</f>
        <v>31</v>
      </c>
      <c r="P60" s="38" t="str">
        <f t="shared" si="1"/>
        <v>Menor que 50 anos</v>
      </c>
    </row>
    <row r="61" spans="1:16">
      <c r="A61" s="5" t="s">
        <v>129</v>
      </c>
      <c r="B61" s="6">
        <v>45317</v>
      </c>
      <c r="C61" s="7">
        <v>23.23</v>
      </c>
      <c r="D61" s="7">
        <v>-0.47</v>
      </c>
      <c r="E61" s="7">
        <v>22.97</v>
      </c>
      <c r="F61" s="7">
        <v>23.4</v>
      </c>
      <c r="G61" s="5" t="s">
        <v>130</v>
      </c>
      <c r="H61" s="22">
        <f xml:space="preserve"> D61/100</f>
        <v>-4.6999999999999993E-3</v>
      </c>
      <c r="I61" s="22">
        <f>C61/(H61+1)</f>
        <v>23.339696573897317</v>
      </c>
      <c r="J61" s="30">
        <f xml:space="preserve"> VLOOKUP(A61, Total_de_acoes!A:B, 2, 0)</f>
        <v>1114412532</v>
      </c>
      <c r="K61" s="26">
        <f xml:space="preserve"> (C61 - I61)*J61</f>
        <v>-122247236.66863392</v>
      </c>
      <c r="L61" s="26" t="str">
        <f t="shared" si="0"/>
        <v>Diminuiu</v>
      </c>
      <c r="M61" s="26" t="str">
        <f xml:space="preserve"> VLOOKUP(A61, Ticker!A:B, 2, 0)</f>
        <v>Vibra Energia</v>
      </c>
      <c r="N61" s="26" t="str">
        <f xml:space="preserve"> VLOOKUP(M61, ChatGpt!A:B, 2, 0)</f>
        <v>Energia</v>
      </c>
      <c r="O61" s="39">
        <f xml:space="preserve"> VLOOKUP(M61, ChatGpt!A:C, 3, 0)</f>
        <v>4</v>
      </c>
      <c r="P61" s="39" t="str">
        <f t="shared" si="1"/>
        <v>Menor que 50 anos</v>
      </c>
    </row>
    <row r="62" spans="1:16">
      <c r="A62" s="2" t="s">
        <v>131</v>
      </c>
      <c r="B62" s="3">
        <v>45317</v>
      </c>
      <c r="C62" s="4">
        <v>40.65</v>
      </c>
      <c r="D62" s="4">
        <v>-0.65</v>
      </c>
      <c r="E62" s="4">
        <v>40.090000000000003</v>
      </c>
      <c r="F62" s="4">
        <v>41.4</v>
      </c>
      <c r="G62" s="2" t="s">
        <v>132</v>
      </c>
      <c r="H62" s="21">
        <f xml:space="preserve"> D62/100</f>
        <v>-6.5000000000000006E-3</v>
      </c>
      <c r="I62" s="21">
        <f>C62/(H62+1)</f>
        <v>40.915953699043783</v>
      </c>
      <c r="J62" s="29">
        <f xml:space="preserve"> VLOOKUP(A62, Total_de_acoes!A:B, 2, 0)</f>
        <v>81838843</v>
      </c>
      <c r="K62" s="25">
        <f xml:space="preserve"> (C62 - I62)*J62</f>
        <v>-21765343.021313515</v>
      </c>
      <c r="L62" s="25" t="str">
        <f t="shared" si="0"/>
        <v>Diminuiu</v>
      </c>
      <c r="M62" s="25" t="str">
        <f xml:space="preserve"> VLOOKUP(A62, Ticker!A:B, 2, 0)</f>
        <v>IRB Brasil RE</v>
      </c>
      <c r="N62" s="25" t="str">
        <f xml:space="preserve"> VLOOKUP(M62, ChatGpt!A:B, 2, 0)</f>
        <v>Seguros</v>
      </c>
      <c r="O62" s="38">
        <f xml:space="preserve"> VLOOKUP(M62, ChatGpt!A:C, 3, 0)</f>
        <v>81</v>
      </c>
      <c r="P62" s="38" t="str">
        <f t="shared" si="1"/>
        <v>Entre 50 e 100 anos</v>
      </c>
    </row>
    <row r="63" spans="1:16">
      <c r="A63" s="5" t="s">
        <v>133</v>
      </c>
      <c r="B63" s="6">
        <v>45317</v>
      </c>
      <c r="C63" s="7">
        <v>40.86</v>
      </c>
      <c r="D63" s="7">
        <v>-0.65</v>
      </c>
      <c r="E63" s="7">
        <v>40.86</v>
      </c>
      <c r="F63" s="7">
        <v>41.44</v>
      </c>
      <c r="G63" s="5" t="s">
        <v>134</v>
      </c>
      <c r="H63" s="22">
        <f xml:space="preserve"> D63/100</f>
        <v>-6.5000000000000006E-3</v>
      </c>
      <c r="I63" s="22">
        <f>C63/(H63+1)</f>
        <v>41.127327629592351</v>
      </c>
      <c r="J63" s="30">
        <f xml:space="preserve"> VLOOKUP(A63, Total_de_acoes!A:B, 2, 0)</f>
        <v>1980568384</v>
      </c>
      <c r="K63" s="26">
        <f xml:space="preserve"> (C63 - I63)*J63</f>
        <v>-529460651.3402741</v>
      </c>
      <c r="L63" s="26" t="str">
        <f t="shared" si="0"/>
        <v>Diminuiu</v>
      </c>
      <c r="M63" s="26" t="str">
        <f xml:space="preserve"> VLOOKUP(A63, Ticker!A:B, 2, 0)</f>
        <v>Eletrobras</v>
      </c>
      <c r="N63" s="26" t="str">
        <f xml:space="preserve"> VLOOKUP(M63, ChatGpt!A:B, 2, 0)</f>
        <v>Energia Elétrica</v>
      </c>
      <c r="O63" s="39">
        <f xml:space="preserve"> VLOOKUP(M63, ChatGpt!A:C, 3, 0)</f>
        <v>59</v>
      </c>
      <c r="P63" s="39" t="str">
        <f t="shared" si="1"/>
        <v>Entre 50 e 100 anos</v>
      </c>
    </row>
    <row r="64" spans="1:16">
      <c r="A64" s="2" t="s">
        <v>135</v>
      </c>
      <c r="B64" s="3">
        <v>45317</v>
      </c>
      <c r="C64" s="4">
        <v>3.4</v>
      </c>
      <c r="D64" s="4">
        <v>-0.87</v>
      </c>
      <c r="E64" s="4">
        <v>3.35</v>
      </c>
      <c r="F64" s="4">
        <v>3.47</v>
      </c>
      <c r="G64" s="2" t="s">
        <v>136</v>
      </c>
      <c r="H64" s="21">
        <f xml:space="preserve"> D64/100</f>
        <v>-8.6999999999999994E-3</v>
      </c>
      <c r="I64" s="21">
        <f>C64/(H64+1)</f>
        <v>3.4298396045596693</v>
      </c>
      <c r="J64" s="29">
        <f xml:space="preserve"> VLOOKUP(A64, Total_de_acoes!A:B, 2, 0)</f>
        <v>309729428</v>
      </c>
      <c r="K64" s="25">
        <f xml:space="preserve"> (C64 - I64)*J64</f>
        <v>-9242203.6520125903</v>
      </c>
      <c r="L64" s="25" t="str">
        <f t="shared" si="0"/>
        <v>Diminuiu</v>
      </c>
      <c r="M64" s="25" t="str">
        <f xml:space="preserve"> VLOOKUP(A64, Ticker!A:B, 2, 0)</f>
        <v>Petz</v>
      </c>
      <c r="N64" s="25" t="str">
        <f xml:space="preserve"> VLOOKUP(M64, ChatGpt!A:B, 2, 0)</f>
        <v>Varejo</v>
      </c>
      <c r="O64" s="38">
        <f xml:space="preserve"> VLOOKUP(M64, ChatGpt!A:C, 3, 0)</f>
        <v>18</v>
      </c>
      <c r="P64" s="38" t="str">
        <f t="shared" si="1"/>
        <v>Menor que 50 anos</v>
      </c>
    </row>
    <row r="65" spans="1:16">
      <c r="A65" s="5" t="s">
        <v>137</v>
      </c>
      <c r="B65" s="6">
        <v>45317</v>
      </c>
      <c r="C65" s="7">
        <v>15.91</v>
      </c>
      <c r="D65" s="7">
        <v>-0.93</v>
      </c>
      <c r="E65" s="7">
        <v>15.85</v>
      </c>
      <c r="F65" s="7">
        <v>16.309999999999999</v>
      </c>
      <c r="G65" s="5" t="s">
        <v>138</v>
      </c>
      <c r="H65" s="22">
        <f xml:space="preserve"> D65/100</f>
        <v>-9.300000000000001E-3</v>
      </c>
      <c r="I65" s="22">
        <f>C65/(H65+1)</f>
        <v>16.059351973352175</v>
      </c>
      <c r="J65" s="30">
        <f xml:space="preserve"> VLOOKUP(A65, Total_de_acoes!A:B, 2, 0)</f>
        <v>91514307</v>
      </c>
      <c r="K65" s="26">
        <f xml:space="preserve"> (C65 - I65)*J65</f>
        <v>-13667842.34040677</v>
      </c>
      <c r="L65" s="26" t="str">
        <f t="shared" si="0"/>
        <v>Diminuiu</v>
      </c>
      <c r="M65" s="26" t="str">
        <f xml:space="preserve"> VLOOKUP(A65, Ticker!A:B, 2, 0)</f>
        <v>EZTEC</v>
      </c>
      <c r="N65" s="26" t="str">
        <f xml:space="preserve"> VLOOKUP(M65, ChatGpt!A:B, 2, 0)</f>
        <v>Construção Civil</v>
      </c>
      <c r="O65" s="39">
        <f xml:space="preserve"> VLOOKUP(M65, ChatGpt!A:C, 3, 0)</f>
        <v>43</v>
      </c>
      <c r="P65" s="39" t="str">
        <f t="shared" si="1"/>
        <v>Menor que 50 anos</v>
      </c>
    </row>
    <row r="66" spans="1:16">
      <c r="A66" s="2" t="s">
        <v>139</v>
      </c>
      <c r="B66" s="3">
        <v>45317</v>
      </c>
      <c r="C66" s="4">
        <v>16.489999999999998</v>
      </c>
      <c r="D66" s="4">
        <v>-1.07</v>
      </c>
      <c r="E66" s="4">
        <v>16.399999999999999</v>
      </c>
      <c r="F66" s="4">
        <v>16.71</v>
      </c>
      <c r="G66" s="2" t="s">
        <v>82</v>
      </c>
      <c r="H66" s="21">
        <f xml:space="preserve"> D66/100</f>
        <v>-1.0700000000000001E-2</v>
      </c>
      <c r="I66" s="21">
        <f>C66/(H66+1)</f>
        <v>16.668351359547152</v>
      </c>
      <c r="J66" s="29">
        <f xml:space="preserve"> VLOOKUP(A66, Total_de_acoes!A:B, 2, 0)</f>
        <v>240822651</v>
      </c>
      <c r="K66" s="25">
        <f xml:space="preserve"> (C66 - I66)*J66</f>
        <v>-42951047.215599783</v>
      </c>
      <c r="L66" s="25" t="str">
        <f t="shared" si="0"/>
        <v>Diminuiu</v>
      </c>
      <c r="M66" s="25" t="str">
        <f xml:space="preserve"> VLOOKUP(A66, Ticker!A:B, 2, 0)</f>
        <v>Fleury</v>
      </c>
      <c r="N66" s="25" t="str">
        <f xml:space="preserve"> VLOOKUP(M66, ChatGpt!A:B, 2, 0)</f>
        <v>Saúde</v>
      </c>
      <c r="O66" s="38">
        <f xml:space="preserve"> VLOOKUP(M66, ChatGpt!A:C, 3, 0)</f>
        <v>95</v>
      </c>
      <c r="P66" s="38" t="str">
        <f t="shared" si="1"/>
        <v>Entre 50 e 100 anos</v>
      </c>
    </row>
    <row r="67" spans="1:16">
      <c r="A67" s="5" t="s">
        <v>140</v>
      </c>
      <c r="B67" s="6">
        <v>45317</v>
      </c>
      <c r="C67" s="7">
        <v>6.95</v>
      </c>
      <c r="D67" s="7">
        <v>-1.27</v>
      </c>
      <c r="E67" s="7">
        <v>6.87</v>
      </c>
      <c r="F67" s="7">
        <v>7.14</v>
      </c>
      <c r="G67" s="5" t="s">
        <v>141</v>
      </c>
      <c r="H67" s="22">
        <f xml:space="preserve"> D67/100</f>
        <v>-1.2699999999999999E-2</v>
      </c>
      <c r="I67" s="22">
        <f>C67/(H67+1)</f>
        <v>7.0394003848880793</v>
      </c>
      <c r="J67" s="30">
        <f xml:space="preserve"> VLOOKUP(A67, Total_de_acoes!A:B, 2, 0)</f>
        <v>496029967</v>
      </c>
      <c r="K67" s="26">
        <f xml:space="preserve"> (C67 - I67)*J67</f>
        <v>-44345269.965821177</v>
      </c>
      <c r="L67" s="26" t="str">
        <f t="shared" si="0"/>
        <v>Diminuiu</v>
      </c>
      <c r="M67" s="26" t="str">
        <f xml:space="preserve"> VLOOKUP(A67, Ticker!A:B, 2, 0)</f>
        <v>Grupo Soma</v>
      </c>
      <c r="N67" s="26" t="str">
        <f xml:space="preserve"> VLOOKUP(M67, ChatGpt!A:B, 2, 0)</f>
        <v>Varejo</v>
      </c>
      <c r="O67" s="39">
        <f xml:space="preserve"> VLOOKUP(M67, ChatGpt!A:C, 3, 0)</f>
        <v>17</v>
      </c>
      <c r="P67" s="39" t="str">
        <f t="shared" si="1"/>
        <v>Menor que 50 anos</v>
      </c>
    </row>
    <row r="68" spans="1:16">
      <c r="A68" s="2" t="s">
        <v>142</v>
      </c>
      <c r="B68" s="3">
        <v>45317</v>
      </c>
      <c r="C68" s="4">
        <v>8.67</v>
      </c>
      <c r="D68" s="4">
        <v>-1.36</v>
      </c>
      <c r="E68" s="4">
        <v>8.6199999999999992</v>
      </c>
      <c r="F68" s="4">
        <v>8.8000000000000007</v>
      </c>
      <c r="G68" s="2" t="s">
        <v>143</v>
      </c>
      <c r="H68" s="21">
        <f xml:space="preserve"> D68/100</f>
        <v>-1.3600000000000001E-2</v>
      </c>
      <c r="I68" s="21">
        <f>C68/(H68+1)</f>
        <v>8.7895377128953776</v>
      </c>
      <c r="J68" s="29">
        <f xml:space="preserve"> VLOOKUP(A68, Total_de_acoes!A:B, 2, 0)</f>
        <v>176733968</v>
      </c>
      <c r="K68" s="25">
        <f xml:space="preserve"> (C68 - I68)*J68</f>
        <v>-21126374.325644854</v>
      </c>
      <c r="L68" s="25" t="str">
        <f t="shared" ref="L68:L82" si="2" xml:space="preserve"> IF(K68&gt;0, "Subiu", IF(K68&lt;0, "Diminuiu", "Igual"))</f>
        <v>Diminuiu</v>
      </c>
      <c r="M68" s="25" t="str">
        <f xml:space="preserve"> VLOOKUP(A68, Ticker!A:B, 2, 0)</f>
        <v>Alpargatas</v>
      </c>
      <c r="N68" s="25" t="str">
        <f xml:space="preserve"> VLOOKUP(M68, ChatGpt!A:B, 2, 0)</f>
        <v>Calçados</v>
      </c>
      <c r="O68" s="38">
        <f xml:space="preserve"> VLOOKUP(M68, ChatGpt!A:C, 3, 0)</f>
        <v>113</v>
      </c>
      <c r="P68" s="38" t="str">
        <f t="shared" ref="P68:P82" si="3" xml:space="preserve"> IF(O68&gt;100, "Maior que 100 anos", IF(O68&lt;50, "Menor que 50 anos", "Entre 50 e 100 anos"))</f>
        <v>Maior que 100 anos</v>
      </c>
    </row>
    <row r="69" spans="1:16">
      <c r="A69" s="5" t="s">
        <v>144</v>
      </c>
      <c r="B69" s="6">
        <v>45317</v>
      </c>
      <c r="C69" s="7">
        <v>22.84</v>
      </c>
      <c r="D69" s="7">
        <v>-1.38</v>
      </c>
      <c r="E69" s="7">
        <v>22.62</v>
      </c>
      <c r="F69" s="7">
        <v>23.34</v>
      </c>
      <c r="G69" s="5" t="s">
        <v>145</v>
      </c>
      <c r="H69" s="22">
        <f xml:space="preserve"> D69/100</f>
        <v>-1.38E-2</v>
      </c>
      <c r="I69" s="22">
        <f>C69/(H69+1)</f>
        <v>23.1596025147029</v>
      </c>
      <c r="J69" s="30">
        <f xml:space="preserve"> VLOOKUP(A69, Total_de_acoes!A:B, 2, 0)</f>
        <v>265784616</v>
      </c>
      <c r="K69" s="26">
        <f xml:space="preserve"> (C69 - I69)*J69</f>
        <v>-84945431.642944753</v>
      </c>
      <c r="L69" s="26" t="str">
        <f t="shared" si="2"/>
        <v>Diminuiu</v>
      </c>
      <c r="M69" s="26" t="str">
        <f xml:space="preserve"> VLOOKUP(A69, Ticker!A:B, 2, 0)</f>
        <v>Cyrela</v>
      </c>
      <c r="N69" s="26" t="str">
        <f xml:space="preserve"> VLOOKUP(M69, ChatGpt!A:B, 2, 0)</f>
        <v>Construção Civil</v>
      </c>
      <c r="O69" s="39">
        <f xml:space="preserve"> VLOOKUP(M69, ChatGpt!A:C, 3, 0)</f>
        <v>57</v>
      </c>
      <c r="P69" s="39" t="str">
        <f t="shared" si="3"/>
        <v>Entre 50 e 100 anos</v>
      </c>
    </row>
    <row r="70" spans="1:16">
      <c r="A70" s="2" t="s">
        <v>146</v>
      </c>
      <c r="B70" s="3">
        <v>45317</v>
      </c>
      <c r="C70" s="4">
        <v>22.4</v>
      </c>
      <c r="D70" s="4">
        <v>-1.4</v>
      </c>
      <c r="E70" s="4">
        <v>22.26</v>
      </c>
      <c r="F70" s="4">
        <v>22.92</v>
      </c>
      <c r="G70" s="2" t="s">
        <v>147</v>
      </c>
      <c r="H70" s="21">
        <f xml:space="preserve"> D70/100</f>
        <v>-1.3999999999999999E-2</v>
      </c>
      <c r="I70" s="21">
        <f>C70/(H70+1)</f>
        <v>22.718052738336713</v>
      </c>
      <c r="J70" s="29">
        <f xml:space="preserve"> VLOOKUP(A70, Total_de_acoes!A:B, 2, 0)</f>
        <v>734632705</v>
      </c>
      <c r="K70" s="25">
        <f xml:space="preserve"> (C70 - I70)*J70</f>
        <v>-233651943.49695757</v>
      </c>
      <c r="L70" s="25" t="str">
        <f t="shared" si="2"/>
        <v>Diminuiu</v>
      </c>
      <c r="M70" s="25" t="str">
        <f xml:space="preserve"> VLOOKUP(A70, Ticker!A:B, 2, 0)</f>
        <v>Embraer</v>
      </c>
      <c r="N70" s="25" t="str">
        <f xml:space="preserve"> VLOOKUP(M70, ChatGpt!A:B, 2, 0)</f>
        <v>Aeroespacial</v>
      </c>
      <c r="O70" s="38">
        <f xml:space="preserve"> VLOOKUP(M70, ChatGpt!A:C, 3, 0)</f>
        <v>54</v>
      </c>
      <c r="P70" s="38" t="str">
        <f t="shared" si="3"/>
        <v>Entre 50 e 100 anos</v>
      </c>
    </row>
    <row r="71" spans="1:16">
      <c r="A71" s="5" t="s">
        <v>148</v>
      </c>
      <c r="B71" s="6">
        <v>45317</v>
      </c>
      <c r="C71" s="7">
        <v>15.97</v>
      </c>
      <c r="D71" s="7">
        <v>-1.41</v>
      </c>
      <c r="E71" s="7">
        <v>15.84</v>
      </c>
      <c r="F71" s="7">
        <v>16.43</v>
      </c>
      <c r="G71" s="5" t="s">
        <v>149</v>
      </c>
      <c r="H71" s="22">
        <f xml:space="preserve"> D71/100</f>
        <v>-1.41E-2</v>
      </c>
      <c r="I71" s="22">
        <f>C71/(H71+1)</f>
        <v>16.198397403387769</v>
      </c>
      <c r="J71" s="30">
        <f xml:space="preserve"> VLOOKUP(A71, Total_de_acoes!A:B, 2, 0)</f>
        <v>846244302</v>
      </c>
      <c r="K71" s="26">
        <f xml:space="preserve"> (C71 - I71)*J71</f>
        <v>-193280001.20849475</v>
      </c>
      <c r="L71" s="26" t="str">
        <f t="shared" si="2"/>
        <v>Diminuiu</v>
      </c>
      <c r="M71" s="26" t="str">
        <f xml:space="preserve"> VLOOKUP(A71, Ticker!A:B, 2, 0)</f>
        <v>Natura</v>
      </c>
      <c r="N71" s="26" t="str">
        <f xml:space="preserve"> VLOOKUP(M71, ChatGpt!A:B, 2, 0)</f>
        <v>Cosméticos</v>
      </c>
      <c r="O71" s="39">
        <f xml:space="preserve"> VLOOKUP(M71, ChatGpt!A:C, 3, 0)</f>
        <v>56</v>
      </c>
      <c r="P71" s="39" t="str">
        <f t="shared" si="3"/>
        <v>Entre 50 e 100 anos</v>
      </c>
    </row>
    <row r="72" spans="1:16">
      <c r="A72" s="2" t="s">
        <v>150</v>
      </c>
      <c r="B72" s="3">
        <v>45317</v>
      </c>
      <c r="C72" s="4">
        <v>13.8</v>
      </c>
      <c r="D72" s="4">
        <v>-1.42</v>
      </c>
      <c r="E72" s="4">
        <v>13.63</v>
      </c>
      <c r="F72" s="4">
        <v>14</v>
      </c>
      <c r="G72" s="2" t="s">
        <v>151</v>
      </c>
      <c r="H72" s="21">
        <f xml:space="preserve"> D72/100</f>
        <v>-1.4199999999999999E-2</v>
      </c>
      <c r="I72" s="21">
        <f>C72/(H72+1)</f>
        <v>13.998782714546561</v>
      </c>
      <c r="J72" s="29">
        <f xml:space="preserve"> VLOOKUP(A72, Total_de_acoes!A:B, 2, 0)</f>
        <v>1349217892</v>
      </c>
      <c r="K72" s="25">
        <f xml:space="preserve"> (C72 - I72)*J72</f>
        <v>-268201195.08654764</v>
      </c>
      <c r="L72" s="25" t="str">
        <f t="shared" si="2"/>
        <v>Diminuiu</v>
      </c>
      <c r="M72" s="25" t="str">
        <f xml:space="preserve"> VLOOKUP(A72, Ticker!A:B, 2, 0)</f>
        <v>Assaí</v>
      </c>
      <c r="N72" s="25" t="str">
        <f xml:space="preserve"> VLOOKUP(M72, ChatGpt!A:B, 2, 0)</f>
        <v>Varejo</v>
      </c>
      <c r="O72" s="38">
        <f xml:space="preserve"> VLOOKUP(M72, ChatGpt!A:C, 3, 0)</f>
        <v>55</v>
      </c>
      <c r="P72" s="38" t="str">
        <f t="shared" si="3"/>
        <v>Entre 50 e 100 anos</v>
      </c>
    </row>
    <row r="73" spans="1:16">
      <c r="A73" s="5" t="s">
        <v>152</v>
      </c>
      <c r="B73" s="6">
        <v>45317</v>
      </c>
      <c r="C73" s="7">
        <v>13.22</v>
      </c>
      <c r="D73" s="7">
        <v>-1.56</v>
      </c>
      <c r="E73" s="7">
        <v>13.18</v>
      </c>
      <c r="F73" s="7">
        <v>13.42</v>
      </c>
      <c r="G73" s="5" t="s">
        <v>153</v>
      </c>
      <c r="H73" s="22">
        <f xml:space="preserve"> D73/100</f>
        <v>-1.5600000000000001E-2</v>
      </c>
      <c r="I73" s="22">
        <f>C73/(H73+1)</f>
        <v>13.429500203169443</v>
      </c>
      <c r="J73" s="30">
        <f xml:space="preserve"> VLOOKUP(A73, Total_de_acoes!A:B, 2, 0)</f>
        <v>5602790110</v>
      </c>
      <c r="K73" s="26">
        <f xml:space="preserve"> (C73 - I73)*J73</f>
        <v>-1173785666.3607426</v>
      </c>
      <c r="L73" s="26" t="str">
        <f t="shared" si="2"/>
        <v>Diminuiu</v>
      </c>
      <c r="M73" s="26" t="str">
        <f xml:space="preserve"> VLOOKUP(A73, Ticker!A:B, 2, 0)</f>
        <v>B3</v>
      </c>
      <c r="N73" s="26" t="str">
        <f xml:space="preserve"> VLOOKUP(M73, ChatGpt!A:B, 2, 0)</f>
        <v>Financeiro</v>
      </c>
      <c r="O73" s="39">
        <f xml:space="preserve"> VLOOKUP(M73, ChatGpt!A:C, 3, 0)</f>
        <v>134</v>
      </c>
      <c r="P73" s="39" t="str">
        <f t="shared" si="3"/>
        <v>Maior que 100 anos</v>
      </c>
    </row>
    <row r="74" spans="1:16">
      <c r="A74" s="2" t="s">
        <v>154</v>
      </c>
      <c r="B74" s="3">
        <v>45317</v>
      </c>
      <c r="C74" s="4">
        <v>31.08</v>
      </c>
      <c r="D74" s="4">
        <v>-1.61</v>
      </c>
      <c r="E74" s="4">
        <v>30.91</v>
      </c>
      <c r="F74" s="4">
        <v>31.72</v>
      </c>
      <c r="G74" s="2" t="s">
        <v>155</v>
      </c>
      <c r="H74" s="21">
        <f xml:space="preserve"> D74/100</f>
        <v>-1.61E-2</v>
      </c>
      <c r="I74" s="21">
        <f>C74/(H74+1)</f>
        <v>31.588576074804347</v>
      </c>
      <c r="J74" s="29">
        <f xml:space="preserve"> VLOOKUP(A74, Total_de_acoes!A:B, 2, 0)</f>
        <v>409490388</v>
      </c>
      <c r="K74" s="25">
        <f xml:space="preserve"> (C74 - I74)*J74</f>
        <v>-208257014.19914994</v>
      </c>
      <c r="L74" s="25" t="str">
        <f t="shared" si="2"/>
        <v>Diminuiu</v>
      </c>
      <c r="M74" s="25" t="str">
        <f xml:space="preserve"> VLOOKUP(A74, Ticker!A:B, 2, 0)</f>
        <v>Hypera</v>
      </c>
      <c r="N74" s="25" t="str">
        <f xml:space="preserve"> VLOOKUP(M74, ChatGpt!A:B, 2, 0)</f>
        <v>Farmacêutico</v>
      </c>
      <c r="O74" s="38">
        <f xml:space="preserve"> VLOOKUP(M74, ChatGpt!A:C, 3, 0)</f>
        <v>63</v>
      </c>
      <c r="P74" s="38" t="str">
        <f t="shared" si="3"/>
        <v>Entre 50 e 100 anos</v>
      </c>
    </row>
    <row r="75" spans="1:16">
      <c r="A75" s="5" t="s">
        <v>156</v>
      </c>
      <c r="B75" s="6">
        <v>45317</v>
      </c>
      <c r="C75" s="7">
        <v>28.2</v>
      </c>
      <c r="D75" s="7">
        <v>-1.94</v>
      </c>
      <c r="E75" s="7">
        <v>28.13</v>
      </c>
      <c r="F75" s="7">
        <v>28.97</v>
      </c>
      <c r="G75" s="5" t="s">
        <v>157</v>
      </c>
      <c r="H75" s="22">
        <f xml:space="preserve"> D75/100</f>
        <v>-1.9400000000000001E-2</v>
      </c>
      <c r="I75" s="22">
        <f>C75/(H75+1)</f>
        <v>28.757903324495206</v>
      </c>
      <c r="J75" s="30">
        <f xml:space="preserve"> VLOOKUP(A75, Total_de_acoes!A:B, 2, 0)</f>
        <v>142377330</v>
      </c>
      <c r="K75" s="26">
        <f xml:space="preserve"> (C75 - I75)*J75</f>
        <v>-79432785.73975119</v>
      </c>
      <c r="L75" s="26" t="str">
        <f t="shared" si="2"/>
        <v>Diminuiu</v>
      </c>
      <c r="M75" s="26" t="str">
        <f xml:space="preserve"> VLOOKUP(A75, Ticker!A:B, 2, 0)</f>
        <v>São Martinho</v>
      </c>
      <c r="N75" s="26" t="str">
        <f xml:space="preserve"> VLOOKUP(M75, ChatGpt!A:B, 2, 0)</f>
        <v>Agronegócio</v>
      </c>
      <c r="O75" s="39">
        <f xml:space="preserve"> VLOOKUP(M75, ChatGpt!A:C, 3, 0)</f>
        <v>85</v>
      </c>
      <c r="P75" s="39" t="str">
        <f t="shared" si="3"/>
        <v>Entre 50 e 100 anos</v>
      </c>
    </row>
    <row r="76" spans="1:16">
      <c r="A76" s="2" t="s">
        <v>158</v>
      </c>
      <c r="B76" s="3">
        <v>45317</v>
      </c>
      <c r="C76" s="4">
        <v>3.93</v>
      </c>
      <c r="D76" s="4">
        <v>-1.99</v>
      </c>
      <c r="E76" s="4">
        <v>3.89</v>
      </c>
      <c r="F76" s="4">
        <v>4.0599999999999996</v>
      </c>
      <c r="G76" s="2" t="s">
        <v>159</v>
      </c>
      <c r="H76" s="21">
        <f xml:space="preserve"> D76/100</f>
        <v>-1.9900000000000001E-2</v>
      </c>
      <c r="I76" s="21">
        <f>C76/(H76+1)</f>
        <v>4.0097949188858282</v>
      </c>
      <c r="J76" s="29">
        <f xml:space="preserve"> VLOOKUP(A76, Total_de_acoes!A:B, 2, 0)</f>
        <v>4394332306</v>
      </c>
      <c r="K76" s="25">
        <f xml:space="preserve"> (C76 - I76)*J76</f>
        <v>-350645389.91464359</v>
      </c>
      <c r="L76" s="25" t="str">
        <f t="shared" si="2"/>
        <v>Diminuiu</v>
      </c>
      <c r="M76" s="25" t="str">
        <f xml:space="preserve"> VLOOKUP(A76, Ticker!A:B, 2, 0)</f>
        <v>Hapvida</v>
      </c>
      <c r="N76" s="25" t="str">
        <f xml:space="preserve"> VLOOKUP(M76, ChatGpt!A:B, 2, 0)</f>
        <v>Saúde</v>
      </c>
      <c r="O76" s="38">
        <f xml:space="preserve"> VLOOKUP(M76, ChatGpt!A:C, 3, 0)</f>
        <v>48</v>
      </c>
      <c r="P76" s="38" t="str">
        <f t="shared" si="3"/>
        <v>Menor que 50 anos</v>
      </c>
    </row>
    <row r="77" spans="1:16">
      <c r="A77" s="5" t="s">
        <v>160</v>
      </c>
      <c r="B77" s="6">
        <v>45317</v>
      </c>
      <c r="C77" s="7">
        <v>15.78</v>
      </c>
      <c r="D77" s="7">
        <v>-2.29</v>
      </c>
      <c r="E77" s="7">
        <v>15.7</v>
      </c>
      <c r="F77" s="7">
        <v>16.23</v>
      </c>
      <c r="G77" s="5" t="s">
        <v>161</v>
      </c>
      <c r="H77" s="22">
        <f xml:space="preserve"> D77/100</f>
        <v>-2.29E-2</v>
      </c>
      <c r="I77" s="22">
        <f>C77/(H77+1)</f>
        <v>16.149831132944428</v>
      </c>
      <c r="J77" s="30">
        <f xml:space="preserve"> VLOOKUP(A77, Total_de_acoes!A:B, 2, 0)</f>
        <v>951329770</v>
      </c>
      <c r="K77" s="26">
        <f xml:space="preserve"> (C77 - I77)*J77</f>
        <v>-351831366.6428625</v>
      </c>
      <c r="L77" s="26" t="str">
        <f t="shared" si="2"/>
        <v>Diminuiu</v>
      </c>
      <c r="M77" s="26" t="str">
        <f xml:space="preserve"> VLOOKUP(A77, Ticker!A:B, 2, 0)</f>
        <v>Lojas Renner</v>
      </c>
      <c r="N77" s="26" t="str">
        <f xml:space="preserve"> VLOOKUP(M77, ChatGpt!A:B, 2, 0)</f>
        <v>Varejo</v>
      </c>
      <c r="O77" s="39">
        <f xml:space="preserve"> VLOOKUP(M77, ChatGpt!A:C, 3, 0)</f>
        <v>59</v>
      </c>
      <c r="P77" s="39" t="str">
        <f t="shared" si="3"/>
        <v>Entre 50 e 100 anos</v>
      </c>
    </row>
    <row r="78" spans="1:16">
      <c r="A78" s="2" t="s">
        <v>162</v>
      </c>
      <c r="B78" s="3">
        <v>45317</v>
      </c>
      <c r="C78" s="4">
        <v>10.71</v>
      </c>
      <c r="D78" s="4">
        <v>-2.4500000000000002</v>
      </c>
      <c r="E78" s="4">
        <v>10.7</v>
      </c>
      <c r="F78" s="4">
        <v>11.08</v>
      </c>
      <c r="G78" s="2" t="s">
        <v>163</v>
      </c>
      <c r="H78" s="21">
        <f xml:space="preserve"> D78/100</f>
        <v>-2.4500000000000001E-2</v>
      </c>
      <c r="I78" s="21">
        <f>C78/(H78+1)</f>
        <v>10.978985135827781</v>
      </c>
      <c r="J78" s="29">
        <f xml:space="preserve"> VLOOKUP(A78, Total_de_acoes!A:B, 2, 0)</f>
        <v>533990587</v>
      </c>
      <c r="K78" s="25">
        <f xml:space="preserve"> (C78 - I78)*J78</f>
        <v>-143635530.57495093</v>
      </c>
      <c r="L78" s="25" t="str">
        <f t="shared" si="2"/>
        <v>Diminuiu</v>
      </c>
      <c r="M78" s="25" t="str">
        <f xml:space="preserve"> VLOOKUP(A78, Ticker!A:B, 2, 0)</f>
        <v>Carrefour Brasil</v>
      </c>
      <c r="N78" s="25" t="str">
        <f xml:space="preserve"> VLOOKUP(M78, ChatGpt!A:B, 2, 0)</f>
        <v>Varejo</v>
      </c>
      <c r="O78" s="38">
        <f xml:space="preserve"> VLOOKUP(M78, ChatGpt!A:C, 3, 0)</f>
        <v>46</v>
      </c>
      <c r="P78" s="38" t="str">
        <f t="shared" si="3"/>
        <v>Menor que 50 anos</v>
      </c>
    </row>
    <row r="79" spans="1:16">
      <c r="A79" s="5" t="s">
        <v>164</v>
      </c>
      <c r="B79" s="6">
        <v>45317</v>
      </c>
      <c r="C79" s="7">
        <v>8.6999999999999993</v>
      </c>
      <c r="D79" s="7">
        <v>-2.46</v>
      </c>
      <c r="E79" s="7">
        <v>8.67</v>
      </c>
      <c r="F79" s="7">
        <v>8.9499999999999993</v>
      </c>
      <c r="G79" s="5" t="s">
        <v>165</v>
      </c>
      <c r="H79" s="22">
        <f xml:space="preserve"> D79/100</f>
        <v>-2.46E-2</v>
      </c>
      <c r="I79" s="22">
        <f>C79/(H79+1)</f>
        <v>8.9194176748000817</v>
      </c>
      <c r="J79" s="30">
        <f xml:space="preserve"> VLOOKUP(A79, Total_de_acoes!A:B, 2, 0)</f>
        <v>94843047</v>
      </c>
      <c r="K79" s="26">
        <f xml:space="preserve"> (C79 - I79)*J79</f>
        <v>-20810240.843694936</v>
      </c>
      <c r="L79" s="26" t="str">
        <f t="shared" si="2"/>
        <v>Diminuiu</v>
      </c>
      <c r="M79" s="26" t="str">
        <f xml:space="preserve"> VLOOKUP(A79, Ticker!A:B, 2, 0)</f>
        <v>Casas Bahia</v>
      </c>
      <c r="N79" s="26" t="str">
        <f xml:space="preserve"> VLOOKUP(M79, ChatGpt!A:B, 2, 0)</f>
        <v>Varejo</v>
      </c>
      <c r="O79" s="39">
        <f xml:space="preserve"> VLOOKUP(M79, ChatGpt!A:C, 3, 0)</f>
        <v>70</v>
      </c>
      <c r="P79" s="39" t="str">
        <f t="shared" si="3"/>
        <v>Entre 50 e 100 anos</v>
      </c>
    </row>
    <row r="80" spans="1:16">
      <c r="A80" s="2" t="s">
        <v>166</v>
      </c>
      <c r="B80" s="3">
        <v>45317</v>
      </c>
      <c r="C80" s="4">
        <v>56.24</v>
      </c>
      <c r="D80" s="4">
        <v>-3.63</v>
      </c>
      <c r="E80" s="4">
        <v>56.04</v>
      </c>
      <c r="F80" s="4">
        <v>58.9</v>
      </c>
      <c r="G80" s="2" t="s">
        <v>167</v>
      </c>
      <c r="H80" s="21">
        <f xml:space="preserve"> D80/100</f>
        <v>-3.6299999999999999E-2</v>
      </c>
      <c r="I80" s="21">
        <f>C80/(H80+1)</f>
        <v>58.358410293659851</v>
      </c>
      <c r="J80" s="29">
        <f xml:space="preserve"> VLOOKUP(A80, Total_de_acoes!A:B, 2, 0)</f>
        <v>853202347</v>
      </c>
      <c r="K80" s="25">
        <f xml:space="preserve"> (C80 - I80)*J80</f>
        <v>-1807432634.4595425</v>
      </c>
      <c r="L80" s="25" t="str">
        <f t="shared" si="2"/>
        <v>Diminuiu</v>
      </c>
      <c r="M80" s="25" t="str">
        <f xml:space="preserve"> VLOOKUP(A80, Ticker!A:B, 2, 0)</f>
        <v>Localiza</v>
      </c>
      <c r="N80" s="25" t="str">
        <f xml:space="preserve"> VLOOKUP(M80, ChatGpt!A:B, 2, 0)</f>
        <v>Aluguel de Carros</v>
      </c>
      <c r="O80" s="38">
        <f xml:space="preserve"> VLOOKUP(M80, ChatGpt!A:C, 3, 0)</f>
        <v>49</v>
      </c>
      <c r="P80" s="38" t="str">
        <f t="shared" si="3"/>
        <v>Menor que 50 anos</v>
      </c>
    </row>
    <row r="81" spans="1:16">
      <c r="A81" s="5" t="s">
        <v>168</v>
      </c>
      <c r="B81" s="6">
        <v>45317</v>
      </c>
      <c r="C81" s="7">
        <v>3.07</v>
      </c>
      <c r="D81" s="7">
        <v>-4.3600000000000003</v>
      </c>
      <c r="E81" s="7">
        <v>3.05</v>
      </c>
      <c r="F81" s="7">
        <v>3.23</v>
      </c>
      <c r="G81" s="5" t="s">
        <v>169</v>
      </c>
      <c r="H81" s="22">
        <f xml:space="preserve"> D81/100</f>
        <v>-4.36E-2</v>
      </c>
      <c r="I81" s="22">
        <f>C81/(H81+1)</f>
        <v>3.2099539941447093</v>
      </c>
      <c r="J81" s="30">
        <f xml:space="preserve"> VLOOKUP(A81, Total_de_acoes!A:B, 2, 0)</f>
        <v>525582771</v>
      </c>
      <c r="K81" s="26">
        <f xml:space="preserve"> (C81 - I81)*J81</f>
        <v>-73557408.055094168</v>
      </c>
      <c r="L81" s="26" t="str">
        <f t="shared" si="2"/>
        <v>Diminuiu</v>
      </c>
      <c r="M81" s="26" t="str">
        <f xml:space="preserve"> VLOOKUP(A81, Ticker!A:B, 2, 0)</f>
        <v>CVC</v>
      </c>
      <c r="N81" s="26" t="str">
        <f xml:space="preserve"> VLOOKUP(M81, ChatGpt!A:B, 2, 0)</f>
        <v>Turismo</v>
      </c>
      <c r="O81" s="39">
        <f xml:space="preserve"> VLOOKUP(M81, ChatGpt!A:C, 3, 0)</f>
        <v>49</v>
      </c>
      <c r="P81" s="39" t="str">
        <f t="shared" si="3"/>
        <v>Menor que 50 anos</v>
      </c>
    </row>
    <row r="82" spans="1:16">
      <c r="A82" s="2" t="s">
        <v>170</v>
      </c>
      <c r="B82" s="3">
        <v>45317</v>
      </c>
      <c r="C82" s="4">
        <v>5.92</v>
      </c>
      <c r="D82" s="4">
        <v>-8.07</v>
      </c>
      <c r="E82" s="4">
        <v>5.51</v>
      </c>
      <c r="F82" s="4">
        <v>6.02</v>
      </c>
      <c r="G82" s="2" t="s">
        <v>171</v>
      </c>
      <c r="H82" s="21">
        <f xml:space="preserve"> D82/100</f>
        <v>-8.0700000000000008E-2</v>
      </c>
      <c r="I82" s="21">
        <f>C82/(H82+1)</f>
        <v>6.4396823670183831</v>
      </c>
      <c r="J82" s="29">
        <f xml:space="preserve"> VLOOKUP(A82, Total_de_acoes!A:B, 2, 0)</f>
        <v>198184909</v>
      </c>
      <c r="K82" s="25">
        <f xml:space="preserve"> (C82 - I82)*J82</f>
        <v>-102993202.61644287</v>
      </c>
      <c r="L82" s="25" t="str">
        <f t="shared" si="2"/>
        <v>Diminuiu</v>
      </c>
      <c r="M82" s="25" t="str">
        <f xml:space="preserve"> VLOOKUP(A82, Ticker!A:B, 2, 0)</f>
        <v>GOL</v>
      </c>
      <c r="N82" s="25" t="str">
        <f xml:space="preserve"> VLOOKUP(M82, ChatGpt!A:B, 2, 0)</f>
        <v>Transporte Aéreo</v>
      </c>
      <c r="O82" s="38">
        <f xml:space="preserve"> VLOOKUP(M82, ChatGpt!A:C, 3, 0)</f>
        <v>20</v>
      </c>
      <c r="P82" s="38" t="str">
        <f t="shared" si="3"/>
        <v>Menor que 50 anos</v>
      </c>
    </row>
    <row r="83" spans="1:16">
      <c r="A83" s="8"/>
      <c r="B83" s="8"/>
      <c r="C83" s="8"/>
      <c r="D83" s="8"/>
      <c r="E83" s="8"/>
      <c r="F83" s="8"/>
      <c r="G83" s="8"/>
      <c r="I83" s="22"/>
    </row>
    <row r="84" spans="1:16">
      <c r="A84" s="9"/>
      <c r="B84" s="9"/>
      <c r="C84" s="9"/>
      <c r="D84" s="9"/>
      <c r="E84" s="9"/>
      <c r="F84" s="9"/>
      <c r="G84" s="9"/>
      <c r="I84" s="21"/>
    </row>
    <row r="85" spans="1:16">
      <c r="A85" s="8"/>
      <c r="B85" s="8"/>
      <c r="C85" s="8"/>
      <c r="D85" s="8"/>
      <c r="E85" s="8"/>
      <c r="F85" s="8"/>
      <c r="G85" s="8"/>
      <c r="I85" s="22"/>
    </row>
    <row r="86" spans="1:16">
      <c r="A86" s="9"/>
      <c r="B86" s="9"/>
      <c r="C86" s="9"/>
      <c r="D86" s="9"/>
      <c r="E86" s="9"/>
      <c r="F86" s="9"/>
      <c r="G86" s="9"/>
      <c r="I86" s="21"/>
    </row>
    <row r="87" spans="1:16">
      <c r="A87" s="8"/>
      <c r="B87" s="8"/>
      <c r="C87" s="8"/>
      <c r="D87" s="8"/>
      <c r="E87" s="8"/>
      <c r="F87" s="8"/>
      <c r="G87" s="8"/>
      <c r="I87" s="22"/>
    </row>
    <row r="88" spans="1:16">
      <c r="A88" s="9"/>
      <c r="B88" s="9"/>
      <c r="C88" s="9"/>
      <c r="D88" s="9"/>
      <c r="E88" s="9"/>
      <c r="F88" s="9"/>
      <c r="G88" s="9"/>
      <c r="I88" s="21"/>
    </row>
    <row r="89" spans="1:16">
      <c r="A89" s="8"/>
      <c r="B89" s="8"/>
      <c r="C89" s="8"/>
      <c r="D89" s="8"/>
      <c r="E89" s="8"/>
      <c r="F89" s="8"/>
      <c r="G89" s="8"/>
      <c r="I89" s="22"/>
    </row>
    <row r="90" spans="1:16">
      <c r="A90" s="9"/>
      <c r="B90" s="9"/>
      <c r="C90" s="9"/>
      <c r="D90" s="9"/>
      <c r="E90" s="9"/>
      <c r="F90" s="9"/>
      <c r="G90" s="9"/>
      <c r="I90" s="21"/>
    </row>
    <row r="91" spans="1:16">
      <c r="A91" s="8"/>
      <c r="B91" s="8"/>
      <c r="C91" s="8"/>
      <c r="D91" s="8"/>
      <c r="E91" s="8"/>
      <c r="F91" s="8"/>
      <c r="G91" s="8"/>
      <c r="I91" s="22"/>
    </row>
    <row r="92" spans="1:16">
      <c r="A92" s="9"/>
      <c r="B92" s="9"/>
      <c r="C92" s="9"/>
      <c r="D92" s="9"/>
      <c r="E92" s="9"/>
      <c r="F92" s="9"/>
      <c r="G92" s="9"/>
      <c r="I92" s="21"/>
    </row>
    <row r="93" spans="1:16">
      <c r="A93" s="8"/>
      <c r="B93" s="8"/>
      <c r="C93" s="8"/>
      <c r="D93" s="8"/>
      <c r="E93" s="8"/>
      <c r="F93" s="8"/>
      <c r="G93" s="8"/>
      <c r="I93" s="22"/>
    </row>
    <row r="94" spans="1:16">
      <c r="A94" s="9"/>
      <c r="B94" s="9"/>
      <c r="C94" s="9"/>
      <c r="D94" s="9"/>
      <c r="E94" s="9"/>
      <c r="F94" s="9"/>
      <c r="G94" s="9"/>
      <c r="I94" s="21"/>
    </row>
    <row r="95" spans="1:16">
      <c r="A95" s="8"/>
      <c r="B95" s="8"/>
      <c r="C95" s="8"/>
      <c r="D95" s="8"/>
      <c r="E95" s="8"/>
      <c r="F95" s="8"/>
      <c r="G95" s="8"/>
      <c r="I95" s="22"/>
    </row>
    <row r="96" spans="1:16">
      <c r="A96" s="9"/>
      <c r="B96" s="9"/>
      <c r="C96" s="9"/>
      <c r="D96" s="9"/>
      <c r="E96" s="9"/>
      <c r="F96" s="9"/>
      <c r="G96" s="9"/>
      <c r="I96" s="21"/>
    </row>
    <row r="97" spans="1:9">
      <c r="A97" s="8"/>
      <c r="B97" s="8"/>
      <c r="C97" s="8"/>
      <c r="D97" s="8"/>
      <c r="E97" s="8"/>
      <c r="F97" s="8"/>
      <c r="G97" s="8"/>
      <c r="I97" s="22"/>
    </row>
    <row r="98" spans="1:9">
      <c r="A98" s="9"/>
      <c r="B98" s="9"/>
      <c r="C98" s="9"/>
      <c r="D98" s="9"/>
      <c r="E98" s="9"/>
      <c r="F98" s="9"/>
      <c r="G98" s="9"/>
      <c r="I98" s="21"/>
    </row>
    <row r="99" spans="1:9">
      <c r="A99" s="8"/>
      <c r="B99" s="8"/>
      <c r="C99" s="8"/>
      <c r="D99" s="8"/>
      <c r="E99" s="8"/>
      <c r="F99" s="8"/>
      <c r="G99" s="8"/>
      <c r="I99" s="22"/>
    </row>
    <row r="100" spans="1:9">
      <c r="A100" s="9"/>
      <c r="B100" s="9"/>
      <c r="C100" s="9"/>
      <c r="D100" s="9"/>
      <c r="E100" s="9"/>
      <c r="F100" s="9"/>
      <c r="G100" s="9"/>
      <c r="I100" s="21"/>
    </row>
    <row r="101" spans="1:9">
      <c r="A101" s="8"/>
      <c r="B101" s="8"/>
      <c r="C101" s="8"/>
      <c r="D101" s="8"/>
      <c r="E101" s="8"/>
      <c r="F101" s="8"/>
      <c r="G101" s="8"/>
      <c r="I101" s="22"/>
    </row>
    <row r="102" spans="1:9">
      <c r="A102" s="9"/>
      <c r="B102" s="9"/>
      <c r="C102" s="9"/>
      <c r="D102" s="9"/>
      <c r="E102" s="9"/>
      <c r="F102" s="9"/>
      <c r="G102" s="9"/>
      <c r="I102" s="21"/>
    </row>
    <row r="103" spans="1:9">
      <c r="A103" s="8"/>
      <c r="B103" s="8"/>
      <c r="C103" s="8"/>
      <c r="D103" s="8"/>
      <c r="E103" s="8"/>
      <c r="F103" s="8"/>
      <c r="G103" s="8"/>
      <c r="I103" s="22"/>
    </row>
    <row r="104" spans="1:9">
      <c r="A104" s="9"/>
      <c r="B104" s="9"/>
      <c r="C104" s="9"/>
      <c r="D104" s="9"/>
      <c r="E104" s="9"/>
      <c r="F104" s="9"/>
      <c r="G104" s="9"/>
      <c r="I104" s="21"/>
    </row>
    <row r="105" spans="1:9">
      <c r="A105" s="8"/>
      <c r="B105" s="8"/>
      <c r="C105" s="8"/>
      <c r="D105" s="8"/>
      <c r="E105" s="8"/>
      <c r="F105" s="8"/>
      <c r="G105" s="8"/>
      <c r="I105" s="22"/>
    </row>
    <row r="106" spans="1:9">
      <c r="A106" s="9"/>
      <c r="B106" s="9"/>
      <c r="C106" s="9"/>
      <c r="D106" s="9"/>
      <c r="E106" s="9"/>
      <c r="F106" s="9"/>
      <c r="G106" s="9"/>
      <c r="I106" s="21"/>
    </row>
    <row r="107" spans="1:9">
      <c r="A107" s="8"/>
      <c r="B107" s="8"/>
      <c r="C107" s="8"/>
      <c r="D107" s="8"/>
      <c r="E107" s="8"/>
      <c r="F107" s="8"/>
      <c r="G107" s="8"/>
      <c r="I107" s="22"/>
    </row>
    <row r="108" spans="1:9">
      <c r="A108" s="9"/>
      <c r="B108" s="9"/>
      <c r="C108" s="9"/>
      <c r="D108" s="9"/>
      <c r="E108" s="9"/>
      <c r="F108" s="9"/>
      <c r="G108" s="9"/>
      <c r="I108" s="21"/>
    </row>
    <row r="109" spans="1:9">
      <c r="A109" s="8"/>
      <c r="B109" s="8"/>
      <c r="C109" s="8"/>
      <c r="D109" s="8"/>
      <c r="E109" s="8"/>
      <c r="F109" s="8"/>
      <c r="G109" s="8"/>
      <c r="I109" s="22"/>
    </row>
    <row r="110" spans="1:9">
      <c r="A110" s="9"/>
      <c r="B110" s="9"/>
      <c r="C110" s="9"/>
      <c r="D110" s="9"/>
      <c r="E110" s="9"/>
      <c r="F110" s="9"/>
      <c r="G110" s="9"/>
      <c r="I110" s="21"/>
    </row>
    <row r="111" spans="1:9">
      <c r="A111" s="8"/>
      <c r="B111" s="8"/>
      <c r="C111" s="8"/>
      <c r="D111" s="8"/>
      <c r="E111" s="8"/>
      <c r="F111" s="8"/>
      <c r="G111" s="8"/>
      <c r="I111" s="22"/>
    </row>
    <row r="112" spans="1:9">
      <c r="A112" s="9"/>
      <c r="B112" s="9"/>
      <c r="C112" s="9"/>
      <c r="D112" s="9"/>
      <c r="E112" s="9"/>
      <c r="F112" s="9"/>
      <c r="G112" s="9"/>
      <c r="I112" s="21"/>
    </row>
    <row r="113" spans="1:9">
      <c r="A113" s="8"/>
      <c r="B113" s="8"/>
      <c r="C113" s="8"/>
      <c r="D113" s="8"/>
      <c r="E113" s="8"/>
      <c r="F113" s="8"/>
      <c r="G113" s="8"/>
      <c r="I113" s="22"/>
    </row>
    <row r="114" spans="1:9">
      <c r="A114" s="9"/>
      <c r="B114" s="9"/>
      <c r="C114" s="9"/>
      <c r="D114" s="9"/>
      <c r="E114" s="9"/>
      <c r="F114" s="9"/>
      <c r="G114" s="9"/>
      <c r="I114" s="21"/>
    </row>
    <row r="115" spans="1:9">
      <c r="A115" s="8"/>
      <c r="B115" s="8"/>
      <c r="C115" s="8"/>
      <c r="D115" s="8"/>
      <c r="E115" s="8"/>
      <c r="F115" s="8"/>
      <c r="G115" s="8"/>
      <c r="I115" s="22"/>
    </row>
    <row r="116" spans="1:9">
      <c r="A116" s="9"/>
      <c r="B116" s="9"/>
      <c r="C116" s="9"/>
      <c r="D116" s="9"/>
      <c r="E116" s="9"/>
      <c r="F116" s="9"/>
      <c r="G116" s="9"/>
      <c r="I116" s="21"/>
    </row>
    <row r="117" spans="1:9">
      <c r="A117" s="8"/>
      <c r="B117" s="8"/>
      <c r="C117" s="8"/>
      <c r="D117" s="8"/>
      <c r="E117" s="8"/>
      <c r="F117" s="8"/>
      <c r="G117" s="8"/>
      <c r="I117" s="22"/>
    </row>
    <row r="118" spans="1:9">
      <c r="A118" s="9"/>
      <c r="B118" s="9"/>
      <c r="C118" s="9"/>
      <c r="D118" s="9"/>
      <c r="E118" s="9"/>
      <c r="F118" s="9"/>
      <c r="G118" s="9"/>
      <c r="I118" s="21"/>
    </row>
    <row r="119" spans="1:9">
      <c r="A119" s="8"/>
      <c r="B119" s="8"/>
      <c r="C119" s="8"/>
      <c r="D119" s="8"/>
      <c r="E119" s="8"/>
      <c r="F119" s="8"/>
      <c r="G119" s="8"/>
      <c r="I119" s="22"/>
    </row>
    <row r="120" spans="1:9">
      <c r="A120" s="9"/>
      <c r="B120" s="9"/>
      <c r="C120" s="9"/>
      <c r="D120" s="9"/>
      <c r="E120" s="9"/>
      <c r="F120" s="9"/>
      <c r="G120" s="9"/>
      <c r="I120" s="21"/>
    </row>
    <row r="121" spans="1:9">
      <c r="A121" s="8"/>
      <c r="B121" s="8"/>
      <c r="C121" s="8"/>
      <c r="D121" s="8"/>
      <c r="E121" s="8"/>
      <c r="F121" s="8"/>
      <c r="G121" s="8"/>
      <c r="I121" s="22"/>
    </row>
    <row r="122" spans="1:9">
      <c r="A122" s="9"/>
      <c r="B122" s="9"/>
      <c r="C122" s="9"/>
      <c r="D122" s="9"/>
      <c r="E122" s="9"/>
      <c r="F122" s="9"/>
      <c r="G122" s="9"/>
      <c r="I122" s="21"/>
    </row>
    <row r="123" spans="1:9">
      <c r="A123" s="8"/>
      <c r="B123" s="8"/>
      <c r="C123" s="8"/>
      <c r="D123" s="8"/>
      <c r="E123" s="8"/>
      <c r="F123" s="8"/>
      <c r="G123" s="8"/>
      <c r="I123" s="22"/>
    </row>
    <row r="124" spans="1:9">
      <c r="A124" s="9"/>
      <c r="B124" s="9"/>
      <c r="C124" s="9"/>
      <c r="D124" s="9"/>
      <c r="E124" s="9"/>
      <c r="F124" s="9"/>
      <c r="G124" s="9"/>
      <c r="I124" s="21"/>
    </row>
    <row r="125" spans="1:9">
      <c r="A125" s="8"/>
      <c r="B125" s="8"/>
      <c r="C125" s="8"/>
      <c r="D125" s="8"/>
      <c r="E125" s="8"/>
      <c r="F125" s="8"/>
      <c r="G125" s="8"/>
      <c r="I125" s="22"/>
    </row>
    <row r="126" spans="1:9">
      <c r="A126" s="9"/>
      <c r="B126" s="9"/>
      <c r="C126" s="9"/>
      <c r="D126" s="9"/>
      <c r="E126" s="9"/>
      <c r="F126" s="9"/>
      <c r="G126" s="9"/>
      <c r="I126" s="21"/>
    </row>
    <row r="127" spans="1:9">
      <c r="A127" s="8"/>
      <c r="B127" s="8"/>
      <c r="C127" s="8"/>
      <c r="D127" s="8"/>
      <c r="E127" s="8"/>
      <c r="F127" s="8"/>
      <c r="G127" s="8"/>
      <c r="I127" s="22"/>
    </row>
    <row r="128" spans="1:9">
      <c r="A128" s="9"/>
      <c r="B128" s="9"/>
      <c r="C128" s="9"/>
      <c r="D128" s="9"/>
      <c r="E128" s="9"/>
      <c r="F128" s="9"/>
      <c r="G128" s="9"/>
      <c r="I128" s="21"/>
    </row>
    <row r="129" spans="1:9">
      <c r="A129" s="8"/>
      <c r="B129" s="8"/>
      <c r="C129" s="8"/>
      <c r="D129" s="8"/>
      <c r="E129" s="8"/>
      <c r="F129" s="8"/>
      <c r="G129" s="8"/>
      <c r="I129" s="22"/>
    </row>
    <row r="130" spans="1:9">
      <c r="A130" s="9"/>
      <c r="B130" s="9"/>
      <c r="C130" s="9"/>
      <c r="D130" s="9"/>
      <c r="E130" s="9"/>
      <c r="F130" s="9"/>
      <c r="G130" s="9"/>
      <c r="I130" s="21"/>
    </row>
    <row r="131" spans="1:9">
      <c r="A131" s="8"/>
      <c r="B131" s="8"/>
      <c r="C131" s="8"/>
      <c r="D131" s="8"/>
      <c r="E131" s="8"/>
      <c r="F131" s="8"/>
      <c r="G131" s="8"/>
      <c r="I131" s="22"/>
    </row>
    <row r="132" spans="1:9">
      <c r="A132" s="9"/>
      <c r="B132" s="9"/>
      <c r="C132" s="9"/>
      <c r="D132" s="9"/>
      <c r="E132" s="9"/>
      <c r="F132" s="9"/>
      <c r="G132" s="9"/>
      <c r="I132" s="21"/>
    </row>
    <row r="133" spans="1:9">
      <c r="A133" s="8"/>
      <c r="B133" s="8"/>
      <c r="C133" s="8"/>
      <c r="D133" s="8"/>
      <c r="E133" s="8"/>
      <c r="F133" s="8"/>
      <c r="G133" s="8"/>
      <c r="I133" s="22"/>
    </row>
    <row r="134" spans="1:9">
      <c r="A134" s="9"/>
      <c r="B134" s="9"/>
      <c r="C134" s="9"/>
      <c r="D134" s="9"/>
      <c r="E134" s="9"/>
      <c r="F134" s="9"/>
      <c r="G134" s="9"/>
      <c r="I134" s="21"/>
    </row>
    <row r="135" spans="1:9">
      <c r="A135" s="8"/>
      <c r="B135" s="8"/>
      <c r="C135" s="8"/>
      <c r="D135" s="8"/>
      <c r="E135" s="8"/>
      <c r="F135" s="8"/>
      <c r="G135" s="8"/>
      <c r="I135" s="22"/>
    </row>
    <row r="136" spans="1:9">
      <c r="A136" s="9"/>
      <c r="B136" s="9"/>
      <c r="C136" s="9"/>
      <c r="D136" s="9"/>
      <c r="E136" s="9"/>
      <c r="F136" s="9"/>
      <c r="G136" s="9"/>
      <c r="I136" s="21"/>
    </row>
    <row r="137" spans="1:9">
      <c r="A137" s="8"/>
      <c r="B137" s="8"/>
      <c r="C137" s="8"/>
      <c r="D137" s="8"/>
      <c r="E137" s="8"/>
      <c r="F137" s="8"/>
      <c r="G137" s="8"/>
      <c r="I137" s="22"/>
    </row>
    <row r="138" spans="1:9">
      <c r="A138" s="9"/>
      <c r="B138" s="9"/>
      <c r="C138" s="9"/>
      <c r="D138" s="9"/>
      <c r="E138" s="9"/>
      <c r="F138" s="9"/>
      <c r="G138" s="9"/>
      <c r="I138" s="21"/>
    </row>
    <row r="139" spans="1:9">
      <c r="A139" s="8"/>
      <c r="B139" s="8"/>
      <c r="C139" s="8"/>
      <c r="D139" s="8"/>
      <c r="E139" s="8"/>
      <c r="F139" s="8"/>
      <c r="G139" s="8"/>
      <c r="I139" s="22"/>
    </row>
    <row r="140" spans="1:9">
      <c r="A140" s="9"/>
      <c r="B140" s="9"/>
      <c r="C140" s="9"/>
      <c r="D140" s="9"/>
      <c r="E140" s="9"/>
      <c r="F140" s="9"/>
      <c r="G140" s="9"/>
      <c r="I140" s="21"/>
    </row>
    <row r="141" spans="1:9">
      <c r="A141" s="8"/>
      <c r="B141" s="8"/>
      <c r="C141" s="8"/>
      <c r="D141" s="8"/>
      <c r="E141" s="8"/>
      <c r="F141" s="8"/>
      <c r="G141" s="8"/>
      <c r="I141" s="22"/>
    </row>
    <row r="142" spans="1:9">
      <c r="A142" s="9"/>
      <c r="B142" s="9"/>
      <c r="C142" s="9"/>
      <c r="D142" s="9"/>
      <c r="E142" s="9"/>
      <c r="F142" s="9"/>
      <c r="G142" s="9"/>
      <c r="I142" s="21"/>
    </row>
    <row r="143" spans="1:9">
      <c r="A143" s="8"/>
      <c r="B143" s="8"/>
      <c r="C143" s="8"/>
      <c r="D143" s="8"/>
      <c r="E143" s="8"/>
      <c r="F143" s="8"/>
      <c r="G143" s="8"/>
      <c r="I143" s="22"/>
    </row>
    <row r="144" spans="1:9">
      <c r="A144" s="9"/>
      <c r="B144" s="9"/>
      <c r="C144" s="9"/>
      <c r="D144" s="9"/>
      <c r="E144" s="9"/>
      <c r="F144" s="9"/>
      <c r="G144" s="9"/>
      <c r="I144" s="21"/>
    </row>
    <row r="145" spans="1:9">
      <c r="A145" s="8"/>
      <c r="B145" s="8"/>
      <c r="C145" s="8"/>
      <c r="D145" s="8"/>
      <c r="E145" s="8"/>
      <c r="F145" s="8"/>
      <c r="G145" s="8"/>
      <c r="I145" s="22"/>
    </row>
    <row r="146" spans="1:9">
      <c r="A146" s="9"/>
      <c r="B146" s="9"/>
      <c r="C146" s="9"/>
      <c r="D146" s="9"/>
      <c r="E146" s="9"/>
      <c r="F146" s="9"/>
      <c r="G146" s="9"/>
      <c r="I146" s="21"/>
    </row>
    <row r="147" spans="1:9">
      <c r="A147" s="8"/>
      <c r="B147" s="8"/>
      <c r="C147" s="8"/>
      <c r="D147" s="8"/>
      <c r="E147" s="8"/>
      <c r="F147" s="8"/>
      <c r="G147" s="8"/>
      <c r="I147" s="22"/>
    </row>
    <row r="148" spans="1:9">
      <c r="A148" s="9"/>
      <c r="B148" s="9"/>
      <c r="C148" s="9"/>
      <c r="D148" s="9"/>
      <c r="E148" s="9"/>
      <c r="F148" s="9"/>
      <c r="G148" s="9"/>
      <c r="I148" s="21"/>
    </row>
    <row r="149" spans="1:9">
      <c r="A149" s="8"/>
      <c r="B149" s="8"/>
      <c r="C149" s="8"/>
      <c r="D149" s="8"/>
      <c r="E149" s="8"/>
      <c r="F149" s="8"/>
      <c r="G149" s="8"/>
      <c r="I149" s="22"/>
    </row>
    <row r="150" spans="1:9">
      <c r="A150" s="9"/>
      <c r="B150" s="9"/>
      <c r="C150" s="9"/>
      <c r="D150" s="9"/>
      <c r="E150" s="9"/>
      <c r="F150" s="9"/>
      <c r="G150" s="9"/>
      <c r="I150" s="21"/>
    </row>
    <row r="151" spans="1:9">
      <c r="A151" s="8"/>
      <c r="B151" s="8"/>
      <c r="C151" s="8"/>
      <c r="D151" s="8"/>
      <c r="E151" s="8"/>
      <c r="F151" s="8"/>
      <c r="G151" s="8"/>
      <c r="I151" s="22"/>
    </row>
    <row r="152" spans="1:9">
      <c r="A152" s="9"/>
      <c r="B152" s="9"/>
      <c r="C152" s="9"/>
      <c r="D152" s="9"/>
      <c r="E152" s="9"/>
      <c r="F152" s="9"/>
      <c r="G152" s="9"/>
      <c r="I152" s="21"/>
    </row>
    <row r="153" spans="1:9">
      <c r="A153" s="8"/>
      <c r="B153" s="8"/>
      <c r="C153" s="8"/>
      <c r="D153" s="8"/>
      <c r="E153" s="8"/>
      <c r="F153" s="8"/>
      <c r="G153" s="8"/>
      <c r="I153" s="22"/>
    </row>
    <row r="154" spans="1:9">
      <c r="A154" s="9"/>
      <c r="B154" s="9"/>
      <c r="C154" s="9"/>
      <c r="D154" s="9"/>
      <c r="E154" s="9"/>
      <c r="F154" s="9"/>
      <c r="G154" s="9"/>
      <c r="I154" s="21"/>
    </row>
    <row r="155" spans="1:9">
      <c r="A155" s="8"/>
      <c r="B155" s="8"/>
      <c r="C155" s="8"/>
      <c r="D155" s="8"/>
      <c r="E155" s="8"/>
      <c r="F155" s="8"/>
      <c r="G155" s="8"/>
      <c r="I155" s="22"/>
    </row>
    <row r="156" spans="1:9">
      <c r="A156" s="9"/>
      <c r="B156" s="9"/>
      <c r="C156" s="9"/>
      <c r="D156" s="9"/>
      <c r="E156" s="9"/>
      <c r="F156" s="9"/>
      <c r="G156" s="9"/>
      <c r="I156" s="21"/>
    </row>
    <row r="157" spans="1:9">
      <c r="A157" s="8"/>
      <c r="B157" s="8"/>
      <c r="C157" s="8"/>
      <c r="D157" s="8"/>
      <c r="E157" s="8"/>
      <c r="F157" s="8"/>
      <c r="G157" s="8"/>
      <c r="I157" s="22"/>
    </row>
    <row r="158" spans="1:9">
      <c r="A158" s="9"/>
      <c r="B158" s="9"/>
      <c r="C158" s="9"/>
      <c r="D158" s="9"/>
      <c r="E158" s="9"/>
      <c r="F158" s="9"/>
      <c r="G158" s="9"/>
      <c r="I158" s="21"/>
    </row>
    <row r="159" spans="1:9">
      <c r="A159" s="8"/>
      <c r="B159" s="8"/>
      <c r="C159" s="8"/>
      <c r="D159" s="8"/>
      <c r="E159" s="8"/>
      <c r="F159" s="8"/>
      <c r="G159" s="8"/>
      <c r="I159" s="22"/>
    </row>
    <row r="160" spans="1:9">
      <c r="A160" s="9"/>
      <c r="B160" s="9"/>
      <c r="C160" s="9"/>
      <c r="D160" s="9"/>
      <c r="E160" s="9"/>
      <c r="F160" s="9"/>
      <c r="G160" s="9"/>
      <c r="I160" s="21"/>
    </row>
    <row r="161" spans="1:9">
      <c r="A161" s="8"/>
      <c r="B161" s="8"/>
      <c r="C161" s="8"/>
      <c r="D161" s="8"/>
      <c r="E161" s="8"/>
      <c r="F161" s="8"/>
      <c r="G161" s="8"/>
      <c r="I161" s="22"/>
    </row>
    <row r="162" spans="1:9">
      <c r="A162" s="9"/>
      <c r="B162" s="9"/>
      <c r="C162" s="9"/>
      <c r="D162" s="9"/>
      <c r="E162" s="9"/>
      <c r="F162" s="9"/>
      <c r="G162" s="9"/>
      <c r="I162" s="21"/>
    </row>
    <row r="163" spans="1:9">
      <c r="A163" s="8"/>
      <c r="B163" s="8"/>
      <c r="C163" s="8"/>
      <c r="D163" s="8"/>
      <c r="E163" s="8"/>
      <c r="F163" s="8"/>
      <c r="G163" s="8"/>
      <c r="I163" s="22"/>
    </row>
    <row r="164" spans="1:9">
      <c r="A164" s="9"/>
      <c r="B164" s="9"/>
      <c r="C164" s="9"/>
      <c r="D164" s="9"/>
      <c r="E164" s="9"/>
      <c r="F164" s="9"/>
      <c r="G164" s="9"/>
      <c r="I164" s="21"/>
    </row>
    <row r="165" spans="1:9">
      <c r="A165" s="8"/>
      <c r="B165" s="8"/>
      <c r="C165" s="8"/>
      <c r="D165" s="8"/>
      <c r="E165" s="8"/>
      <c r="F165" s="8"/>
      <c r="G165" s="8"/>
      <c r="I165" s="22"/>
    </row>
    <row r="166" spans="1:9">
      <c r="A166" s="9"/>
      <c r="B166" s="9"/>
      <c r="C166" s="9"/>
      <c r="D166" s="9"/>
      <c r="E166" s="9"/>
      <c r="F166" s="9"/>
      <c r="G166" s="9"/>
      <c r="I166" s="21"/>
    </row>
    <row r="167" spans="1:9">
      <c r="A167" s="8"/>
      <c r="B167" s="8"/>
      <c r="C167" s="8"/>
      <c r="D167" s="8"/>
      <c r="E167" s="8"/>
      <c r="F167" s="8"/>
      <c r="G167" s="8"/>
      <c r="I167" s="22"/>
    </row>
    <row r="168" spans="1:9">
      <c r="A168" s="9"/>
      <c r="B168" s="9"/>
      <c r="C168" s="9"/>
      <c r="D168" s="9"/>
      <c r="E168" s="9"/>
      <c r="F168" s="9"/>
      <c r="G168" s="9"/>
      <c r="I168" s="21"/>
    </row>
    <row r="169" spans="1:9">
      <c r="A169" s="8"/>
      <c r="B169" s="8"/>
      <c r="C169" s="8"/>
      <c r="D169" s="8"/>
      <c r="E169" s="8"/>
      <c r="F169" s="8"/>
      <c r="G169" s="8"/>
      <c r="I169" s="22"/>
    </row>
    <row r="170" spans="1:9">
      <c r="A170" s="9"/>
      <c r="B170" s="9"/>
      <c r="C170" s="9"/>
      <c r="D170" s="9"/>
      <c r="E170" s="9"/>
      <c r="F170" s="9"/>
      <c r="G170" s="9"/>
      <c r="I170" s="21"/>
    </row>
    <row r="171" spans="1:9">
      <c r="A171" s="8"/>
      <c r="B171" s="8"/>
      <c r="C171" s="8"/>
      <c r="D171" s="8"/>
      <c r="E171" s="8"/>
      <c r="F171" s="8"/>
      <c r="G171" s="8"/>
      <c r="I171" s="22"/>
    </row>
    <row r="172" spans="1:9">
      <c r="A172" s="9"/>
      <c r="B172" s="9"/>
      <c r="C172" s="9"/>
      <c r="D172" s="9"/>
      <c r="E172" s="9"/>
      <c r="F172" s="9"/>
      <c r="G172" s="9"/>
      <c r="I172" s="21"/>
    </row>
    <row r="173" spans="1:9">
      <c r="A173" s="8"/>
      <c r="B173" s="8"/>
      <c r="C173" s="8"/>
      <c r="D173" s="8"/>
      <c r="E173" s="8"/>
      <c r="F173" s="8"/>
      <c r="G173" s="8"/>
      <c r="I173" s="22"/>
    </row>
    <row r="174" spans="1:9">
      <c r="A174" s="9"/>
      <c r="B174" s="9"/>
      <c r="C174" s="9"/>
      <c r="D174" s="9"/>
      <c r="E174" s="9"/>
      <c r="F174" s="9"/>
      <c r="G174" s="9"/>
      <c r="I174" s="21"/>
    </row>
    <row r="175" spans="1:9">
      <c r="A175" s="8"/>
      <c r="B175" s="8"/>
      <c r="C175" s="8"/>
      <c r="D175" s="8"/>
      <c r="E175" s="8"/>
      <c r="F175" s="8"/>
      <c r="G175" s="8"/>
      <c r="I175" s="22"/>
    </row>
    <row r="176" spans="1:9">
      <c r="A176" s="9"/>
      <c r="B176" s="9"/>
      <c r="C176" s="9"/>
      <c r="D176" s="9"/>
      <c r="E176" s="9"/>
      <c r="F176" s="9"/>
      <c r="G176" s="9"/>
      <c r="I176" s="21"/>
    </row>
    <row r="177" spans="1:9">
      <c r="A177" s="8"/>
      <c r="B177" s="8"/>
      <c r="C177" s="8"/>
      <c r="D177" s="8"/>
      <c r="E177" s="8"/>
      <c r="F177" s="8"/>
      <c r="G177" s="8"/>
      <c r="I177" s="22"/>
    </row>
    <row r="178" spans="1:9">
      <c r="A178" s="9"/>
      <c r="B178" s="9"/>
      <c r="C178" s="9"/>
      <c r="D178" s="9"/>
      <c r="E178" s="9"/>
      <c r="F178" s="9"/>
      <c r="G178" s="9"/>
      <c r="I178" s="21"/>
    </row>
    <row r="179" spans="1:9">
      <c r="A179" s="8"/>
      <c r="B179" s="8"/>
      <c r="C179" s="8"/>
      <c r="D179" s="8"/>
      <c r="E179" s="8"/>
      <c r="F179" s="8"/>
      <c r="G179" s="8"/>
      <c r="I179" s="22"/>
    </row>
    <row r="180" spans="1:9">
      <c r="A180" s="9"/>
      <c r="B180" s="9"/>
      <c r="C180" s="9"/>
      <c r="D180" s="9"/>
      <c r="E180" s="9"/>
      <c r="F180" s="9"/>
      <c r="G180" s="9"/>
      <c r="I180" s="21"/>
    </row>
    <row r="181" spans="1:9">
      <c r="A181" s="8"/>
      <c r="B181" s="8"/>
      <c r="C181" s="8"/>
      <c r="D181" s="8"/>
      <c r="E181" s="8"/>
      <c r="F181" s="8"/>
      <c r="G181" s="8"/>
      <c r="I181" s="22"/>
    </row>
    <row r="182" spans="1:9">
      <c r="A182" s="9"/>
      <c r="B182" s="9"/>
      <c r="C182" s="9"/>
      <c r="D182" s="9"/>
      <c r="E182" s="9"/>
      <c r="F182" s="9"/>
      <c r="G182" s="9"/>
      <c r="I182" s="21"/>
    </row>
    <row r="183" spans="1:9">
      <c r="A183" s="8"/>
      <c r="B183" s="8"/>
      <c r="C183" s="8"/>
      <c r="D183" s="8"/>
      <c r="E183" s="8"/>
      <c r="F183" s="8"/>
      <c r="G183" s="8"/>
      <c r="I183" s="22"/>
    </row>
    <row r="184" spans="1:9">
      <c r="A184" s="9"/>
      <c r="B184" s="9"/>
      <c r="C184" s="9"/>
      <c r="D184" s="9"/>
      <c r="E184" s="9"/>
      <c r="F184" s="9"/>
      <c r="G184" s="9"/>
      <c r="I184" s="21"/>
    </row>
    <row r="185" spans="1:9">
      <c r="A185" s="8"/>
      <c r="B185" s="8"/>
      <c r="C185" s="8"/>
      <c r="D185" s="8"/>
      <c r="E185" s="8"/>
      <c r="F185" s="8"/>
      <c r="G185" s="8"/>
      <c r="I185" s="22"/>
    </row>
    <row r="186" spans="1:9">
      <c r="A186" s="9"/>
      <c r="B186" s="9"/>
      <c r="C186" s="9"/>
      <c r="D186" s="9"/>
      <c r="E186" s="9"/>
      <c r="F186" s="9"/>
      <c r="G186" s="9"/>
      <c r="I186" s="21"/>
    </row>
    <row r="187" spans="1:9">
      <c r="A187" s="8"/>
      <c r="B187" s="8"/>
      <c r="C187" s="8"/>
      <c r="D187" s="8"/>
      <c r="E187" s="8"/>
      <c r="F187" s="8"/>
      <c r="G187" s="8"/>
      <c r="I187" s="22"/>
    </row>
    <row r="188" spans="1:9">
      <c r="A188" s="9"/>
      <c r="B188" s="9"/>
      <c r="C188" s="9"/>
      <c r="D188" s="9"/>
      <c r="E188" s="9"/>
      <c r="F188" s="9"/>
      <c r="G188" s="9"/>
      <c r="I188" s="21"/>
    </row>
    <row r="189" spans="1:9">
      <c r="A189" s="8"/>
      <c r="B189" s="8"/>
      <c r="C189" s="8"/>
      <c r="D189" s="8"/>
      <c r="E189" s="8"/>
      <c r="F189" s="8"/>
      <c r="G189" s="8"/>
      <c r="I189" s="22"/>
    </row>
    <row r="190" spans="1:9">
      <c r="A190" s="9"/>
      <c r="B190" s="9"/>
      <c r="C190" s="9"/>
      <c r="D190" s="9"/>
      <c r="E190" s="9"/>
      <c r="F190" s="9"/>
      <c r="G190" s="9"/>
      <c r="I190" s="21"/>
    </row>
    <row r="191" spans="1:9">
      <c r="A191" s="8"/>
      <c r="B191" s="8"/>
      <c r="C191" s="8"/>
      <c r="D191" s="8"/>
      <c r="E191" s="8"/>
      <c r="F191" s="8"/>
      <c r="G191" s="8"/>
      <c r="I191" s="22"/>
    </row>
    <row r="192" spans="1:9">
      <c r="A192" s="9"/>
      <c r="B192" s="9"/>
      <c r="C192" s="9"/>
      <c r="D192" s="9"/>
      <c r="E192" s="9"/>
      <c r="F192" s="9"/>
      <c r="G192" s="9"/>
      <c r="I192" s="21"/>
    </row>
    <row r="193" spans="1:9">
      <c r="A193" s="8"/>
      <c r="B193" s="8"/>
      <c r="C193" s="8"/>
      <c r="D193" s="8"/>
      <c r="E193" s="8"/>
      <c r="F193" s="8"/>
      <c r="G193" s="8"/>
      <c r="I193" s="22"/>
    </row>
    <row r="194" spans="1:9">
      <c r="A194" s="9"/>
      <c r="B194" s="9"/>
      <c r="C194" s="9"/>
      <c r="D194" s="9"/>
      <c r="E194" s="9"/>
      <c r="F194" s="9"/>
      <c r="G194" s="9"/>
      <c r="I194" s="21"/>
    </row>
    <row r="195" spans="1:9">
      <c r="A195" s="8"/>
      <c r="B195" s="8"/>
      <c r="C195" s="8"/>
      <c r="D195" s="8"/>
      <c r="E195" s="8"/>
      <c r="F195" s="8"/>
      <c r="G195" s="8"/>
      <c r="I195" s="22"/>
    </row>
    <row r="196" spans="1:9">
      <c r="A196" s="9"/>
      <c r="B196" s="9"/>
      <c r="C196" s="9"/>
      <c r="D196" s="9"/>
      <c r="E196" s="9"/>
      <c r="F196" s="9"/>
      <c r="G196" s="9"/>
      <c r="I196" s="21"/>
    </row>
    <row r="197" spans="1:9">
      <c r="A197" s="8"/>
      <c r="B197" s="8"/>
      <c r="C197" s="8"/>
      <c r="D197" s="8"/>
      <c r="E197" s="8"/>
      <c r="F197" s="8"/>
      <c r="G197" s="8"/>
      <c r="I197" s="22"/>
    </row>
    <row r="198" spans="1:9">
      <c r="A198" s="9"/>
      <c r="B198" s="9"/>
      <c r="C198" s="9"/>
      <c r="D198" s="9"/>
      <c r="E198" s="9"/>
      <c r="F198" s="9"/>
      <c r="G198" s="9"/>
      <c r="I198" s="21"/>
    </row>
    <row r="199" spans="1:9">
      <c r="A199" s="8"/>
      <c r="B199" s="8"/>
      <c r="C199" s="8"/>
      <c r="D199" s="8"/>
      <c r="E199" s="8"/>
      <c r="F199" s="8"/>
      <c r="G199" s="8"/>
      <c r="I199" s="22"/>
    </row>
    <row r="200" spans="1:9">
      <c r="A200" s="9"/>
      <c r="B200" s="9"/>
      <c r="C200" s="9"/>
      <c r="D200" s="9"/>
      <c r="E200" s="9"/>
      <c r="F200" s="9"/>
      <c r="G200" s="9"/>
      <c r="I200" s="21"/>
    </row>
    <row r="201" spans="1:9">
      <c r="A201" s="8"/>
      <c r="B201" s="8"/>
      <c r="C201" s="8"/>
      <c r="D201" s="8"/>
      <c r="E201" s="8"/>
      <c r="F201" s="8"/>
      <c r="G201" s="8"/>
      <c r="I201" s="22"/>
    </row>
    <row r="202" spans="1:9">
      <c r="A202" s="9"/>
      <c r="B202" s="9"/>
      <c r="C202" s="9"/>
      <c r="D202" s="9"/>
      <c r="E202" s="9"/>
      <c r="F202" s="9"/>
      <c r="G202" s="9"/>
      <c r="I202" s="21"/>
    </row>
    <row r="203" spans="1:9">
      <c r="A203" s="8"/>
      <c r="B203" s="8"/>
      <c r="C203" s="8"/>
      <c r="D203" s="8"/>
      <c r="E203" s="8"/>
      <c r="F203" s="8"/>
      <c r="G203" s="8"/>
      <c r="I203" s="22"/>
    </row>
    <row r="204" spans="1:9">
      <c r="A204" s="9"/>
      <c r="B204" s="9"/>
      <c r="C204" s="9"/>
      <c r="D204" s="9"/>
      <c r="E204" s="9"/>
      <c r="F204" s="9"/>
      <c r="G204" s="9"/>
      <c r="I204" s="21"/>
    </row>
    <row r="205" spans="1:9">
      <c r="A205" s="8"/>
      <c r="B205" s="8"/>
      <c r="C205" s="8"/>
      <c r="D205" s="8"/>
      <c r="E205" s="8"/>
      <c r="F205" s="8"/>
      <c r="G205" s="8"/>
      <c r="I205" s="22"/>
    </row>
    <row r="206" spans="1:9">
      <c r="A206" s="9"/>
      <c r="B206" s="9"/>
      <c r="C206" s="9"/>
      <c r="D206" s="9"/>
      <c r="E206" s="9"/>
      <c r="F206" s="9"/>
      <c r="G206" s="9"/>
      <c r="I206" s="21"/>
    </row>
    <row r="207" spans="1:9">
      <c r="A207" s="8"/>
      <c r="B207" s="8"/>
      <c r="C207" s="8"/>
      <c r="D207" s="8"/>
      <c r="E207" s="8"/>
      <c r="F207" s="8"/>
      <c r="G207" s="8"/>
      <c r="I207" s="22"/>
    </row>
    <row r="208" spans="1:9">
      <c r="A208" s="9"/>
      <c r="B208" s="9"/>
      <c r="C208" s="9"/>
      <c r="D208" s="9"/>
      <c r="E208" s="9"/>
      <c r="F208" s="9"/>
      <c r="G208" s="9"/>
      <c r="I208" s="21"/>
    </row>
    <row r="209" spans="1:9">
      <c r="A209" s="8"/>
      <c r="B209" s="8"/>
      <c r="C209" s="8"/>
      <c r="D209" s="8"/>
      <c r="E209" s="8"/>
      <c r="F209" s="8"/>
      <c r="G209" s="8"/>
      <c r="I209" s="22"/>
    </row>
    <row r="210" spans="1:9">
      <c r="A210" s="9"/>
      <c r="B210" s="9"/>
      <c r="C210" s="9"/>
      <c r="D210" s="9"/>
      <c r="E210" s="9"/>
      <c r="F210" s="9"/>
      <c r="G210" s="9"/>
      <c r="I210" s="21"/>
    </row>
    <row r="211" spans="1:9">
      <c r="A211" s="8"/>
      <c r="B211" s="8"/>
      <c r="C211" s="8"/>
      <c r="D211" s="8"/>
      <c r="E211" s="8"/>
      <c r="F211" s="8"/>
      <c r="G211" s="8"/>
      <c r="I211" s="22"/>
    </row>
    <row r="212" spans="1:9">
      <c r="A212" s="9"/>
      <c r="B212" s="9"/>
      <c r="C212" s="9"/>
      <c r="D212" s="9"/>
      <c r="E212" s="9"/>
      <c r="F212" s="9"/>
      <c r="G212" s="9"/>
      <c r="I212" s="21"/>
    </row>
    <row r="213" spans="1:9">
      <c r="A213" s="8"/>
      <c r="B213" s="8"/>
      <c r="C213" s="8"/>
      <c r="D213" s="8"/>
      <c r="E213" s="8"/>
      <c r="F213" s="8"/>
      <c r="G213" s="8"/>
      <c r="I213" s="22"/>
    </row>
    <row r="214" spans="1:9">
      <c r="A214" s="9"/>
      <c r="B214" s="9"/>
      <c r="C214" s="9"/>
      <c r="D214" s="9"/>
      <c r="E214" s="9"/>
      <c r="F214" s="9"/>
      <c r="G214" s="9"/>
      <c r="I214" s="21"/>
    </row>
    <row r="215" spans="1:9">
      <c r="A215" s="8"/>
      <c r="B215" s="8"/>
      <c r="C215" s="8"/>
      <c r="D215" s="8"/>
      <c r="E215" s="8"/>
      <c r="F215" s="8"/>
      <c r="G215" s="8"/>
      <c r="I215" s="22"/>
    </row>
    <row r="216" spans="1:9">
      <c r="A216" s="9"/>
      <c r="B216" s="9"/>
      <c r="C216" s="9"/>
      <c r="D216" s="9"/>
      <c r="E216" s="9"/>
      <c r="F216" s="9"/>
      <c r="G216" s="9"/>
      <c r="I216" s="21"/>
    </row>
    <row r="217" spans="1:9">
      <c r="A217" s="8"/>
      <c r="B217" s="8"/>
      <c r="C217" s="8"/>
      <c r="D217" s="8"/>
      <c r="E217" s="8"/>
      <c r="F217" s="8"/>
      <c r="G217" s="8"/>
      <c r="I217" s="22"/>
    </row>
    <row r="218" spans="1:9">
      <c r="A218" s="9"/>
      <c r="B218" s="9"/>
      <c r="C218" s="9"/>
      <c r="D218" s="9"/>
      <c r="E218" s="9"/>
      <c r="F218" s="9"/>
      <c r="G218" s="9"/>
      <c r="I218" s="21"/>
    </row>
    <row r="219" spans="1:9">
      <c r="A219" s="8"/>
      <c r="B219" s="8"/>
      <c r="C219" s="8"/>
      <c r="D219" s="8"/>
      <c r="E219" s="8"/>
      <c r="F219" s="8"/>
      <c r="G219" s="8"/>
      <c r="I219" s="22"/>
    </row>
    <row r="220" spans="1:9">
      <c r="A220" s="9"/>
      <c r="B220" s="9"/>
      <c r="C220" s="9"/>
      <c r="D220" s="9"/>
      <c r="E220" s="9"/>
      <c r="F220" s="9"/>
      <c r="G220" s="9"/>
      <c r="I220" s="21"/>
    </row>
    <row r="221" spans="1:9">
      <c r="A221" s="8"/>
      <c r="B221" s="8"/>
      <c r="C221" s="8"/>
      <c r="D221" s="8"/>
      <c r="E221" s="8"/>
      <c r="F221" s="8"/>
      <c r="G221" s="8"/>
      <c r="I221" s="22"/>
    </row>
    <row r="222" spans="1:9">
      <c r="A222" s="9"/>
      <c r="B222" s="9"/>
      <c r="C222" s="9"/>
      <c r="D222" s="9"/>
      <c r="E222" s="9"/>
      <c r="F222" s="9"/>
      <c r="G222" s="9"/>
      <c r="I222" s="21"/>
    </row>
    <row r="223" spans="1:9">
      <c r="A223" s="8"/>
      <c r="B223" s="8"/>
      <c r="C223" s="8"/>
      <c r="D223" s="8"/>
      <c r="E223" s="8"/>
      <c r="F223" s="8"/>
      <c r="G223" s="8"/>
      <c r="I223" s="22"/>
    </row>
    <row r="224" spans="1:9">
      <c r="A224" s="9"/>
      <c r="B224" s="9"/>
      <c r="C224" s="9"/>
      <c r="D224" s="9"/>
      <c r="E224" s="9"/>
      <c r="F224" s="9"/>
      <c r="G224" s="9"/>
      <c r="I224" s="21"/>
    </row>
    <row r="225" spans="1:9">
      <c r="A225" s="8"/>
      <c r="B225" s="8"/>
      <c r="C225" s="8"/>
      <c r="D225" s="8"/>
      <c r="E225" s="8"/>
      <c r="F225" s="8"/>
      <c r="G225" s="8"/>
      <c r="I225" s="22"/>
    </row>
    <row r="226" spans="1:9">
      <c r="A226" s="9"/>
      <c r="B226" s="9"/>
      <c r="C226" s="9"/>
      <c r="D226" s="9"/>
      <c r="E226" s="9"/>
      <c r="F226" s="9"/>
      <c r="G226" s="9"/>
      <c r="I226" s="21"/>
    </row>
    <row r="227" spans="1:9">
      <c r="A227" s="8"/>
      <c r="B227" s="8"/>
      <c r="C227" s="8"/>
      <c r="D227" s="8"/>
      <c r="E227" s="8"/>
      <c r="F227" s="8"/>
      <c r="G227" s="8"/>
      <c r="I227" s="22"/>
    </row>
    <row r="228" spans="1:9">
      <c r="A228" s="9"/>
      <c r="B228" s="9"/>
      <c r="C228" s="9"/>
      <c r="D228" s="9"/>
      <c r="E228" s="9"/>
      <c r="F228" s="9"/>
      <c r="G228" s="9"/>
      <c r="I228" s="21"/>
    </row>
    <row r="229" spans="1:9">
      <c r="A229" s="8"/>
      <c r="B229" s="8"/>
      <c r="C229" s="8"/>
      <c r="D229" s="8"/>
      <c r="E229" s="8"/>
      <c r="F229" s="8"/>
      <c r="G229" s="8"/>
      <c r="I229" s="22"/>
    </row>
    <row r="230" spans="1:9">
      <c r="A230" s="9"/>
      <c r="B230" s="9"/>
      <c r="C230" s="9"/>
      <c r="D230" s="9"/>
      <c r="E230" s="9"/>
      <c r="F230" s="9"/>
      <c r="G230" s="9"/>
      <c r="I230" s="21"/>
    </row>
    <row r="231" spans="1:9">
      <c r="A231" s="8"/>
      <c r="B231" s="8"/>
      <c r="C231" s="8"/>
      <c r="D231" s="8"/>
      <c r="E231" s="8"/>
      <c r="F231" s="8"/>
      <c r="G231" s="8"/>
      <c r="I231" s="22"/>
    </row>
    <row r="232" spans="1:9">
      <c r="A232" s="9"/>
      <c r="B232" s="9"/>
      <c r="C232" s="9"/>
      <c r="D232" s="9"/>
      <c r="E232" s="9"/>
      <c r="F232" s="9"/>
      <c r="G232" s="9"/>
      <c r="I232" s="21"/>
    </row>
    <row r="233" spans="1:9">
      <c r="A233" s="8"/>
      <c r="B233" s="8"/>
      <c r="C233" s="8"/>
      <c r="D233" s="8"/>
      <c r="E233" s="8"/>
      <c r="F233" s="8"/>
      <c r="G233" s="8"/>
      <c r="I233" s="22"/>
    </row>
    <row r="234" spans="1:9">
      <c r="A234" s="9"/>
      <c r="B234" s="9"/>
      <c r="C234" s="9"/>
      <c r="D234" s="9"/>
      <c r="E234" s="9"/>
      <c r="F234" s="9"/>
      <c r="G234" s="9"/>
      <c r="I234" s="21"/>
    </row>
    <row r="235" spans="1:9">
      <c r="A235" s="8"/>
      <c r="B235" s="8"/>
      <c r="C235" s="8"/>
      <c r="D235" s="8"/>
      <c r="E235" s="8"/>
      <c r="F235" s="8"/>
      <c r="G235" s="8"/>
      <c r="I235" s="22"/>
    </row>
    <row r="236" spans="1:9">
      <c r="A236" s="9"/>
      <c r="B236" s="9"/>
      <c r="C236" s="9"/>
      <c r="D236" s="9"/>
      <c r="E236" s="9"/>
      <c r="F236" s="9"/>
      <c r="G236" s="9"/>
      <c r="I236" s="21"/>
    </row>
    <row r="237" spans="1:9">
      <c r="A237" s="8"/>
      <c r="B237" s="8"/>
      <c r="C237" s="8"/>
      <c r="D237" s="8"/>
      <c r="E237" s="8"/>
      <c r="F237" s="8"/>
      <c r="G237" s="8"/>
      <c r="I237" s="22"/>
    </row>
    <row r="238" spans="1:9">
      <c r="A238" s="9"/>
      <c r="B238" s="9"/>
      <c r="C238" s="9"/>
      <c r="D238" s="9"/>
      <c r="E238" s="9"/>
      <c r="F238" s="9"/>
      <c r="G238" s="9"/>
      <c r="I238" s="21"/>
    </row>
    <row r="239" spans="1:9">
      <c r="A239" s="8"/>
      <c r="B239" s="8"/>
      <c r="C239" s="8"/>
      <c r="D239" s="8"/>
      <c r="E239" s="8"/>
      <c r="F239" s="8"/>
      <c r="G239" s="8"/>
      <c r="I239" s="22"/>
    </row>
    <row r="240" spans="1:9">
      <c r="A240" s="9"/>
      <c r="B240" s="9"/>
      <c r="C240" s="9"/>
      <c r="D240" s="9"/>
      <c r="E240" s="9"/>
      <c r="F240" s="9"/>
      <c r="G240" s="9"/>
      <c r="I240" s="21"/>
    </row>
    <row r="241" spans="1:9">
      <c r="A241" s="8"/>
      <c r="B241" s="8"/>
      <c r="C241" s="8"/>
      <c r="D241" s="8"/>
      <c r="E241" s="8"/>
      <c r="F241" s="8"/>
      <c r="G241" s="8"/>
      <c r="I241" s="22"/>
    </row>
    <row r="242" spans="1:9">
      <c r="A242" s="9"/>
      <c r="B242" s="9"/>
      <c r="C242" s="9"/>
      <c r="D242" s="9"/>
      <c r="E242" s="9"/>
      <c r="F242" s="9"/>
      <c r="G242" s="9"/>
      <c r="I242" s="21"/>
    </row>
    <row r="243" spans="1:9">
      <c r="A243" s="8"/>
      <c r="B243" s="8"/>
      <c r="C243" s="8"/>
      <c r="D243" s="8"/>
      <c r="E243" s="8"/>
      <c r="F243" s="8"/>
      <c r="G243" s="8"/>
      <c r="I243" s="22"/>
    </row>
    <row r="244" spans="1:9">
      <c r="A244" s="9"/>
      <c r="B244" s="9"/>
      <c r="C244" s="9"/>
      <c r="D244" s="9"/>
      <c r="E244" s="9"/>
      <c r="F244" s="9"/>
      <c r="G244" s="9"/>
      <c r="I244" s="21"/>
    </row>
    <row r="245" spans="1:9">
      <c r="A245" s="8"/>
      <c r="B245" s="8"/>
      <c r="C245" s="8"/>
      <c r="D245" s="8"/>
      <c r="E245" s="8"/>
      <c r="F245" s="8"/>
      <c r="G245" s="8"/>
      <c r="I245" s="22"/>
    </row>
    <row r="246" spans="1:9">
      <c r="A246" s="9"/>
      <c r="B246" s="9"/>
      <c r="C246" s="9"/>
      <c r="D246" s="9"/>
      <c r="E246" s="9"/>
      <c r="F246" s="9"/>
      <c r="G246" s="9"/>
      <c r="I246" s="21"/>
    </row>
    <row r="247" spans="1:9">
      <c r="A247" s="8"/>
      <c r="B247" s="8"/>
      <c r="C247" s="8"/>
      <c r="D247" s="8"/>
      <c r="E247" s="8"/>
      <c r="F247" s="8"/>
      <c r="G247" s="8"/>
      <c r="I247" s="22"/>
    </row>
    <row r="248" spans="1:9">
      <c r="A248" s="9"/>
      <c r="B248" s="9"/>
      <c r="C248" s="9"/>
      <c r="D248" s="9"/>
      <c r="E248" s="9"/>
      <c r="F248" s="9"/>
      <c r="G248" s="9"/>
      <c r="I248" s="21"/>
    </row>
    <row r="249" spans="1:9">
      <c r="A249" s="8"/>
      <c r="B249" s="8"/>
      <c r="C249" s="8"/>
      <c r="D249" s="8"/>
      <c r="E249" s="8"/>
      <c r="F249" s="8"/>
      <c r="G249" s="8"/>
      <c r="I249" s="22"/>
    </row>
    <row r="250" spans="1:9">
      <c r="A250" s="9"/>
      <c r="B250" s="9"/>
      <c r="C250" s="9"/>
      <c r="D250" s="9"/>
      <c r="E250" s="9"/>
      <c r="F250" s="9"/>
      <c r="G250" s="9"/>
      <c r="I250" s="21"/>
    </row>
    <row r="251" spans="1:9">
      <c r="A251" s="8"/>
      <c r="B251" s="8"/>
      <c r="C251" s="8"/>
      <c r="D251" s="8"/>
      <c r="E251" s="8"/>
      <c r="F251" s="8"/>
      <c r="G251" s="8"/>
      <c r="I251" s="22"/>
    </row>
    <row r="252" spans="1:9">
      <c r="A252" s="9"/>
      <c r="B252" s="9"/>
      <c r="C252" s="9"/>
      <c r="D252" s="9"/>
      <c r="E252" s="9"/>
      <c r="F252" s="9"/>
      <c r="G252" s="9"/>
      <c r="I252" s="21"/>
    </row>
    <row r="253" spans="1:9">
      <c r="A253" s="8"/>
      <c r="B253" s="8"/>
      <c r="C253" s="8"/>
      <c r="D253" s="8"/>
      <c r="E253" s="8"/>
      <c r="F253" s="8"/>
      <c r="G253" s="8"/>
      <c r="I253" s="22"/>
    </row>
    <row r="254" spans="1:9">
      <c r="A254" s="9"/>
      <c r="B254" s="9"/>
      <c r="C254" s="9"/>
      <c r="D254" s="9"/>
      <c r="E254" s="9"/>
      <c r="F254" s="9"/>
      <c r="G254" s="9"/>
      <c r="I254" s="21"/>
    </row>
    <row r="255" spans="1:9">
      <c r="A255" s="8"/>
      <c r="B255" s="8"/>
      <c r="C255" s="8"/>
      <c r="D255" s="8"/>
      <c r="E255" s="8"/>
      <c r="F255" s="8"/>
      <c r="G255" s="8"/>
      <c r="I255" s="22"/>
    </row>
    <row r="256" spans="1:9">
      <c r="A256" s="9"/>
      <c r="B256" s="9"/>
      <c r="C256" s="9"/>
      <c r="D256" s="9"/>
      <c r="E256" s="9"/>
      <c r="F256" s="9"/>
      <c r="G256" s="9"/>
      <c r="I256" s="21"/>
    </row>
    <row r="257" spans="1:9">
      <c r="A257" s="8"/>
      <c r="B257" s="8"/>
      <c r="C257" s="8"/>
      <c r="D257" s="8"/>
      <c r="E257" s="8"/>
      <c r="F257" s="8"/>
      <c r="G257" s="8"/>
      <c r="I257" s="22"/>
    </row>
    <row r="258" spans="1:9">
      <c r="A258" s="9"/>
      <c r="B258" s="9"/>
      <c r="C258" s="9"/>
      <c r="D258" s="9"/>
      <c r="E258" s="9"/>
      <c r="F258" s="9"/>
      <c r="G258" s="9"/>
      <c r="I258" s="21"/>
    </row>
    <row r="259" spans="1:9">
      <c r="A259" s="8"/>
      <c r="B259" s="8"/>
      <c r="C259" s="8"/>
      <c r="D259" s="8"/>
      <c r="E259" s="8"/>
      <c r="F259" s="8"/>
      <c r="G259" s="8"/>
      <c r="I259" s="22"/>
    </row>
    <row r="260" spans="1:9">
      <c r="A260" s="9"/>
      <c r="B260" s="9"/>
      <c r="C260" s="9"/>
      <c r="D260" s="9"/>
      <c r="E260" s="9"/>
      <c r="F260" s="9"/>
      <c r="G260" s="9"/>
      <c r="I260" s="21"/>
    </row>
    <row r="261" spans="1:9">
      <c r="A261" s="8"/>
      <c r="B261" s="8"/>
      <c r="C261" s="8"/>
      <c r="D261" s="8"/>
      <c r="E261" s="8"/>
      <c r="F261" s="8"/>
      <c r="G261" s="8"/>
      <c r="I261" s="22"/>
    </row>
    <row r="262" spans="1:9">
      <c r="A262" s="9"/>
      <c r="B262" s="9"/>
      <c r="C262" s="9"/>
      <c r="D262" s="9"/>
      <c r="E262" s="9"/>
      <c r="F262" s="9"/>
      <c r="G262" s="9"/>
      <c r="I262" s="21"/>
    </row>
    <row r="263" spans="1:9">
      <c r="A263" s="8"/>
      <c r="B263" s="8"/>
      <c r="C263" s="8"/>
      <c r="D263" s="8"/>
      <c r="E263" s="8"/>
      <c r="F263" s="8"/>
      <c r="G263" s="8"/>
      <c r="I263" s="22"/>
    </row>
    <row r="264" spans="1:9">
      <c r="A264" s="9"/>
      <c r="B264" s="9"/>
      <c r="C264" s="9"/>
      <c r="D264" s="9"/>
      <c r="E264" s="9"/>
      <c r="F264" s="9"/>
      <c r="G264" s="9"/>
      <c r="I264" s="21"/>
    </row>
    <row r="265" spans="1:9">
      <c r="A265" s="8"/>
      <c r="B265" s="8"/>
      <c r="C265" s="8"/>
      <c r="D265" s="8"/>
      <c r="E265" s="8"/>
      <c r="F265" s="8"/>
      <c r="G265" s="8"/>
      <c r="I265" s="22"/>
    </row>
    <row r="266" spans="1:9">
      <c r="A266" s="9"/>
      <c r="B266" s="9"/>
      <c r="C266" s="9"/>
      <c r="D266" s="9"/>
      <c r="E266" s="9"/>
      <c r="F266" s="9"/>
      <c r="G266" s="9"/>
      <c r="I266" s="21"/>
    </row>
    <row r="267" spans="1:9">
      <c r="A267" s="8"/>
      <c r="B267" s="8"/>
      <c r="C267" s="8"/>
      <c r="D267" s="8"/>
      <c r="E267" s="8"/>
      <c r="F267" s="8"/>
      <c r="G267" s="8"/>
      <c r="I267" s="22"/>
    </row>
    <row r="268" spans="1:9">
      <c r="A268" s="9"/>
      <c r="B268" s="9"/>
      <c r="C268" s="9"/>
      <c r="D268" s="9"/>
      <c r="E268" s="9"/>
      <c r="F268" s="9"/>
      <c r="G268" s="9"/>
      <c r="I268" s="21"/>
    </row>
    <row r="269" spans="1:9">
      <c r="A269" s="8"/>
      <c r="B269" s="8"/>
      <c r="C269" s="8"/>
      <c r="D269" s="8"/>
      <c r="E269" s="8"/>
      <c r="F269" s="8"/>
      <c r="G269" s="8"/>
      <c r="I269" s="22"/>
    </row>
    <row r="270" spans="1:9">
      <c r="A270" s="9"/>
      <c r="B270" s="9"/>
      <c r="C270" s="9"/>
      <c r="D270" s="9"/>
      <c r="E270" s="9"/>
      <c r="F270" s="9"/>
      <c r="G270" s="9"/>
      <c r="I270" s="21"/>
    </row>
    <row r="271" spans="1:9">
      <c r="A271" s="8"/>
      <c r="B271" s="8"/>
      <c r="C271" s="8"/>
      <c r="D271" s="8"/>
      <c r="E271" s="8"/>
      <c r="F271" s="8"/>
      <c r="G271" s="8"/>
      <c r="I271" s="22"/>
    </row>
    <row r="272" spans="1:9">
      <c r="A272" s="9"/>
      <c r="B272" s="9"/>
      <c r="C272" s="9"/>
      <c r="D272" s="9"/>
      <c r="E272" s="9"/>
      <c r="F272" s="9"/>
      <c r="G272" s="9"/>
      <c r="I272" s="21"/>
    </row>
    <row r="273" spans="1:9">
      <c r="A273" s="8"/>
      <c r="B273" s="8"/>
      <c r="C273" s="8"/>
      <c r="D273" s="8"/>
      <c r="E273" s="8"/>
      <c r="F273" s="8"/>
      <c r="G273" s="8"/>
      <c r="I273" s="22"/>
    </row>
    <row r="274" spans="1:9">
      <c r="A274" s="9"/>
      <c r="B274" s="9"/>
      <c r="C274" s="9"/>
      <c r="D274" s="9"/>
      <c r="E274" s="9"/>
      <c r="F274" s="9"/>
      <c r="G274" s="9"/>
      <c r="I274" s="21"/>
    </row>
    <row r="275" spans="1:9">
      <c r="A275" s="8"/>
      <c r="B275" s="8"/>
      <c r="C275" s="8"/>
      <c r="D275" s="8"/>
      <c r="E275" s="8"/>
      <c r="F275" s="8"/>
      <c r="G275" s="8"/>
      <c r="I275" s="22"/>
    </row>
    <row r="276" spans="1:9">
      <c r="A276" s="9"/>
      <c r="B276" s="9"/>
      <c r="C276" s="9"/>
      <c r="D276" s="9"/>
      <c r="E276" s="9"/>
      <c r="F276" s="9"/>
      <c r="G276" s="9"/>
      <c r="I276" s="21"/>
    </row>
    <row r="277" spans="1:9">
      <c r="A277" s="8"/>
      <c r="B277" s="8"/>
      <c r="C277" s="8"/>
      <c r="D277" s="8"/>
      <c r="E277" s="8"/>
      <c r="F277" s="8"/>
      <c r="G277" s="8"/>
      <c r="I277" s="22"/>
    </row>
    <row r="278" spans="1:9">
      <c r="A278" s="9"/>
      <c r="B278" s="9"/>
      <c r="C278" s="9"/>
      <c r="D278" s="9"/>
      <c r="E278" s="9"/>
      <c r="F278" s="9"/>
      <c r="G278" s="9"/>
      <c r="I278" s="21"/>
    </row>
    <row r="279" spans="1:9">
      <c r="A279" s="8"/>
      <c r="B279" s="8"/>
      <c r="C279" s="8"/>
      <c r="D279" s="8"/>
      <c r="E279" s="8"/>
      <c r="F279" s="8"/>
      <c r="G279" s="8"/>
      <c r="I279" s="22"/>
    </row>
    <row r="280" spans="1:9">
      <c r="A280" s="9"/>
      <c r="B280" s="9"/>
      <c r="C280" s="9"/>
      <c r="D280" s="9"/>
      <c r="E280" s="9"/>
      <c r="F280" s="9"/>
      <c r="G280" s="9"/>
      <c r="I280" s="21"/>
    </row>
    <row r="281" spans="1:9">
      <c r="A281" s="8"/>
      <c r="B281" s="8"/>
      <c r="C281" s="8"/>
      <c r="D281" s="8"/>
      <c r="E281" s="8"/>
      <c r="F281" s="8"/>
      <c r="G281" s="8"/>
      <c r="I281" s="22"/>
    </row>
    <row r="282" spans="1:9">
      <c r="A282" s="9"/>
      <c r="B282" s="9"/>
      <c r="C282" s="9"/>
      <c r="D282" s="9"/>
      <c r="E282" s="9"/>
      <c r="F282" s="9"/>
      <c r="G282" s="9"/>
      <c r="I282" s="21"/>
    </row>
    <row r="283" spans="1:9">
      <c r="A283" s="8"/>
      <c r="B283" s="8"/>
      <c r="C283" s="8"/>
      <c r="D283" s="8"/>
      <c r="E283" s="8"/>
      <c r="F283" s="8"/>
      <c r="G283" s="8"/>
      <c r="I283" s="22"/>
    </row>
    <row r="284" spans="1:9">
      <c r="A284" s="9"/>
      <c r="B284" s="9"/>
      <c r="C284" s="9"/>
      <c r="D284" s="9"/>
      <c r="E284" s="9"/>
      <c r="F284" s="9"/>
      <c r="G284" s="9"/>
      <c r="I284" s="21"/>
    </row>
    <row r="285" spans="1:9">
      <c r="A285" s="8"/>
      <c r="B285" s="8"/>
      <c r="C285" s="8"/>
      <c r="D285" s="8"/>
      <c r="E285" s="8"/>
      <c r="F285" s="8"/>
      <c r="G285" s="8"/>
      <c r="I285" s="22"/>
    </row>
    <row r="286" spans="1:9">
      <c r="A286" s="9"/>
      <c r="B286" s="9"/>
      <c r="C286" s="9"/>
      <c r="D286" s="9"/>
      <c r="E286" s="9"/>
      <c r="F286" s="9"/>
      <c r="G286" s="9"/>
      <c r="I286" s="21"/>
    </row>
    <row r="287" spans="1:9">
      <c r="A287" s="8"/>
      <c r="B287" s="8"/>
      <c r="C287" s="8"/>
      <c r="D287" s="8"/>
      <c r="E287" s="8"/>
      <c r="F287" s="8"/>
      <c r="G287" s="8"/>
      <c r="I287" s="22"/>
    </row>
    <row r="288" spans="1:9">
      <c r="A288" s="9"/>
      <c r="B288" s="9"/>
      <c r="C288" s="9"/>
      <c r="D288" s="9"/>
      <c r="E288" s="9"/>
      <c r="F288" s="9"/>
      <c r="G288" s="9"/>
      <c r="I288" s="21"/>
    </row>
    <row r="289" spans="1:9">
      <c r="A289" s="8"/>
      <c r="B289" s="8"/>
      <c r="C289" s="8"/>
      <c r="D289" s="8"/>
      <c r="E289" s="8"/>
      <c r="F289" s="8"/>
      <c r="G289" s="8"/>
      <c r="I289" s="22"/>
    </row>
    <row r="290" spans="1:9">
      <c r="A290" s="9"/>
      <c r="B290" s="9"/>
      <c r="C290" s="9"/>
      <c r="D290" s="9"/>
      <c r="E290" s="9"/>
      <c r="F290" s="9"/>
      <c r="G290" s="9"/>
      <c r="I290" s="21"/>
    </row>
    <row r="291" spans="1:9">
      <c r="A291" s="8"/>
      <c r="B291" s="8"/>
      <c r="C291" s="8"/>
      <c r="D291" s="8"/>
      <c r="E291" s="8"/>
      <c r="F291" s="8"/>
      <c r="G291" s="8"/>
      <c r="I291" s="22"/>
    </row>
    <row r="292" spans="1:9">
      <c r="A292" s="9"/>
      <c r="B292" s="9"/>
      <c r="C292" s="9"/>
      <c r="D292" s="9"/>
      <c r="E292" s="9"/>
      <c r="F292" s="9"/>
      <c r="G292" s="9"/>
      <c r="I292" s="21"/>
    </row>
    <row r="293" spans="1:9">
      <c r="A293" s="8"/>
      <c r="B293" s="8"/>
      <c r="C293" s="8"/>
      <c r="D293" s="8"/>
      <c r="E293" s="8"/>
      <c r="F293" s="8"/>
      <c r="G293" s="8"/>
      <c r="I293" s="22"/>
    </row>
    <row r="294" spans="1:9">
      <c r="A294" s="9"/>
      <c r="B294" s="9"/>
      <c r="C294" s="9"/>
      <c r="D294" s="9"/>
      <c r="E294" s="9"/>
      <c r="F294" s="9"/>
      <c r="G294" s="9"/>
      <c r="I294" s="21"/>
    </row>
    <row r="295" spans="1:9">
      <c r="A295" s="8"/>
      <c r="B295" s="8"/>
      <c r="C295" s="8"/>
      <c r="D295" s="8"/>
      <c r="E295" s="8"/>
      <c r="F295" s="8"/>
      <c r="G295" s="8"/>
      <c r="I295" s="22"/>
    </row>
    <row r="296" spans="1:9">
      <c r="A296" s="9"/>
      <c r="B296" s="9"/>
      <c r="C296" s="9"/>
      <c r="D296" s="9"/>
      <c r="E296" s="9"/>
      <c r="F296" s="9"/>
      <c r="G296" s="9"/>
      <c r="I296" s="21"/>
    </row>
    <row r="297" spans="1:9">
      <c r="A297" s="8"/>
      <c r="B297" s="8"/>
      <c r="C297" s="8"/>
      <c r="D297" s="8"/>
      <c r="E297" s="8"/>
      <c r="F297" s="8"/>
      <c r="G297" s="8"/>
      <c r="I297" s="22"/>
    </row>
    <row r="298" spans="1:9">
      <c r="A298" s="9"/>
      <c r="B298" s="9"/>
      <c r="C298" s="9"/>
      <c r="D298" s="9"/>
      <c r="E298" s="9"/>
      <c r="F298" s="9"/>
      <c r="G298" s="9"/>
      <c r="I298" s="21"/>
    </row>
    <row r="299" spans="1:9">
      <c r="A299" s="8"/>
      <c r="B299" s="8"/>
      <c r="C299" s="8"/>
      <c r="D299" s="8"/>
      <c r="E299" s="8"/>
      <c r="F299" s="8"/>
      <c r="G299" s="8"/>
      <c r="I299" s="22"/>
    </row>
    <row r="300" spans="1:9">
      <c r="A300" s="9"/>
      <c r="B300" s="9"/>
      <c r="C300" s="9"/>
      <c r="D300" s="9"/>
      <c r="E300" s="9"/>
      <c r="F300" s="9"/>
      <c r="G300" s="9"/>
      <c r="I300" s="21"/>
    </row>
    <row r="301" spans="1:9">
      <c r="A301" s="8"/>
      <c r="B301" s="8"/>
      <c r="C301" s="8"/>
      <c r="D301" s="8"/>
      <c r="E301" s="8"/>
      <c r="F301" s="8"/>
      <c r="G301" s="8"/>
      <c r="I301" s="22"/>
    </row>
    <row r="302" spans="1:9">
      <c r="A302" s="9"/>
      <c r="B302" s="9"/>
      <c r="C302" s="9"/>
      <c r="D302" s="9"/>
      <c r="E302" s="9"/>
      <c r="F302" s="9"/>
      <c r="G302" s="9"/>
      <c r="I302" s="21"/>
    </row>
    <row r="303" spans="1:9">
      <c r="A303" s="8"/>
      <c r="B303" s="8"/>
      <c r="C303" s="8"/>
      <c r="D303" s="8"/>
      <c r="E303" s="8"/>
      <c r="F303" s="8"/>
      <c r="G303" s="8"/>
      <c r="I303" s="22"/>
    </row>
    <row r="304" spans="1:9">
      <c r="A304" s="9"/>
      <c r="B304" s="9"/>
      <c r="C304" s="9"/>
      <c r="D304" s="9"/>
      <c r="E304" s="9"/>
      <c r="F304" s="9"/>
      <c r="G304" s="9"/>
      <c r="I304" s="21"/>
    </row>
    <row r="305" spans="1:9">
      <c r="A305" s="8"/>
      <c r="B305" s="8"/>
      <c r="C305" s="8"/>
      <c r="D305" s="8"/>
      <c r="E305" s="8"/>
      <c r="F305" s="8"/>
      <c r="G305" s="8"/>
      <c r="I305" s="22"/>
    </row>
    <row r="306" spans="1:9">
      <c r="A306" s="9"/>
      <c r="B306" s="9"/>
      <c r="C306" s="9"/>
      <c r="D306" s="9"/>
      <c r="E306" s="9"/>
      <c r="F306" s="9"/>
      <c r="G306" s="9"/>
      <c r="I306" s="21"/>
    </row>
    <row r="307" spans="1:9">
      <c r="A307" s="8"/>
      <c r="B307" s="8"/>
      <c r="C307" s="8"/>
      <c r="D307" s="8"/>
      <c r="E307" s="8"/>
      <c r="F307" s="8"/>
      <c r="G307" s="8"/>
      <c r="I307" s="22"/>
    </row>
    <row r="308" spans="1:9">
      <c r="A308" s="9"/>
      <c r="B308" s="9"/>
      <c r="C308" s="9"/>
      <c r="D308" s="9"/>
      <c r="E308" s="9"/>
      <c r="F308" s="9"/>
      <c r="G308" s="9"/>
      <c r="I308" s="21"/>
    </row>
    <row r="309" spans="1:9">
      <c r="A309" s="8"/>
      <c r="B309" s="8"/>
      <c r="C309" s="8"/>
      <c r="D309" s="8"/>
      <c r="E309" s="8"/>
      <c r="F309" s="8"/>
      <c r="G309" s="8"/>
      <c r="I309" s="22"/>
    </row>
    <row r="310" spans="1:9">
      <c r="A310" s="9"/>
      <c r="B310" s="9"/>
      <c r="C310" s="9"/>
      <c r="D310" s="9"/>
      <c r="E310" s="9"/>
      <c r="F310" s="9"/>
      <c r="G310" s="9"/>
      <c r="I310" s="21"/>
    </row>
    <row r="311" spans="1:9">
      <c r="A311" s="8"/>
      <c r="B311" s="8"/>
      <c r="C311" s="8"/>
      <c r="D311" s="8"/>
      <c r="E311" s="8"/>
      <c r="F311" s="8"/>
      <c r="G311" s="8"/>
      <c r="I311" s="22"/>
    </row>
    <row r="312" spans="1:9">
      <c r="A312" s="9"/>
      <c r="B312" s="9"/>
      <c r="C312" s="9"/>
      <c r="D312" s="9"/>
      <c r="E312" s="9"/>
      <c r="F312" s="9"/>
      <c r="G312" s="9"/>
      <c r="I312" s="21"/>
    </row>
    <row r="313" spans="1:9">
      <c r="A313" s="8"/>
      <c r="B313" s="8"/>
      <c r="C313" s="8"/>
      <c r="D313" s="8"/>
      <c r="E313" s="8"/>
      <c r="F313" s="8"/>
      <c r="G313" s="8"/>
      <c r="I313" s="22"/>
    </row>
    <row r="314" spans="1:9">
      <c r="A314" s="9"/>
      <c r="B314" s="9"/>
      <c r="C314" s="9"/>
      <c r="D314" s="9"/>
      <c r="E314" s="9"/>
      <c r="F314" s="9"/>
      <c r="G314" s="9"/>
      <c r="I314" s="21"/>
    </row>
    <row r="315" spans="1:9">
      <c r="A315" s="8"/>
      <c r="B315" s="8"/>
      <c r="C315" s="8"/>
      <c r="D315" s="8"/>
      <c r="E315" s="8"/>
      <c r="F315" s="8"/>
      <c r="G315" s="8"/>
      <c r="I315" s="22"/>
    </row>
    <row r="316" spans="1:9">
      <c r="A316" s="9"/>
      <c r="B316" s="9"/>
      <c r="C316" s="9"/>
      <c r="D316" s="9"/>
      <c r="E316" s="9"/>
      <c r="F316" s="9"/>
      <c r="G316" s="9"/>
      <c r="I316" s="21"/>
    </row>
    <row r="317" spans="1:9">
      <c r="A317" s="8"/>
      <c r="B317" s="8"/>
      <c r="C317" s="8"/>
      <c r="D317" s="8"/>
      <c r="E317" s="8"/>
      <c r="F317" s="8"/>
      <c r="G317" s="8"/>
      <c r="I317" s="22"/>
    </row>
    <row r="318" spans="1:9">
      <c r="A318" s="9"/>
      <c r="B318" s="9"/>
      <c r="C318" s="9"/>
      <c r="D318" s="9"/>
      <c r="E318" s="9"/>
      <c r="F318" s="9"/>
      <c r="G318" s="9"/>
      <c r="I318" s="21"/>
    </row>
    <row r="319" spans="1:9">
      <c r="A319" s="8"/>
      <c r="B319" s="8"/>
      <c r="C319" s="8"/>
      <c r="D319" s="8"/>
      <c r="E319" s="8"/>
      <c r="F319" s="8"/>
      <c r="G319" s="8"/>
      <c r="I319" s="22"/>
    </row>
    <row r="320" spans="1:9">
      <c r="A320" s="9"/>
      <c r="B320" s="9"/>
      <c r="C320" s="9"/>
      <c r="D320" s="9"/>
      <c r="E320" s="9"/>
      <c r="F320" s="9"/>
      <c r="G320" s="9"/>
      <c r="I320" s="21"/>
    </row>
    <row r="321" spans="1:9">
      <c r="A321" s="8"/>
      <c r="B321" s="8"/>
      <c r="C321" s="8"/>
      <c r="D321" s="8"/>
      <c r="E321" s="8"/>
      <c r="F321" s="8"/>
      <c r="G321" s="8"/>
      <c r="I321" s="22"/>
    </row>
    <row r="322" spans="1:9">
      <c r="A322" s="9"/>
      <c r="B322" s="9"/>
      <c r="C322" s="9"/>
      <c r="D322" s="9"/>
      <c r="E322" s="9"/>
      <c r="F322" s="9"/>
      <c r="G322" s="9"/>
      <c r="I322" s="21"/>
    </row>
    <row r="323" spans="1:9">
      <c r="A323" s="8"/>
      <c r="B323" s="8"/>
      <c r="C323" s="8"/>
      <c r="D323" s="8"/>
      <c r="E323" s="8"/>
      <c r="F323" s="8"/>
      <c r="G323" s="8"/>
      <c r="I323" s="22"/>
    </row>
    <row r="324" spans="1:9">
      <c r="A324" s="9"/>
      <c r="B324" s="9"/>
      <c r="C324" s="9"/>
      <c r="D324" s="9"/>
      <c r="E324" s="9"/>
      <c r="F324" s="9"/>
      <c r="G324" s="9"/>
      <c r="I324" s="21"/>
    </row>
    <row r="325" spans="1:9">
      <c r="A325" s="8"/>
      <c r="B325" s="8"/>
      <c r="C325" s="8"/>
      <c r="D325" s="8"/>
      <c r="E325" s="8"/>
      <c r="F325" s="8"/>
      <c r="G325" s="8"/>
      <c r="I325" s="22"/>
    </row>
    <row r="326" spans="1:9">
      <c r="A326" s="9"/>
      <c r="B326" s="9"/>
      <c r="C326" s="9"/>
      <c r="D326" s="9"/>
      <c r="E326" s="9"/>
      <c r="F326" s="9"/>
      <c r="G326" s="9"/>
      <c r="I326" s="21"/>
    </row>
    <row r="327" spans="1:9">
      <c r="A327" s="8"/>
      <c r="B327" s="8"/>
      <c r="C327" s="8"/>
      <c r="D327" s="8"/>
      <c r="E327" s="8"/>
      <c r="F327" s="8"/>
      <c r="G327" s="8"/>
      <c r="I327" s="22"/>
    </row>
    <row r="328" spans="1:9">
      <c r="A328" s="9"/>
      <c r="B328" s="9"/>
      <c r="C328" s="9"/>
      <c r="D328" s="9"/>
      <c r="E328" s="9"/>
      <c r="F328" s="9"/>
      <c r="G328" s="9"/>
      <c r="I328" s="21"/>
    </row>
    <row r="329" spans="1:9">
      <c r="A329" s="8"/>
      <c r="B329" s="8"/>
      <c r="C329" s="8"/>
      <c r="D329" s="8"/>
      <c r="E329" s="8"/>
      <c r="F329" s="8"/>
      <c r="G329" s="8"/>
      <c r="I329" s="22"/>
    </row>
    <row r="330" spans="1:9">
      <c r="A330" s="9"/>
      <c r="B330" s="9"/>
      <c r="C330" s="9"/>
      <c r="D330" s="9"/>
      <c r="E330" s="9"/>
      <c r="F330" s="9"/>
      <c r="G330" s="9"/>
      <c r="I330" s="21"/>
    </row>
    <row r="331" spans="1:9">
      <c r="A331" s="8"/>
      <c r="B331" s="8"/>
      <c r="C331" s="8"/>
      <c r="D331" s="8"/>
      <c r="E331" s="8"/>
      <c r="F331" s="8"/>
      <c r="G331" s="8"/>
      <c r="I331" s="22"/>
    </row>
    <row r="332" spans="1:9">
      <c r="A332" s="9"/>
      <c r="B332" s="9"/>
      <c r="C332" s="9"/>
      <c r="D332" s="9"/>
      <c r="E332" s="9"/>
      <c r="F332" s="9"/>
      <c r="G332" s="9"/>
      <c r="I332" s="21"/>
    </row>
    <row r="333" spans="1:9">
      <c r="A333" s="8"/>
      <c r="B333" s="8"/>
      <c r="C333" s="8"/>
      <c r="D333" s="8"/>
      <c r="E333" s="8"/>
      <c r="F333" s="8"/>
      <c r="G333" s="8"/>
      <c r="I333" s="22"/>
    </row>
    <row r="334" spans="1:9">
      <c r="A334" s="9"/>
      <c r="B334" s="9"/>
      <c r="C334" s="9"/>
      <c r="D334" s="9"/>
      <c r="E334" s="9"/>
      <c r="F334" s="9"/>
      <c r="G334" s="9"/>
      <c r="I334" s="21"/>
    </row>
    <row r="335" spans="1:9">
      <c r="A335" s="8"/>
      <c r="B335" s="8"/>
      <c r="C335" s="8"/>
      <c r="D335" s="8"/>
      <c r="E335" s="8"/>
      <c r="F335" s="8"/>
      <c r="G335" s="8"/>
      <c r="I335" s="22"/>
    </row>
    <row r="336" spans="1:9">
      <c r="A336" s="9"/>
      <c r="B336" s="9"/>
      <c r="C336" s="9"/>
      <c r="D336" s="9"/>
      <c r="E336" s="9"/>
      <c r="F336" s="9"/>
      <c r="G336" s="9"/>
      <c r="I336" s="21"/>
    </row>
    <row r="337" spans="1:9">
      <c r="A337" s="8"/>
      <c r="B337" s="8"/>
      <c r="C337" s="8"/>
      <c r="D337" s="8"/>
      <c r="E337" s="8"/>
      <c r="F337" s="8"/>
      <c r="G337" s="8"/>
      <c r="I337" s="22"/>
    </row>
    <row r="338" spans="1:9">
      <c r="A338" s="9"/>
      <c r="B338" s="9"/>
      <c r="C338" s="9"/>
      <c r="D338" s="9"/>
      <c r="E338" s="9"/>
      <c r="F338" s="9"/>
      <c r="G338" s="9"/>
      <c r="I338" s="21"/>
    </row>
    <row r="339" spans="1:9">
      <c r="A339" s="8"/>
      <c r="B339" s="8"/>
      <c r="C339" s="8"/>
      <c r="D339" s="8"/>
      <c r="E339" s="8"/>
      <c r="F339" s="8"/>
      <c r="G339" s="8"/>
      <c r="I339" s="22"/>
    </row>
    <row r="340" spans="1:9">
      <c r="A340" s="9"/>
      <c r="B340" s="9"/>
      <c r="C340" s="9"/>
      <c r="D340" s="9"/>
      <c r="E340" s="9"/>
      <c r="F340" s="9"/>
      <c r="G340" s="9"/>
      <c r="I340" s="21"/>
    </row>
    <row r="341" spans="1:9">
      <c r="A341" s="8"/>
      <c r="B341" s="8"/>
      <c r="C341" s="8"/>
      <c r="D341" s="8"/>
      <c r="E341" s="8"/>
      <c r="F341" s="8"/>
      <c r="G341" s="8"/>
      <c r="I341" s="22"/>
    </row>
    <row r="342" spans="1:9">
      <c r="A342" s="9"/>
      <c r="B342" s="9"/>
      <c r="C342" s="9"/>
      <c r="D342" s="9"/>
      <c r="E342" s="9"/>
      <c r="F342" s="9"/>
      <c r="G342" s="9"/>
      <c r="I342" s="21"/>
    </row>
    <row r="343" spans="1:9">
      <c r="A343" s="8"/>
      <c r="B343" s="8"/>
      <c r="C343" s="8"/>
      <c r="D343" s="8"/>
      <c r="E343" s="8"/>
      <c r="F343" s="8"/>
      <c r="G343" s="8"/>
      <c r="I343" s="22"/>
    </row>
    <row r="344" spans="1:9">
      <c r="A344" s="9"/>
      <c r="B344" s="9"/>
      <c r="C344" s="9"/>
      <c r="D344" s="9"/>
      <c r="E344" s="9"/>
      <c r="F344" s="9"/>
      <c r="G344" s="9"/>
      <c r="I344" s="21"/>
    </row>
    <row r="345" spans="1:9">
      <c r="A345" s="8"/>
      <c r="B345" s="8"/>
      <c r="C345" s="8"/>
      <c r="D345" s="8"/>
      <c r="E345" s="8"/>
      <c r="F345" s="8"/>
      <c r="G345" s="8"/>
      <c r="I345" s="22"/>
    </row>
    <row r="346" spans="1:9">
      <c r="A346" s="9"/>
      <c r="B346" s="9"/>
      <c r="C346" s="9"/>
      <c r="D346" s="9"/>
      <c r="E346" s="9"/>
      <c r="F346" s="9"/>
      <c r="G346" s="9"/>
      <c r="I346" s="21"/>
    </row>
    <row r="347" spans="1:9">
      <c r="A347" s="8"/>
      <c r="B347" s="8"/>
      <c r="C347" s="8"/>
      <c r="D347" s="8"/>
      <c r="E347" s="8"/>
      <c r="F347" s="8"/>
      <c r="G347" s="8"/>
      <c r="I347" s="22"/>
    </row>
    <row r="348" spans="1:9">
      <c r="A348" s="9"/>
      <c r="B348" s="9"/>
      <c r="C348" s="9"/>
      <c r="D348" s="9"/>
      <c r="E348" s="9"/>
      <c r="F348" s="9"/>
      <c r="G348" s="9"/>
      <c r="I348" s="21"/>
    </row>
    <row r="349" spans="1:9">
      <c r="A349" s="8"/>
      <c r="B349" s="8"/>
      <c r="C349" s="8"/>
      <c r="D349" s="8"/>
      <c r="E349" s="8"/>
      <c r="F349" s="8"/>
      <c r="G349" s="8"/>
      <c r="I349" s="22"/>
    </row>
    <row r="350" spans="1:9">
      <c r="A350" s="9"/>
      <c r="B350" s="9"/>
      <c r="C350" s="9"/>
      <c r="D350" s="9"/>
      <c r="E350" s="9"/>
      <c r="F350" s="9"/>
      <c r="G350" s="9"/>
      <c r="I350" s="21"/>
    </row>
    <row r="351" spans="1:9">
      <c r="A351" s="8"/>
      <c r="B351" s="8"/>
      <c r="C351" s="8"/>
      <c r="D351" s="8"/>
      <c r="E351" s="8"/>
      <c r="F351" s="8"/>
      <c r="G351" s="8"/>
      <c r="I351" s="22"/>
    </row>
    <row r="352" spans="1:9">
      <c r="A352" s="9"/>
      <c r="B352" s="9"/>
      <c r="C352" s="9"/>
      <c r="D352" s="9"/>
      <c r="E352" s="9"/>
      <c r="F352" s="9"/>
      <c r="G352" s="9"/>
      <c r="I352" s="21"/>
    </row>
    <row r="353" spans="1:9">
      <c r="A353" s="8"/>
      <c r="B353" s="8"/>
      <c r="C353" s="8"/>
      <c r="D353" s="8"/>
      <c r="E353" s="8"/>
      <c r="F353" s="8"/>
      <c r="G353" s="8"/>
      <c r="I353" s="22"/>
    </row>
    <row r="354" spans="1:9">
      <c r="A354" s="9"/>
      <c r="B354" s="9"/>
      <c r="C354" s="9"/>
      <c r="D354" s="9"/>
      <c r="E354" s="9"/>
      <c r="F354" s="9"/>
      <c r="G354" s="9"/>
      <c r="I354" s="21"/>
    </row>
    <row r="355" spans="1:9">
      <c r="A355" s="8"/>
      <c r="B355" s="8"/>
      <c r="C355" s="8"/>
      <c r="D355" s="8"/>
      <c r="E355" s="8"/>
      <c r="F355" s="8"/>
      <c r="G355" s="8"/>
      <c r="I355" s="22"/>
    </row>
    <row r="356" spans="1:9">
      <c r="A356" s="9"/>
      <c r="B356" s="9"/>
      <c r="C356" s="9"/>
      <c r="D356" s="9"/>
      <c r="E356" s="9"/>
      <c r="F356" s="9"/>
      <c r="G356" s="9"/>
      <c r="I356" s="21"/>
    </row>
    <row r="357" spans="1:9">
      <c r="A357" s="8"/>
      <c r="B357" s="8"/>
      <c r="C357" s="8"/>
      <c r="D357" s="8"/>
      <c r="E357" s="8"/>
      <c r="F357" s="8"/>
      <c r="G357" s="8"/>
      <c r="I357" s="22"/>
    </row>
    <row r="358" spans="1:9">
      <c r="A358" s="9"/>
      <c r="B358" s="9"/>
      <c r="C358" s="9"/>
      <c r="D358" s="9"/>
      <c r="E358" s="9"/>
      <c r="F358" s="9"/>
      <c r="G358" s="9"/>
      <c r="I358" s="21"/>
    </row>
    <row r="359" spans="1:9">
      <c r="A359" s="8"/>
      <c r="B359" s="8"/>
      <c r="C359" s="8"/>
      <c r="D359" s="8"/>
      <c r="E359" s="8"/>
      <c r="F359" s="8"/>
      <c r="G359" s="8"/>
      <c r="I359" s="22"/>
    </row>
    <row r="360" spans="1:9">
      <c r="A360" s="9"/>
      <c r="B360" s="9"/>
      <c r="C360" s="9"/>
      <c r="D360" s="9"/>
      <c r="E360" s="9"/>
      <c r="F360" s="9"/>
      <c r="G360" s="9"/>
      <c r="I360" s="21"/>
    </row>
    <row r="361" spans="1:9">
      <c r="A361" s="8"/>
      <c r="B361" s="8"/>
      <c r="C361" s="8"/>
      <c r="D361" s="8"/>
      <c r="E361" s="8"/>
      <c r="F361" s="8"/>
      <c r="G361" s="8"/>
      <c r="I361" s="22"/>
    </row>
    <row r="362" spans="1:9">
      <c r="A362" s="9"/>
      <c r="B362" s="9"/>
      <c r="C362" s="9"/>
      <c r="D362" s="9"/>
      <c r="E362" s="9"/>
      <c r="F362" s="9"/>
      <c r="G362" s="9"/>
      <c r="I362" s="21"/>
    </row>
    <row r="363" spans="1:9">
      <c r="A363" s="8"/>
      <c r="B363" s="8"/>
      <c r="C363" s="8"/>
      <c r="D363" s="8"/>
      <c r="E363" s="8"/>
      <c r="F363" s="8"/>
      <c r="G363" s="8"/>
      <c r="I363" s="22"/>
    </row>
    <row r="364" spans="1:9">
      <c r="A364" s="9"/>
      <c r="B364" s="9"/>
      <c r="C364" s="9"/>
      <c r="D364" s="9"/>
      <c r="E364" s="9"/>
      <c r="F364" s="9"/>
      <c r="G364" s="9"/>
      <c r="I364" s="21"/>
    </row>
    <row r="365" spans="1:9">
      <c r="A365" s="8"/>
      <c r="B365" s="8"/>
      <c r="C365" s="8"/>
      <c r="D365" s="8"/>
      <c r="E365" s="8"/>
      <c r="F365" s="8"/>
      <c r="G365" s="8"/>
      <c r="I365" s="22"/>
    </row>
    <row r="366" spans="1:9">
      <c r="A366" s="9"/>
      <c r="B366" s="9"/>
      <c r="C366" s="9"/>
      <c r="D366" s="9"/>
      <c r="E366" s="9"/>
      <c r="F366" s="9"/>
      <c r="G366" s="9"/>
      <c r="I366" s="21"/>
    </row>
    <row r="367" spans="1:9">
      <c r="A367" s="8"/>
      <c r="B367" s="8"/>
      <c r="C367" s="8"/>
      <c r="D367" s="8"/>
      <c r="E367" s="8"/>
      <c r="F367" s="8"/>
      <c r="G367" s="8"/>
      <c r="I367" s="22"/>
    </row>
    <row r="368" spans="1:9">
      <c r="A368" s="9"/>
      <c r="B368" s="9"/>
      <c r="C368" s="9"/>
      <c r="D368" s="9"/>
      <c r="E368" s="9"/>
      <c r="F368" s="9"/>
      <c r="G368" s="9"/>
      <c r="I368" s="21"/>
    </row>
    <row r="369" spans="1:9">
      <c r="A369" s="8"/>
      <c r="B369" s="8"/>
      <c r="C369" s="8"/>
      <c r="D369" s="8"/>
      <c r="E369" s="8"/>
      <c r="F369" s="8"/>
      <c r="G369" s="8"/>
      <c r="I369" s="22"/>
    </row>
    <row r="370" spans="1:9">
      <c r="A370" s="9"/>
      <c r="B370" s="9"/>
      <c r="C370" s="9"/>
      <c r="D370" s="9"/>
      <c r="E370" s="9"/>
      <c r="F370" s="9"/>
      <c r="G370" s="9"/>
      <c r="I370" s="21"/>
    </row>
    <row r="371" spans="1:9">
      <c r="A371" s="8"/>
      <c r="B371" s="8"/>
      <c r="C371" s="8"/>
      <c r="D371" s="8"/>
      <c r="E371" s="8"/>
      <c r="F371" s="8"/>
      <c r="G371" s="8"/>
      <c r="I371" s="22"/>
    </row>
    <row r="372" spans="1:9">
      <c r="A372" s="9"/>
      <c r="B372" s="9"/>
      <c r="C372" s="9"/>
      <c r="D372" s="9"/>
      <c r="E372" s="9"/>
      <c r="F372" s="9"/>
      <c r="G372" s="9"/>
      <c r="I372" s="21"/>
    </row>
    <row r="373" spans="1:9">
      <c r="A373" s="8"/>
      <c r="B373" s="8"/>
      <c r="C373" s="8"/>
      <c r="D373" s="8"/>
      <c r="E373" s="8"/>
      <c r="F373" s="8"/>
      <c r="G373" s="8"/>
      <c r="I373" s="22"/>
    </row>
    <row r="374" spans="1:9">
      <c r="A374" s="9"/>
      <c r="B374" s="9"/>
      <c r="C374" s="9"/>
      <c r="D374" s="9"/>
      <c r="E374" s="9"/>
      <c r="F374" s="9"/>
      <c r="G374" s="9"/>
      <c r="I374" s="21"/>
    </row>
    <row r="375" spans="1:9">
      <c r="A375" s="8"/>
      <c r="B375" s="8"/>
      <c r="C375" s="8"/>
      <c r="D375" s="8"/>
      <c r="E375" s="8"/>
      <c r="F375" s="8"/>
      <c r="G375" s="8"/>
      <c r="I375" s="22"/>
    </row>
    <row r="376" spans="1:9">
      <c r="A376" s="9"/>
      <c r="B376" s="9"/>
      <c r="C376" s="9"/>
      <c r="D376" s="9"/>
      <c r="E376" s="9"/>
      <c r="F376" s="9"/>
      <c r="G376" s="9"/>
      <c r="I376" s="21"/>
    </row>
    <row r="377" spans="1:9">
      <c r="A377" s="8"/>
      <c r="B377" s="8"/>
      <c r="C377" s="8"/>
      <c r="D377" s="8"/>
      <c r="E377" s="8"/>
      <c r="F377" s="8"/>
      <c r="G377" s="8"/>
      <c r="I377" s="22"/>
    </row>
    <row r="378" spans="1:9">
      <c r="A378" s="9"/>
      <c r="B378" s="9"/>
      <c r="C378" s="9"/>
      <c r="D378" s="9"/>
      <c r="E378" s="9"/>
      <c r="F378" s="9"/>
      <c r="G378" s="9"/>
      <c r="I378" s="21"/>
    </row>
    <row r="379" spans="1:9">
      <c r="A379" s="8"/>
      <c r="B379" s="8"/>
      <c r="C379" s="8"/>
      <c r="D379" s="8"/>
      <c r="E379" s="8"/>
      <c r="F379" s="8"/>
      <c r="G379" s="8"/>
      <c r="I379" s="22"/>
    </row>
    <row r="380" spans="1:9">
      <c r="A380" s="9"/>
      <c r="B380" s="9"/>
      <c r="C380" s="9"/>
      <c r="D380" s="9"/>
      <c r="E380" s="9"/>
      <c r="F380" s="9"/>
      <c r="G380" s="9"/>
      <c r="I380" s="21"/>
    </row>
    <row r="381" spans="1:9">
      <c r="A381" s="8"/>
      <c r="B381" s="8"/>
      <c r="C381" s="8"/>
      <c r="D381" s="8"/>
      <c r="E381" s="8"/>
      <c r="F381" s="8"/>
      <c r="G381" s="8"/>
      <c r="I381" s="22"/>
    </row>
    <row r="382" spans="1:9">
      <c r="A382" s="9"/>
      <c r="B382" s="9"/>
      <c r="C382" s="9"/>
      <c r="D382" s="9"/>
      <c r="E382" s="9"/>
      <c r="F382" s="9"/>
      <c r="G382" s="9"/>
      <c r="I382" s="21"/>
    </row>
    <row r="383" spans="1:9">
      <c r="A383" s="8"/>
      <c r="B383" s="8"/>
      <c r="C383" s="8"/>
      <c r="D383" s="8"/>
      <c r="E383" s="8"/>
      <c r="F383" s="8"/>
      <c r="G383" s="8"/>
      <c r="I383" s="22"/>
    </row>
    <row r="384" spans="1:9">
      <c r="A384" s="9"/>
      <c r="B384" s="9"/>
      <c r="C384" s="9"/>
      <c r="D384" s="9"/>
      <c r="E384" s="9"/>
      <c r="F384" s="9"/>
      <c r="G384" s="9"/>
      <c r="I384" s="21"/>
    </row>
    <row r="385" spans="1:9">
      <c r="A385" s="8"/>
      <c r="B385" s="8"/>
      <c r="C385" s="8"/>
      <c r="D385" s="8"/>
      <c r="E385" s="8"/>
      <c r="F385" s="8"/>
      <c r="G385" s="8"/>
      <c r="I385" s="22"/>
    </row>
    <row r="386" spans="1:9">
      <c r="A386" s="9"/>
      <c r="B386" s="9"/>
      <c r="C386" s="9"/>
      <c r="D386" s="9"/>
      <c r="E386" s="9"/>
      <c r="F386" s="9"/>
      <c r="G386" s="9"/>
      <c r="I386" s="21"/>
    </row>
    <row r="387" spans="1:9">
      <c r="A387" s="8"/>
      <c r="B387" s="8"/>
      <c r="C387" s="8"/>
      <c r="D387" s="8"/>
      <c r="E387" s="8"/>
      <c r="F387" s="8"/>
      <c r="G387" s="8"/>
      <c r="I387" s="22"/>
    </row>
    <row r="388" spans="1:9">
      <c r="A388" s="9"/>
      <c r="B388" s="9"/>
      <c r="C388" s="9"/>
      <c r="D388" s="9"/>
      <c r="E388" s="9"/>
      <c r="F388" s="9"/>
      <c r="G388" s="9"/>
      <c r="I388" s="21"/>
    </row>
    <row r="389" spans="1:9">
      <c r="A389" s="8"/>
      <c r="B389" s="8"/>
      <c r="C389" s="8"/>
      <c r="D389" s="8"/>
      <c r="E389" s="8"/>
      <c r="F389" s="8"/>
      <c r="G389" s="8"/>
      <c r="I389" s="22"/>
    </row>
    <row r="390" spans="1:9">
      <c r="A390" s="9"/>
      <c r="B390" s="9"/>
      <c r="C390" s="9"/>
      <c r="D390" s="9"/>
      <c r="E390" s="9"/>
      <c r="F390" s="9"/>
      <c r="G390" s="9"/>
      <c r="I390" s="21"/>
    </row>
    <row r="391" spans="1:9">
      <c r="A391" s="8"/>
      <c r="B391" s="8"/>
      <c r="C391" s="8"/>
      <c r="D391" s="8"/>
      <c r="E391" s="8"/>
      <c r="F391" s="8"/>
      <c r="G391" s="8"/>
      <c r="I391" s="22"/>
    </row>
    <row r="392" spans="1:9">
      <c r="A392" s="9"/>
      <c r="B392" s="9"/>
      <c r="C392" s="9"/>
      <c r="D392" s="9"/>
      <c r="E392" s="9"/>
      <c r="F392" s="9"/>
      <c r="G392" s="9"/>
      <c r="I392" s="21"/>
    </row>
    <row r="393" spans="1:9">
      <c r="A393" s="8"/>
      <c r="B393" s="8"/>
      <c r="C393" s="8"/>
      <c r="D393" s="8"/>
      <c r="E393" s="8"/>
      <c r="F393" s="8"/>
      <c r="G393" s="8"/>
      <c r="I393" s="22"/>
    </row>
    <row r="394" spans="1:9">
      <c r="A394" s="9"/>
      <c r="B394" s="9"/>
      <c r="C394" s="9"/>
      <c r="D394" s="9"/>
      <c r="E394" s="9"/>
      <c r="F394" s="9"/>
      <c r="G394" s="9"/>
      <c r="I394" s="21"/>
    </row>
    <row r="395" spans="1:9">
      <c r="A395" s="8"/>
      <c r="B395" s="8"/>
      <c r="C395" s="8"/>
      <c r="D395" s="8"/>
      <c r="E395" s="8"/>
      <c r="F395" s="8"/>
      <c r="G395" s="8"/>
      <c r="I395" s="22"/>
    </row>
    <row r="396" spans="1:9">
      <c r="A396" s="9"/>
      <c r="B396" s="9"/>
      <c r="C396" s="9"/>
      <c r="D396" s="9"/>
      <c r="E396" s="9"/>
      <c r="F396" s="9"/>
      <c r="G396" s="9"/>
      <c r="I396" s="21"/>
    </row>
    <row r="397" spans="1:9">
      <c r="A397" s="8"/>
      <c r="B397" s="8"/>
      <c r="C397" s="8"/>
      <c r="D397" s="8"/>
      <c r="E397" s="8"/>
      <c r="F397" s="8"/>
      <c r="G397" s="8"/>
      <c r="I397" s="22"/>
    </row>
    <row r="398" spans="1:9">
      <c r="A398" s="9"/>
      <c r="B398" s="9"/>
      <c r="C398" s="9"/>
      <c r="D398" s="9"/>
      <c r="E398" s="9"/>
      <c r="F398" s="9"/>
      <c r="G398" s="9"/>
      <c r="I398" s="21"/>
    </row>
    <row r="399" spans="1:9">
      <c r="A399" s="8"/>
      <c r="B399" s="8"/>
      <c r="C399" s="8"/>
      <c r="D399" s="8"/>
      <c r="E399" s="8"/>
      <c r="F399" s="8"/>
      <c r="G399" s="8"/>
      <c r="I399" s="22"/>
    </row>
    <row r="400" spans="1:9">
      <c r="A400" s="9"/>
      <c r="B400" s="9"/>
      <c r="C400" s="9"/>
      <c r="D400" s="9"/>
      <c r="E400" s="9"/>
      <c r="F400" s="9"/>
      <c r="G400" s="9"/>
      <c r="I400" s="21"/>
    </row>
    <row r="401" spans="1:9">
      <c r="A401" s="8"/>
      <c r="B401" s="8"/>
      <c r="C401" s="8"/>
      <c r="D401" s="8"/>
      <c r="E401" s="8"/>
      <c r="F401" s="8"/>
      <c r="G401" s="8"/>
      <c r="I401" s="22"/>
    </row>
    <row r="402" spans="1:9">
      <c r="A402" s="9"/>
      <c r="B402" s="9"/>
      <c r="C402" s="9"/>
      <c r="D402" s="9"/>
      <c r="E402" s="9"/>
      <c r="F402" s="9"/>
      <c r="G402" s="9"/>
      <c r="I402" s="21"/>
    </row>
    <row r="403" spans="1:9">
      <c r="A403" s="8"/>
      <c r="B403" s="8"/>
      <c r="C403" s="8"/>
      <c r="D403" s="8"/>
      <c r="E403" s="8"/>
      <c r="F403" s="8"/>
      <c r="G403" s="8"/>
      <c r="I403" s="22"/>
    </row>
    <row r="404" spans="1:9">
      <c r="A404" s="9"/>
      <c r="B404" s="9"/>
      <c r="C404" s="9"/>
      <c r="D404" s="9"/>
      <c r="E404" s="9"/>
      <c r="F404" s="9"/>
      <c r="G404" s="9"/>
      <c r="I404" s="21"/>
    </row>
    <row r="405" spans="1:9">
      <c r="A405" s="8"/>
      <c r="B405" s="8"/>
      <c r="C405" s="8"/>
      <c r="D405" s="8"/>
      <c r="E405" s="8"/>
      <c r="F405" s="8"/>
      <c r="G405" s="8"/>
      <c r="I405" s="22"/>
    </row>
    <row r="406" spans="1:9">
      <c r="A406" s="9"/>
      <c r="B406" s="9"/>
      <c r="C406" s="9"/>
      <c r="D406" s="9"/>
      <c r="E406" s="9"/>
      <c r="F406" s="9"/>
      <c r="G406" s="9"/>
      <c r="I406" s="21"/>
    </row>
    <row r="407" spans="1:9">
      <c r="A407" s="8"/>
      <c r="B407" s="8"/>
      <c r="C407" s="8"/>
      <c r="D407" s="8"/>
      <c r="E407" s="8"/>
      <c r="F407" s="8"/>
      <c r="G407" s="8"/>
      <c r="I407" s="22"/>
    </row>
    <row r="408" spans="1:9">
      <c r="A408" s="9"/>
      <c r="B408" s="9"/>
      <c r="C408" s="9"/>
      <c r="D408" s="9"/>
      <c r="E408" s="9"/>
      <c r="F408" s="9"/>
      <c r="G408" s="9"/>
      <c r="I408" s="21"/>
    </row>
    <row r="409" spans="1:9">
      <c r="A409" s="8"/>
      <c r="B409" s="8"/>
      <c r="C409" s="8"/>
      <c r="D409" s="8"/>
      <c r="E409" s="8"/>
      <c r="F409" s="8"/>
      <c r="G409" s="8"/>
      <c r="I409" s="22"/>
    </row>
    <row r="410" spans="1:9">
      <c r="A410" s="9"/>
      <c r="B410" s="9"/>
      <c r="C410" s="9"/>
      <c r="D410" s="9"/>
      <c r="E410" s="9"/>
      <c r="F410" s="9"/>
      <c r="G410" s="9"/>
      <c r="I410" s="21"/>
    </row>
    <row r="411" spans="1:9">
      <c r="A411" s="8"/>
      <c r="B411" s="8"/>
      <c r="C411" s="8"/>
      <c r="D411" s="8"/>
      <c r="E411" s="8"/>
      <c r="F411" s="8"/>
      <c r="G411" s="8"/>
      <c r="I411" s="22"/>
    </row>
    <row r="412" spans="1:9">
      <c r="A412" s="9"/>
      <c r="B412" s="9"/>
      <c r="C412" s="9"/>
      <c r="D412" s="9"/>
      <c r="E412" s="9"/>
      <c r="F412" s="9"/>
      <c r="G412" s="9"/>
      <c r="I412" s="21"/>
    </row>
    <row r="413" spans="1:9">
      <c r="A413" s="8"/>
      <c r="B413" s="8"/>
      <c r="C413" s="8"/>
      <c r="D413" s="8"/>
      <c r="E413" s="8"/>
      <c r="F413" s="8"/>
      <c r="G413" s="8"/>
      <c r="I413" s="22"/>
    </row>
    <row r="414" spans="1:9">
      <c r="A414" s="9"/>
      <c r="B414" s="9"/>
      <c r="C414" s="9"/>
      <c r="D414" s="9"/>
      <c r="E414" s="9"/>
      <c r="F414" s="9"/>
      <c r="G414" s="9"/>
      <c r="I414" s="21"/>
    </row>
    <row r="415" spans="1:9">
      <c r="A415" s="8"/>
      <c r="B415" s="8"/>
      <c r="C415" s="8"/>
      <c r="D415" s="8"/>
      <c r="E415" s="8"/>
      <c r="F415" s="8"/>
      <c r="G415" s="8"/>
      <c r="I415" s="22"/>
    </row>
    <row r="416" spans="1:9">
      <c r="A416" s="9"/>
      <c r="B416" s="9"/>
      <c r="C416" s="9"/>
      <c r="D416" s="9"/>
      <c r="E416" s="9"/>
      <c r="F416" s="9"/>
      <c r="G416" s="9"/>
      <c r="I416" s="21"/>
    </row>
    <row r="417" spans="1:9">
      <c r="A417" s="8"/>
      <c r="B417" s="8"/>
      <c r="C417" s="8"/>
      <c r="D417" s="8"/>
      <c r="E417" s="8"/>
      <c r="F417" s="8"/>
      <c r="G417" s="8"/>
      <c r="I417" s="22"/>
    </row>
    <row r="418" spans="1:9">
      <c r="A418" s="9"/>
      <c r="B418" s="9"/>
      <c r="C418" s="9"/>
      <c r="D418" s="9"/>
      <c r="E418" s="9"/>
      <c r="F418" s="9"/>
      <c r="G418" s="9"/>
      <c r="I418" s="21"/>
    </row>
    <row r="419" spans="1:9">
      <c r="A419" s="8"/>
      <c r="B419" s="8"/>
      <c r="C419" s="8"/>
      <c r="D419" s="8"/>
      <c r="E419" s="8"/>
      <c r="F419" s="8"/>
      <c r="G419" s="8"/>
      <c r="I419" s="22"/>
    </row>
    <row r="420" spans="1:9">
      <c r="A420" s="9"/>
      <c r="B420" s="9"/>
      <c r="C420" s="9"/>
      <c r="D420" s="9"/>
      <c r="E420" s="9"/>
      <c r="F420" s="9"/>
      <c r="G420" s="9"/>
      <c r="I420" s="21"/>
    </row>
    <row r="421" spans="1:9">
      <c r="A421" s="8"/>
      <c r="B421" s="8"/>
      <c r="C421" s="8"/>
      <c r="D421" s="8"/>
      <c r="E421" s="8"/>
      <c r="F421" s="8"/>
      <c r="G421" s="8"/>
      <c r="I421" s="22"/>
    </row>
    <row r="422" spans="1:9">
      <c r="A422" s="9"/>
      <c r="B422" s="9"/>
      <c r="C422" s="9"/>
      <c r="D422" s="9"/>
      <c r="E422" s="9"/>
      <c r="F422" s="9"/>
      <c r="G422" s="9"/>
      <c r="I422" s="21"/>
    </row>
    <row r="423" spans="1:9">
      <c r="A423" s="8"/>
      <c r="B423" s="8"/>
      <c r="C423" s="8"/>
      <c r="D423" s="8"/>
      <c r="E423" s="8"/>
      <c r="F423" s="8"/>
      <c r="G423" s="8"/>
      <c r="I423" s="22"/>
    </row>
    <row r="424" spans="1:9">
      <c r="A424" s="9"/>
      <c r="B424" s="9"/>
      <c r="C424" s="9"/>
      <c r="D424" s="9"/>
      <c r="E424" s="9"/>
      <c r="F424" s="9"/>
      <c r="G424" s="9"/>
      <c r="I424" s="21"/>
    </row>
    <row r="425" spans="1:9">
      <c r="A425" s="8"/>
      <c r="B425" s="8"/>
      <c r="C425" s="8"/>
      <c r="D425" s="8"/>
      <c r="E425" s="8"/>
      <c r="F425" s="8"/>
      <c r="G425" s="8"/>
      <c r="I425" s="22"/>
    </row>
    <row r="426" spans="1:9">
      <c r="A426" s="9"/>
      <c r="B426" s="9"/>
      <c r="C426" s="9"/>
      <c r="D426" s="9"/>
      <c r="E426" s="9"/>
      <c r="F426" s="9"/>
      <c r="G426" s="9"/>
      <c r="I426" s="21"/>
    </row>
    <row r="427" spans="1:9">
      <c r="A427" s="8"/>
      <c r="B427" s="8"/>
      <c r="C427" s="8"/>
      <c r="D427" s="8"/>
      <c r="E427" s="8"/>
      <c r="F427" s="8"/>
      <c r="G427" s="8"/>
      <c r="I427" s="22"/>
    </row>
    <row r="428" spans="1:9">
      <c r="A428" s="9"/>
      <c r="B428" s="9"/>
      <c r="C428" s="9"/>
      <c r="D428" s="9"/>
      <c r="E428" s="9"/>
      <c r="F428" s="9"/>
      <c r="G428" s="9"/>
      <c r="I428" s="21"/>
    </row>
    <row r="429" spans="1:9">
      <c r="A429" s="8"/>
      <c r="B429" s="8"/>
      <c r="C429" s="8"/>
      <c r="D429" s="8"/>
      <c r="E429" s="8"/>
      <c r="F429" s="8"/>
      <c r="G429" s="8"/>
      <c r="I429" s="22"/>
    </row>
    <row r="430" spans="1:9">
      <c r="A430" s="9"/>
      <c r="B430" s="9"/>
      <c r="C430" s="9"/>
      <c r="D430" s="9"/>
      <c r="E430" s="9"/>
      <c r="F430" s="9"/>
      <c r="G430" s="9"/>
      <c r="I430" s="21"/>
    </row>
    <row r="431" spans="1:9">
      <c r="A431" s="8"/>
      <c r="B431" s="8"/>
      <c r="C431" s="8"/>
      <c r="D431" s="8"/>
      <c r="E431" s="8"/>
      <c r="F431" s="8"/>
      <c r="G431" s="8"/>
      <c r="I431" s="22"/>
    </row>
    <row r="432" spans="1:9">
      <c r="A432" s="9"/>
      <c r="B432" s="9"/>
      <c r="C432" s="9"/>
      <c r="D432" s="9"/>
      <c r="E432" s="9"/>
      <c r="F432" s="9"/>
      <c r="G432" s="9"/>
      <c r="I432" s="21"/>
    </row>
    <row r="433" spans="1:9">
      <c r="A433" s="8"/>
      <c r="B433" s="8"/>
      <c r="C433" s="8"/>
      <c r="D433" s="8"/>
      <c r="E433" s="8"/>
      <c r="F433" s="8"/>
      <c r="G433" s="8"/>
      <c r="I433" s="22"/>
    </row>
    <row r="434" spans="1:9">
      <c r="A434" s="9"/>
      <c r="B434" s="9"/>
      <c r="C434" s="9"/>
      <c r="D434" s="9"/>
      <c r="E434" s="9"/>
      <c r="F434" s="9"/>
      <c r="G434" s="9"/>
      <c r="I434" s="21"/>
    </row>
    <row r="435" spans="1:9">
      <c r="A435" s="8"/>
      <c r="B435" s="8"/>
      <c r="C435" s="8"/>
      <c r="D435" s="8"/>
      <c r="E435" s="8"/>
      <c r="F435" s="8"/>
      <c r="G435" s="8"/>
      <c r="I435" s="22"/>
    </row>
    <row r="436" spans="1:9">
      <c r="A436" s="9"/>
      <c r="B436" s="9"/>
      <c r="C436" s="9"/>
      <c r="D436" s="9"/>
      <c r="E436" s="9"/>
      <c r="F436" s="9"/>
      <c r="G436" s="9"/>
      <c r="I436" s="21"/>
    </row>
    <row r="437" spans="1:9">
      <c r="A437" s="8"/>
      <c r="B437" s="8"/>
      <c r="C437" s="8"/>
      <c r="D437" s="8"/>
      <c r="E437" s="8"/>
      <c r="F437" s="8"/>
      <c r="G437" s="8"/>
      <c r="I437" s="22"/>
    </row>
    <row r="438" spans="1:9">
      <c r="A438" s="9"/>
      <c r="B438" s="9"/>
      <c r="C438" s="9"/>
      <c r="D438" s="9"/>
      <c r="E438" s="9"/>
      <c r="F438" s="9"/>
      <c r="G438" s="9"/>
      <c r="I438" s="21"/>
    </row>
    <row r="439" spans="1:9">
      <c r="A439" s="8"/>
      <c r="B439" s="8"/>
      <c r="C439" s="8"/>
      <c r="D439" s="8"/>
      <c r="E439" s="8"/>
      <c r="F439" s="8"/>
      <c r="G439" s="8"/>
      <c r="I439" s="22"/>
    </row>
    <row r="440" spans="1:9">
      <c r="A440" s="9"/>
      <c r="B440" s="9"/>
      <c r="C440" s="9"/>
      <c r="D440" s="9"/>
      <c r="E440" s="9"/>
      <c r="F440" s="9"/>
      <c r="G440" s="9"/>
      <c r="I440" s="21"/>
    </row>
    <row r="441" spans="1:9">
      <c r="A441" s="8"/>
      <c r="B441" s="8"/>
      <c r="C441" s="8"/>
      <c r="D441" s="8"/>
      <c r="E441" s="8"/>
      <c r="F441" s="8"/>
      <c r="G441" s="8"/>
      <c r="I441" s="22"/>
    </row>
    <row r="442" spans="1:9">
      <c r="A442" s="9"/>
      <c r="B442" s="9"/>
      <c r="C442" s="9"/>
      <c r="D442" s="9"/>
      <c r="E442" s="9"/>
      <c r="F442" s="9"/>
      <c r="G442" s="9"/>
      <c r="I442" s="21"/>
    </row>
    <row r="443" spans="1:9">
      <c r="A443" s="8"/>
      <c r="B443" s="8"/>
      <c r="C443" s="8"/>
      <c r="D443" s="8"/>
      <c r="E443" s="8"/>
      <c r="F443" s="8"/>
      <c r="G443" s="8"/>
      <c r="I443" s="22"/>
    </row>
    <row r="444" spans="1:9">
      <c r="A444" s="9"/>
      <c r="B444" s="9"/>
      <c r="C444" s="9"/>
      <c r="D444" s="9"/>
      <c r="E444" s="9"/>
      <c r="F444" s="9"/>
      <c r="G444" s="9"/>
      <c r="I444" s="21"/>
    </row>
    <row r="445" spans="1:9">
      <c r="A445" s="8"/>
      <c r="B445" s="8"/>
      <c r="C445" s="8"/>
      <c r="D445" s="8"/>
      <c r="E445" s="8"/>
      <c r="F445" s="8"/>
      <c r="G445" s="8"/>
      <c r="I445" s="22"/>
    </row>
    <row r="446" spans="1:9">
      <c r="A446" s="9"/>
      <c r="B446" s="9"/>
      <c r="C446" s="9"/>
      <c r="D446" s="9"/>
      <c r="E446" s="9"/>
      <c r="F446" s="9"/>
      <c r="G446" s="9"/>
      <c r="I446" s="21"/>
    </row>
    <row r="447" spans="1:9">
      <c r="A447" s="8"/>
      <c r="B447" s="8"/>
      <c r="C447" s="8"/>
      <c r="D447" s="8"/>
      <c r="E447" s="8"/>
      <c r="F447" s="8"/>
      <c r="G447" s="8"/>
      <c r="I447" s="22"/>
    </row>
    <row r="448" spans="1:9">
      <c r="A448" s="9"/>
      <c r="B448" s="9"/>
      <c r="C448" s="9"/>
      <c r="D448" s="9"/>
      <c r="E448" s="9"/>
      <c r="F448" s="9"/>
      <c r="G448" s="9"/>
      <c r="I448" s="21"/>
    </row>
    <row r="449" spans="1:9">
      <c r="A449" s="8"/>
      <c r="B449" s="8"/>
      <c r="C449" s="8"/>
      <c r="D449" s="8"/>
      <c r="E449" s="8"/>
      <c r="F449" s="8"/>
      <c r="G449" s="8"/>
      <c r="I449" s="22"/>
    </row>
    <row r="450" spans="1:9">
      <c r="A450" s="9"/>
      <c r="B450" s="9"/>
      <c r="C450" s="9"/>
      <c r="D450" s="9"/>
      <c r="E450" s="9"/>
      <c r="F450" s="9"/>
      <c r="G450" s="9"/>
      <c r="I450" s="21"/>
    </row>
    <row r="451" spans="1:9">
      <c r="A451" s="8"/>
      <c r="B451" s="8"/>
      <c r="C451" s="8"/>
      <c r="D451" s="8"/>
      <c r="E451" s="8"/>
      <c r="F451" s="8"/>
      <c r="G451" s="8"/>
      <c r="I451" s="22"/>
    </row>
    <row r="452" spans="1:9">
      <c r="A452" s="9"/>
      <c r="B452" s="9"/>
      <c r="C452" s="9"/>
      <c r="D452" s="9"/>
      <c r="E452" s="9"/>
      <c r="F452" s="9"/>
      <c r="G452" s="9"/>
      <c r="I452" s="21"/>
    </row>
    <row r="453" spans="1:9">
      <c r="A453" s="8"/>
      <c r="B453" s="8"/>
      <c r="C453" s="8"/>
      <c r="D453" s="8"/>
      <c r="E453" s="8"/>
      <c r="F453" s="8"/>
      <c r="G453" s="8"/>
      <c r="I453" s="22"/>
    </row>
    <row r="454" spans="1:9">
      <c r="A454" s="9"/>
      <c r="B454" s="9"/>
      <c r="C454" s="9"/>
      <c r="D454" s="9"/>
      <c r="E454" s="9"/>
      <c r="F454" s="9"/>
      <c r="G454" s="9"/>
      <c r="I454" s="21"/>
    </row>
    <row r="455" spans="1:9">
      <c r="A455" s="8"/>
      <c r="B455" s="8"/>
      <c r="C455" s="8"/>
      <c r="D455" s="8"/>
      <c r="E455" s="8"/>
      <c r="F455" s="8"/>
      <c r="G455" s="8"/>
      <c r="I455" s="22"/>
    </row>
    <row r="456" spans="1:9">
      <c r="A456" s="9"/>
      <c r="B456" s="9"/>
      <c r="C456" s="9"/>
      <c r="D456" s="9"/>
      <c r="E456" s="9"/>
      <c r="F456" s="9"/>
      <c r="G456" s="9"/>
      <c r="I456" s="21"/>
    </row>
    <row r="457" spans="1:9">
      <c r="A457" s="8"/>
      <c r="B457" s="8"/>
      <c r="C457" s="8"/>
      <c r="D457" s="8"/>
      <c r="E457" s="8"/>
      <c r="F457" s="8"/>
      <c r="G457" s="8"/>
      <c r="I457" s="22"/>
    </row>
    <row r="458" spans="1:9">
      <c r="A458" s="9"/>
      <c r="B458" s="9"/>
      <c r="C458" s="9"/>
      <c r="D458" s="9"/>
      <c r="E458" s="9"/>
      <c r="F458" s="9"/>
      <c r="G458" s="9"/>
      <c r="I458" s="21"/>
    </row>
    <row r="459" spans="1:9">
      <c r="A459" s="8"/>
      <c r="B459" s="8"/>
      <c r="C459" s="8"/>
      <c r="D459" s="8"/>
      <c r="E459" s="8"/>
      <c r="F459" s="8"/>
      <c r="G459" s="8"/>
      <c r="I459" s="22"/>
    </row>
    <row r="460" spans="1:9">
      <c r="A460" s="9"/>
      <c r="B460" s="9"/>
      <c r="C460" s="9"/>
      <c r="D460" s="9"/>
      <c r="E460" s="9"/>
      <c r="F460" s="9"/>
      <c r="G460" s="9"/>
      <c r="I460" s="21"/>
    </row>
    <row r="461" spans="1:9">
      <c r="A461" s="8"/>
      <c r="B461" s="8"/>
      <c r="C461" s="8"/>
      <c r="D461" s="8"/>
      <c r="E461" s="8"/>
      <c r="F461" s="8"/>
      <c r="G461" s="8"/>
      <c r="I461" s="22"/>
    </row>
    <row r="462" spans="1:9">
      <c r="A462" s="9"/>
      <c r="B462" s="9"/>
      <c r="C462" s="9"/>
      <c r="D462" s="9"/>
      <c r="E462" s="9"/>
      <c r="F462" s="9"/>
      <c r="G462" s="9"/>
      <c r="I462" s="21"/>
    </row>
    <row r="463" spans="1:9">
      <c r="A463" s="8"/>
      <c r="B463" s="8"/>
      <c r="C463" s="8"/>
      <c r="D463" s="8"/>
      <c r="E463" s="8"/>
      <c r="F463" s="8"/>
      <c r="G463" s="8"/>
      <c r="I463" s="22"/>
    </row>
    <row r="464" spans="1:9">
      <c r="A464" s="9"/>
      <c r="B464" s="9"/>
      <c r="C464" s="9"/>
      <c r="D464" s="9"/>
      <c r="E464" s="9"/>
      <c r="F464" s="9"/>
      <c r="G464" s="9"/>
      <c r="I464" s="21"/>
    </row>
    <row r="465" spans="1:9">
      <c r="A465" s="8"/>
      <c r="B465" s="8"/>
      <c r="C465" s="8"/>
      <c r="D465" s="8"/>
      <c r="E465" s="8"/>
      <c r="F465" s="8"/>
      <c r="G465" s="8"/>
      <c r="I465" s="22"/>
    </row>
    <row r="466" spans="1:9">
      <c r="A466" s="9"/>
      <c r="B466" s="9"/>
      <c r="C466" s="9"/>
      <c r="D466" s="9"/>
      <c r="E466" s="9"/>
      <c r="F466" s="9"/>
      <c r="G466" s="9"/>
      <c r="I466" s="21"/>
    </row>
    <row r="467" spans="1:9">
      <c r="A467" s="8"/>
      <c r="B467" s="8"/>
      <c r="C467" s="8"/>
      <c r="D467" s="8"/>
      <c r="E467" s="8"/>
      <c r="F467" s="8"/>
      <c r="G467" s="8"/>
      <c r="I467" s="22"/>
    </row>
    <row r="468" spans="1:9">
      <c r="A468" s="9"/>
      <c r="B468" s="9"/>
      <c r="C468" s="9"/>
      <c r="D468" s="9"/>
      <c r="E468" s="9"/>
      <c r="F468" s="9"/>
      <c r="G468" s="9"/>
      <c r="I468" s="21"/>
    </row>
    <row r="469" spans="1:9">
      <c r="A469" s="8"/>
      <c r="B469" s="8"/>
      <c r="C469" s="8"/>
      <c r="D469" s="8"/>
      <c r="E469" s="8"/>
      <c r="F469" s="8"/>
      <c r="G469" s="8"/>
      <c r="I469" s="22"/>
    </row>
    <row r="470" spans="1:9">
      <c r="A470" s="9"/>
      <c r="B470" s="9"/>
      <c r="C470" s="9"/>
      <c r="D470" s="9"/>
      <c r="E470" s="9"/>
      <c r="F470" s="9"/>
      <c r="G470" s="9"/>
      <c r="I470" s="21"/>
    </row>
    <row r="471" spans="1:9">
      <c r="A471" s="8"/>
      <c r="B471" s="8"/>
      <c r="C471" s="8"/>
      <c r="D471" s="8"/>
      <c r="E471" s="8"/>
      <c r="F471" s="8"/>
      <c r="G471" s="8"/>
      <c r="I471" s="22"/>
    </row>
    <row r="472" spans="1:9">
      <c r="A472" s="9"/>
      <c r="B472" s="9"/>
      <c r="C472" s="9"/>
      <c r="D472" s="9"/>
      <c r="E472" s="9"/>
      <c r="F472" s="9"/>
      <c r="G472" s="9"/>
      <c r="I472" s="21"/>
    </row>
    <row r="473" spans="1:9">
      <c r="A473" s="8"/>
      <c r="B473" s="8"/>
      <c r="C473" s="8"/>
      <c r="D473" s="8"/>
      <c r="E473" s="8"/>
      <c r="F473" s="8"/>
      <c r="G473" s="8"/>
      <c r="I473" s="22"/>
    </row>
    <row r="474" spans="1:9">
      <c r="A474" s="9"/>
      <c r="B474" s="9"/>
      <c r="C474" s="9"/>
      <c r="D474" s="9"/>
      <c r="E474" s="9"/>
      <c r="F474" s="9"/>
      <c r="G474" s="9"/>
      <c r="I474" s="21"/>
    </row>
    <row r="475" spans="1:9">
      <c r="A475" s="8"/>
      <c r="B475" s="8"/>
      <c r="C475" s="8"/>
      <c r="D475" s="8"/>
      <c r="E475" s="8"/>
      <c r="F475" s="8"/>
      <c r="G475" s="8"/>
      <c r="I475" s="22"/>
    </row>
    <row r="476" spans="1:9">
      <c r="A476" s="9"/>
      <c r="B476" s="9"/>
      <c r="C476" s="9"/>
      <c r="D476" s="9"/>
      <c r="E476" s="9"/>
      <c r="F476" s="9"/>
      <c r="G476" s="9"/>
      <c r="I476" s="21"/>
    </row>
    <row r="477" spans="1:9">
      <c r="A477" s="8"/>
      <c r="B477" s="8"/>
      <c r="C477" s="8"/>
      <c r="D477" s="8"/>
      <c r="E477" s="8"/>
      <c r="F477" s="8"/>
      <c r="G477" s="8"/>
      <c r="I477" s="22"/>
    </row>
    <row r="478" spans="1:9">
      <c r="A478" s="9"/>
      <c r="B478" s="9"/>
      <c r="C478" s="9"/>
      <c r="D478" s="9"/>
      <c r="E478" s="9"/>
      <c r="F478" s="9"/>
      <c r="G478" s="9"/>
      <c r="I478" s="21"/>
    </row>
    <row r="479" spans="1:9">
      <c r="A479" s="8"/>
      <c r="B479" s="8"/>
      <c r="C479" s="8"/>
      <c r="D479" s="8"/>
      <c r="E479" s="8"/>
      <c r="F479" s="8"/>
      <c r="G479" s="8"/>
      <c r="I479" s="22"/>
    </row>
    <row r="480" spans="1:9">
      <c r="A480" s="9"/>
      <c r="B480" s="9"/>
      <c r="C480" s="9"/>
      <c r="D480" s="9"/>
      <c r="E480" s="9"/>
      <c r="F480" s="9"/>
      <c r="G480" s="9"/>
      <c r="I480" s="21"/>
    </row>
    <row r="481" spans="1:9">
      <c r="A481" s="8"/>
      <c r="B481" s="8"/>
      <c r="C481" s="8"/>
      <c r="D481" s="8"/>
      <c r="E481" s="8"/>
      <c r="F481" s="8"/>
      <c r="G481" s="8"/>
      <c r="I481" s="22"/>
    </row>
    <row r="482" spans="1:9">
      <c r="A482" s="9"/>
      <c r="B482" s="9"/>
      <c r="C482" s="9"/>
      <c r="D482" s="9"/>
      <c r="E482" s="9"/>
      <c r="F482" s="9"/>
      <c r="G482" s="9"/>
      <c r="I482" s="21"/>
    </row>
    <row r="483" spans="1:9">
      <c r="A483" s="8"/>
      <c r="B483" s="8"/>
      <c r="C483" s="8"/>
      <c r="D483" s="8"/>
      <c r="E483" s="8"/>
      <c r="F483" s="8"/>
      <c r="G483" s="8"/>
      <c r="I483" s="22"/>
    </row>
    <row r="484" spans="1:9">
      <c r="A484" s="9"/>
      <c r="B484" s="9"/>
      <c r="C484" s="9"/>
      <c r="D484" s="9"/>
      <c r="E484" s="9"/>
      <c r="F484" s="9"/>
      <c r="G484" s="9"/>
      <c r="I484" s="21"/>
    </row>
    <row r="485" spans="1:9">
      <c r="A485" s="8"/>
      <c r="B485" s="8"/>
      <c r="C485" s="8"/>
      <c r="D485" s="8"/>
      <c r="E485" s="8"/>
      <c r="F485" s="8"/>
      <c r="G485" s="8"/>
      <c r="I485" s="22"/>
    </row>
    <row r="486" spans="1:9">
      <c r="A486" s="9"/>
      <c r="B486" s="9"/>
      <c r="C486" s="9"/>
      <c r="D486" s="9"/>
      <c r="E486" s="9"/>
      <c r="F486" s="9"/>
      <c r="G486" s="9"/>
      <c r="I486" s="21"/>
    </row>
    <row r="487" spans="1:9">
      <c r="A487" s="8"/>
      <c r="B487" s="8"/>
      <c r="C487" s="8"/>
      <c r="D487" s="8"/>
      <c r="E487" s="8"/>
      <c r="F487" s="8"/>
      <c r="G487" s="8"/>
      <c r="I487" s="22"/>
    </row>
    <row r="488" spans="1:9">
      <c r="A488" s="9"/>
      <c r="B488" s="9"/>
      <c r="C488" s="9"/>
      <c r="D488" s="9"/>
      <c r="E488" s="9"/>
      <c r="F488" s="9"/>
      <c r="G488" s="9"/>
      <c r="I488" s="21"/>
    </row>
    <row r="489" spans="1:9">
      <c r="A489" s="8"/>
      <c r="B489" s="8"/>
      <c r="C489" s="8"/>
      <c r="D489" s="8"/>
      <c r="E489" s="8"/>
      <c r="F489" s="8"/>
      <c r="G489" s="8"/>
      <c r="I489" s="22"/>
    </row>
    <row r="490" spans="1:9">
      <c r="A490" s="9"/>
      <c r="B490" s="9"/>
      <c r="C490" s="9"/>
      <c r="D490" s="9"/>
      <c r="E490" s="9"/>
      <c r="F490" s="9"/>
      <c r="G490" s="9"/>
      <c r="I490" s="21"/>
    </row>
    <row r="491" spans="1:9">
      <c r="A491" s="8"/>
      <c r="B491" s="8"/>
      <c r="C491" s="8"/>
      <c r="D491" s="8"/>
      <c r="E491" s="8"/>
      <c r="F491" s="8"/>
      <c r="G491" s="8"/>
      <c r="I491" s="22"/>
    </row>
    <row r="492" spans="1:9">
      <c r="A492" s="9"/>
      <c r="B492" s="9"/>
      <c r="C492" s="9"/>
      <c r="D492" s="9"/>
      <c r="E492" s="9"/>
      <c r="F492" s="9"/>
      <c r="G492" s="9"/>
      <c r="I492" s="21"/>
    </row>
    <row r="493" spans="1:9">
      <c r="A493" s="8"/>
      <c r="B493" s="8"/>
      <c r="C493" s="8"/>
      <c r="D493" s="8"/>
      <c r="E493" s="8"/>
      <c r="F493" s="8"/>
      <c r="G493" s="8"/>
      <c r="I493" s="22"/>
    </row>
    <row r="494" spans="1:9">
      <c r="A494" s="9"/>
      <c r="B494" s="9"/>
      <c r="C494" s="9"/>
      <c r="D494" s="9"/>
      <c r="E494" s="9"/>
      <c r="F494" s="9"/>
      <c r="G494" s="9"/>
      <c r="I494" s="21"/>
    </row>
    <row r="495" spans="1:9">
      <c r="A495" s="8"/>
      <c r="B495" s="8"/>
      <c r="C495" s="8"/>
      <c r="D495" s="8"/>
      <c r="E495" s="8"/>
      <c r="F495" s="8"/>
      <c r="G495" s="8"/>
      <c r="I495" s="22"/>
    </row>
    <row r="496" spans="1:9">
      <c r="A496" s="9"/>
      <c r="B496" s="9"/>
      <c r="C496" s="9"/>
      <c r="D496" s="9"/>
      <c r="E496" s="9"/>
      <c r="F496" s="9"/>
      <c r="G496" s="9"/>
      <c r="I496" s="21"/>
    </row>
    <row r="497" spans="1:9">
      <c r="A497" s="8"/>
      <c r="B497" s="8"/>
      <c r="C497" s="8"/>
      <c r="D497" s="8"/>
      <c r="E497" s="8"/>
      <c r="F497" s="8"/>
      <c r="G497" s="8"/>
      <c r="I497" s="22"/>
    </row>
    <row r="498" spans="1:9">
      <c r="A498" s="9"/>
      <c r="B498" s="9"/>
      <c r="C498" s="9"/>
      <c r="D498" s="9"/>
      <c r="E498" s="9"/>
      <c r="F498" s="9"/>
      <c r="G498" s="9"/>
      <c r="I498" s="21"/>
    </row>
    <row r="499" spans="1:9">
      <c r="A499" s="8"/>
      <c r="B499" s="8"/>
      <c r="C499" s="8"/>
      <c r="D499" s="8"/>
      <c r="E499" s="8"/>
      <c r="F499" s="8"/>
      <c r="G499" s="8"/>
      <c r="I499" s="22"/>
    </row>
    <row r="500" spans="1:9">
      <c r="A500" s="9"/>
      <c r="B500" s="9"/>
      <c r="C500" s="9"/>
      <c r="D500" s="9"/>
      <c r="E500" s="9"/>
      <c r="F500" s="9"/>
      <c r="G500" s="9"/>
      <c r="I500" s="21"/>
    </row>
    <row r="501" spans="1:9">
      <c r="A501" s="8"/>
      <c r="B501" s="8"/>
      <c r="C501" s="8"/>
      <c r="D501" s="8"/>
      <c r="E501" s="8"/>
      <c r="F501" s="8"/>
      <c r="G501" s="8"/>
      <c r="I501" s="22"/>
    </row>
    <row r="502" spans="1:9">
      <c r="A502" s="9"/>
      <c r="B502" s="9"/>
      <c r="C502" s="9"/>
      <c r="D502" s="9"/>
      <c r="E502" s="9"/>
      <c r="F502" s="9"/>
      <c r="G502" s="9"/>
      <c r="I502" s="21"/>
    </row>
    <row r="503" spans="1:9">
      <c r="A503" s="8"/>
      <c r="B503" s="8"/>
      <c r="C503" s="8"/>
      <c r="D503" s="8"/>
      <c r="E503" s="8"/>
      <c r="F503" s="8"/>
      <c r="G503" s="8"/>
      <c r="I503" s="22"/>
    </row>
    <row r="504" spans="1:9">
      <c r="A504" s="9"/>
      <c r="B504" s="9"/>
      <c r="C504" s="9"/>
      <c r="D504" s="9"/>
      <c r="E504" s="9"/>
      <c r="F504" s="9"/>
      <c r="G504" s="9"/>
      <c r="I504" s="21"/>
    </row>
    <row r="505" spans="1:9">
      <c r="A505" s="8"/>
      <c r="B505" s="8"/>
      <c r="C505" s="8"/>
      <c r="D505" s="8"/>
      <c r="E505" s="8"/>
      <c r="F505" s="8"/>
      <c r="G505" s="8"/>
      <c r="I505" s="22"/>
    </row>
    <row r="506" spans="1:9">
      <c r="A506" s="9"/>
      <c r="B506" s="9"/>
      <c r="C506" s="9"/>
      <c r="D506" s="9"/>
      <c r="E506" s="9"/>
      <c r="F506" s="9"/>
      <c r="G506" s="9"/>
      <c r="I506" s="21"/>
    </row>
    <row r="507" spans="1:9">
      <c r="A507" s="8"/>
      <c r="B507" s="8"/>
      <c r="C507" s="8"/>
      <c r="D507" s="8"/>
      <c r="E507" s="8"/>
      <c r="F507" s="8"/>
      <c r="G507" s="8"/>
      <c r="I507" s="22"/>
    </row>
    <row r="508" spans="1:9">
      <c r="A508" s="9"/>
      <c r="B508" s="9"/>
      <c r="C508" s="9"/>
      <c r="D508" s="9"/>
      <c r="E508" s="9"/>
      <c r="F508" s="9"/>
      <c r="G508" s="9"/>
      <c r="I508" s="21"/>
    </row>
    <row r="509" spans="1:9">
      <c r="A509" s="8"/>
      <c r="B509" s="8"/>
      <c r="C509" s="8"/>
      <c r="D509" s="8"/>
      <c r="E509" s="8"/>
      <c r="F509" s="8"/>
      <c r="G509" s="8"/>
      <c r="I509" s="22"/>
    </row>
    <row r="510" spans="1:9">
      <c r="A510" s="9"/>
      <c r="B510" s="9"/>
      <c r="C510" s="9"/>
      <c r="D510" s="9"/>
      <c r="E510" s="9"/>
      <c r="F510" s="9"/>
      <c r="G510" s="9"/>
      <c r="I510" s="21"/>
    </row>
    <row r="511" spans="1:9">
      <c r="A511" s="8"/>
      <c r="B511" s="8"/>
      <c r="C511" s="8"/>
      <c r="D511" s="8"/>
      <c r="E511" s="8"/>
      <c r="F511" s="8"/>
      <c r="G511" s="8"/>
      <c r="I511" s="22"/>
    </row>
    <row r="512" spans="1:9">
      <c r="A512" s="9"/>
      <c r="B512" s="9"/>
      <c r="C512" s="9"/>
      <c r="D512" s="9"/>
      <c r="E512" s="9"/>
      <c r="F512" s="9"/>
      <c r="G512" s="9"/>
      <c r="I512" s="21"/>
    </row>
    <row r="513" spans="1:9">
      <c r="A513" s="8"/>
      <c r="B513" s="8"/>
      <c r="C513" s="8"/>
      <c r="D513" s="8"/>
      <c r="E513" s="8"/>
      <c r="F513" s="8"/>
      <c r="G513" s="8"/>
      <c r="I513" s="22"/>
    </row>
    <row r="514" spans="1:9">
      <c r="A514" s="9"/>
      <c r="B514" s="9"/>
      <c r="C514" s="9"/>
      <c r="D514" s="9"/>
      <c r="E514" s="9"/>
      <c r="F514" s="9"/>
      <c r="G514" s="9"/>
      <c r="I514" s="21"/>
    </row>
    <row r="515" spans="1:9">
      <c r="A515" s="8"/>
      <c r="B515" s="8"/>
      <c r="C515" s="8"/>
      <c r="D515" s="8"/>
      <c r="E515" s="8"/>
      <c r="F515" s="8"/>
      <c r="G515" s="8"/>
      <c r="I515" s="22"/>
    </row>
    <row r="516" spans="1:9">
      <c r="A516" s="9"/>
      <c r="B516" s="9"/>
      <c r="C516" s="9"/>
      <c r="D516" s="9"/>
      <c r="E516" s="9"/>
      <c r="F516" s="9"/>
      <c r="G516" s="9"/>
      <c r="I516" s="21"/>
    </row>
    <row r="517" spans="1:9">
      <c r="A517" s="8"/>
      <c r="B517" s="8"/>
      <c r="C517" s="8"/>
      <c r="D517" s="8"/>
      <c r="E517" s="8"/>
      <c r="F517" s="8"/>
      <c r="G517" s="8"/>
      <c r="I517" s="22"/>
    </row>
    <row r="518" spans="1:9">
      <c r="A518" s="9"/>
      <c r="B518" s="9"/>
      <c r="C518" s="9"/>
      <c r="D518" s="9"/>
      <c r="E518" s="9"/>
      <c r="F518" s="9"/>
      <c r="G518" s="9"/>
      <c r="I518" s="21"/>
    </row>
    <row r="519" spans="1:9">
      <c r="A519" s="8"/>
      <c r="B519" s="8"/>
      <c r="C519" s="8"/>
      <c r="D519" s="8"/>
      <c r="E519" s="8"/>
      <c r="F519" s="8"/>
      <c r="G519" s="8"/>
      <c r="I519" s="22"/>
    </row>
    <row r="520" spans="1:9">
      <c r="A520" s="9"/>
      <c r="B520" s="9"/>
      <c r="C520" s="9"/>
      <c r="D520" s="9"/>
      <c r="E520" s="9"/>
      <c r="F520" s="9"/>
      <c r="G520" s="9"/>
      <c r="I520" s="21"/>
    </row>
    <row r="521" spans="1:9">
      <c r="A521" s="8"/>
      <c r="B521" s="8"/>
      <c r="C521" s="8"/>
      <c r="D521" s="8"/>
      <c r="E521" s="8"/>
      <c r="F521" s="8"/>
      <c r="G521" s="8"/>
      <c r="I521" s="22"/>
    </row>
    <row r="522" spans="1:9">
      <c r="A522" s="9"/>
      <c r="B522" s="9"/>
      <c r="C522" s="9"/>
      <c r="D522" s="9"/>
      <c r="E522" s="9"/>
      <c r="F522" s="9"/>
      <c r="G522" s="9"/>
      <c r="I522" s="21"/>
    </row>
    <row r="523" spans="1:9">
      <c r="A523" s="8"/>
      <c r="B523" s="8"/>
      <c r="C523" s="8"/>
      <c r="D523" s="8"/>
      <c r="E523" s="8"/>
      <c r="F523" s="8"/>
      <c r="G523" s="8"/>
      <c r="I523" s="22"/>
    </row>
    <row r="524" spans="1:9">
      <c r="A524" s="9"/>
      <c r="B524" s="9"/>
      <c r="C524" s="9"/>
      <c r="D524" s="9"/>
      <c r="E524" s="9"/>
      <c r="F524" s="9"/>
      <c r="G524" s="9"/>
      <c r="I524" s="21"/>
    </row>
    <row r="525" spans="1:9">
      <c r="A525" s="8"/>
      <c r="B525" s="8"/>
      <c r="C525" s="8"/>
      <c r="D525" s="8"/>
      <c r="E525" s="8"/>
      <c r="F525" s="8"/>
      <c r="G525" s="8"/>
      <c r="I525" s="22"/>
    </row>
    <row r="526" spans="1:9">
      <c r="A526" s="9"/>
      <c r="B526" s="9"/>
      <c r="C526" s="9"/>
      <c r="D526" s="9"/>
      <c r="E526" s="9"/>
      <c r="F526" s="9"/>
      <c r="G526" s="9"/>
      <c r="I526" s="21"/>
    </row>
    <row r="527" spans="1:9">
      <c r="A527" s="8"/>
      <c r="B527" s="8"/>
      <c r="C527" s="8"/>
      <c r="D527" s="8"/>
      <c r="E527" s="8"/>
      <c r="F527" s="8"/>
      <c r="G527" s="8"/>
      <c r="I527" s="22"/>
    </row>
    <row r="528" spans="1:9">
      <c r="A528" s="9"/>
      <c r="B528" s="9"/>
      <c r="C528" s="9"/>
      <c r="D528" s="9"/>
      <c r="E528" s="9"/>
      <c r="F528" s="9"/>
      <c r="G528" s="9"/>
      <c r="I528" s="21"/>
    </row>
    <row r="529" spans="1:9">
      <c r="A529" s="8"/>
      <c r="B529" s="8"/>
      <c r="C529" s="8"/>
      <c r="D529" s="8"/>
      <c r="E529" s="8"/>
      <c r="F529" s="8"/>
      <c r="G529" s="8"/>
      <c r="I529" s="22"/>
    </row>
    <row r="530" spans="1:9">
      <c r="A530" s="9"/>
      <c r="B530" s="9"/>
      <c r="C530" s="9"/>
      <c r="D530" s="9"/>
      <c r="E530" s="9"/>
      <c r="F530" s="9"/>
      <c r="G530" s="9"/>
      <c r="I530" s="21"/>
    </row>
    <row r="531" spans="1:9">
      <c r="A531" s="8"/>
      <c r="B531" s="8"/>
      <c r="C531" s="8"/>
      <c r="D531" s="8"/>
      <c r="E531" s="8"/>
      <c r="F531" s="8"/>
      <c r="G531" s="8"/>
      <c r="I531" s="22"/>
    </row>
    <row r="532" spans="1:9">
      <c r="A532" s="9"/>
      <c r="B532" s="9"/>
      <c r="C532" s="9"/>
      <c r="D532" s="9"/>
      <c r="E532" s="9"/>
      <c r="F532" s="9"/>
      <c r="G532" s="9"/>
      <c r="I532" s="21"/>
    </row>
    <row r="533" spans="1:9">
      <c r="A533" s="8"/>
      <c r="B533" s="8"/>
      <c r="C533" s="8"/>
      <c r="D533" s="8"/>
      <c r="E533" s="8"/>
      <c r="F533" s="8"/>
      <c r="G533" s="8"/>
      <c r="I533" s="22"/>
    </row>
    <row r="534" spans="1:9">
      <c r="A534" s="9"/>
      <c r="B534" s="9"/>
      <c r="C534" s="9"/>
      <c r="D534" s="9"/>
      <c r="E534" s="9"/>
      <c r="F534" s="9"/>
      <c r="G534" s="9"/>
      <c r="I534" s="21"/>
    </row>
    <row r="535" spans="1:9">
      <c r="A535" s="8"/>
      <c r="B535" s="8"/>
      <c r="C535" s="8"/>
      <c r="D535" s="8"/>
      <c r="E535" s="8"/>
      <c r="F535" s="8"/>
      <c r="G535" s="8"/>
      <c r="I535" s="22"/>
    </row>
    <row r="536" spans="1:9">
      <c r="A536" s="9"/>
      <c r="B536" s="9"/>
      <c r="C536" s="9"/>
      <c r="D536" s="9"/>
      <c r="E536" s="9"/>
      <c r="F536" s="9"/>
      <c r="G536" s="9"/>
      <c r="I536" s="21"/>
    </row>
    <row r="537" spans="1:9">
      <c r="A537" s="8"/>
      <c r="B537" s="8"/>
      <c r="C537" s="8"/>
      <c r="D537" s="8"/>
      <c r="E537" s="8"/>
      <c r="F537" s="8"/>
      <c r="G537" s="8"/>
      <c r="I537" s="22"/>
    </row>
    <row r="538" spans="1:9">
      <c r="A538" s="9"/>
      <c r="B538" s="9"/>
      <c r="C538" s="9"/>
      <c r="D538" s="9"/>
      <c r="E538" s="9"/>
      <c r="F538" s="9"/>
      <c r="G538" s="9"/>
      <c r="I538" s="21"/>
    </row>
    <row r="539" spans="1:9">
      <c r="A539" s="8"/>
      <c r="B539" s="8"/>
      <c r="C539" s="8"/>
      <c r="D539" s="8"/>
      <c r="E539" s="8"/>
      <c r="F539" s="8"/>
      <c r="G539" s="8"/>
      <c r="I539" s="22"/>
    </row>
    <row r="540" spans="1:9">
      <c r="A540" s="9"/>
      <c r="B540" s="9"/>
      <c r="C540" s="9"/>
      <c r="D540" s="9"/>
      <c r="E540" s="9"/>
      <c r="F540" s="9"/>
      <c r="G540" s="9"/>
      <c r="I540" s="21"/>
    </row>
    <row r="541" spans="1:9">
      <c r="A541" s="8"/>
      <c r="B541" s="8"/>
      <c r="C541" s="8"/>
      <c r="D541" s="8"/>
      <c r="E541" s="8"/>
      <c r="F541" s="8"/>
      <c r="G541" s="8"/>
      <c r="I541" s="22"/>
    </row>
    <row r="542" spans="1:9">
      <c r="A542" s="9"/>
      <c r="B542" s="9"/>
      <c r="C542" s="9"/>
      <c r="D542" s="9"/>
      <c r="E542" s="9"/>
      <c r="F542" s="9"/>
      <c r="G542" s="9"/>
      <c r="I542" s="21"/>
    </row>
    <row r="543" spans="1:9">
      <c r="A543" s="8"/>
      <c r="B543" s="8"/>
      <c r="C543" s="8"/>
      <c r="D543" s="8"/>
      <c r="E543" s="8"/>
      <c r="F543" s="8"/>
      <c r="G543" s="8"/>
      <c r="I543" s="22"/>
    </row>
    <row r="544" spans="1:9">
      <c r="A544" s="9"/>
      <c r="B544" s="9"/>
      <c r="C544" s="9"/>
      <c r="D544" s="9"/>
      <c r="E544" s="9"/>
      <c r="F544" s="9"/>
      <c r="G544" s="9"/>
      <c r="I544" s="21"/>
    </row>
    <row r="545" spans="1:9">
      <c r="A545" s="8"/>
      <c r="B545" s="8"/>
      <c r="C545" s="8"/>
      <c r="D545" s="8"/>
      <c r="E545" s="8"/>
      <c r="F545" s="8"/>
      <c r="G545" s="8"/>
      <c r="I545" s="22"/>
    </row>
    <row r="546" spans="1:9">
      <c r="A546" s="9"/>
      <c r="B546" s="9"/>
      <c r="C546" s="9"/>
      <c r="D546" s="9"/>
      <c r="E546" s="9"/>
      <c r="F546" s="9"/>
      <c r="G546" s="9"/>
      <c r="I546" s="21"/>
    </row>
    <row r="547" spans="1:9">
      <c r="A547" s="8"/>
      <c r="B547" s="8"/>
      <c r="C547" s="8"/>
      <c r="D547" s="8"/>
      <c r="E547" s="8"/>
      <c r="F547" s="8"/>
      <c r="G547" s="8"/>
      <c r="I547" s="22"/>
    </row>
    <row r="548" spans="1:9">
      <c r="A548" s="9"/>
      <c r="B548" s="9"/>
      <c r="C548" s="9"/>
      <c r="D548" s="9"/>
      <c r="E548" s="9"/>
      <c r="F548" s="9"/>
      <c r="G548" s="9"/>
      <c r="I548" s="21"/>
    </row>
    <row r="549" spans="1:9">
      <c r="A549" s="8"/>
      <c r="B549" s="8"/>
      <c r="C549" s="8"/>
      <c r="D549" s="8"/>
      <c r="E549" s="8"/>
      <c r="F549" s="8"/>
      <c r="G549" s="8"/>
      <c r="I549" s="22"/>
    </row>
    <row r="550" spans="1:9">
      <c r="A550" s="9"/>
      <c r="B550" s="9"/>
      <c r="C550" s="9"/>
      <c r="D550" s="9"/>
      <c r="E550" s="9"/>
      <c r="F550" s="9"/>
      <c r="G550" s="9"/>
      <c r="I550" s="21"/>
    </row>
    <row r="551" spans="1:9">
      <c r="A551" s="8"/>
      <c r="B551" s="8"/>
      <c r="C551" s="8"/>
      <c r="D551" s="8"/>
      <c r="E551" s="8"/>
      <c r="F551" s="8"/>
      <c r="G551" s="8"/>
      <c r="I551" s="22"/>
    </row>
    <row r="552" spans="1:9">
      <c r="A552" s="9"/>
      <c r="B552" s="9"/>
      <c r="C552" s="9"/>
      <c r="D552" s="9"/>
      <c r="E552" s="9"/>
      <c r="F552" s="9"/>
      <c r="G552" s="9"/>
      <c r="I552" s="21"/>
    </row>
    <row r="553" spans="1:9">
      <c r="A553" s="8"/>
      <c r="B553" s="8"/>
      <c r="C553" s="8"/>
      <c r="D553" s="8"/>
      <c r="E553" s="8"/>
      <c r="F553" s="8"/>
      <c r="G553" s="8"/>
      <c r="I553" s="22"/>
    </row>
    <row r="554" spans="1:9">
      <c r="A554" s="9"/>
      <c r="B554" s="9"/>
      <c r="C554" s="9"/>
      <c r="D554" s="9"/>
      <c r="E554" s="9"/>
      <c r="F554" s="9"/>
      <c r="G554" s="9"/>
      <c r="I554" s="21"/>
    </row>
    <row r="555" spans="1:9">
      <c r="A555" s="8"/>
      <c r="B555" s="8"/>
      <c r="C555" s="8"/>
      <c r="D555" s="8"/>
      <c r="E555" s="8"/>
      <c r="F555" s="8"/>
      <c r="G555" s="8"/>
      <c r="I555" s="22"/>
    </row>
    <row r="556" spans="1:9">
      <c r="A556" s="9"/>
      <c r="B556" s="9"/>
      <c r="C556" s="9"/>
      <c r="D556" s="9"/>
      <c r="E556" s="9"/>
      <c r="F556" s="9"/>
      <c r="G556" s="9"/>
      <c r="I556" s="21"/>
    </row>
    <row r="557" spans="1:9">
      <c r="A557" s="8"/>
      <c r="B557" s="8"/>
      <c r="C557" s="8"/>
      <c r="D557" s="8"/>
      <c r="E557" s="8"/>
      <c r="F557" s="8"/>
      <c r="G557" s="8"/>
      <c r="I557" s="22"/>
    </row>
    <row r="558" spans="1:9">
      <c r="A558" s="9"/>
      <c r="B558" s="9"/>
      <c r="C558" s="9"/>
      <c r="D558" s="9"/>
      <c r="E558" s="9"/>
      <c r="F558" s="9"/>
      <c r="G558" s="9"/>
      <c r="I558" s="21"/>
    </row>
    <row r="559" spans="1:9">
      <c r="A559" s="8"/>
      <c r="B559" s="8"/>
      <c r="C559" s="8"/>
      <c r="D559" s="8"/>
      <c r="E559" s="8"/>
      <c r="F559" s="8"/>
      <c r="G559" s="8"/>
      <c r="I559" s="22"/>
    </row>
    <row r="560" spans="1:9">
      <c r="A560" s="9"/>
      <c r="B560" s="9"/>
      <c r="C560" s="9"/>
      <c r="D560" s="9"/>
      <c r="E560" s="9"/>
      <c r="F560" s="9"/>
      <c r="G560" s="9"/>
      <c r="I560" s="21"/>
    </row>
    <row r="561" spans="1:9">
      <c r="A561" s="8"/>
      <c r="B561" s="8"/>
      <c r="C561" s="8"/>
      <c r="D561" s="8"/>
      <c r="E561" s="8"/>
      <c r="F561" s="8"/>
      <c r="G561" s="8"/>
      <c r="I561" s="22"/>
    </row>
    <row r="562" spans="1:9">
      <c r="A562" s="9"/>
      <c r="B562" s="9"/>
      <c r="C562" s="9"/>
      <c r="D562" s="9"/>
      <c r="E562" s="9"/>
      <c r="F562" s="9"/>
      <c r="G562" s="9"/>
      <c r="I562" s="21"/>
    </row>
    <row r="563" spans="1:9">
      <c r="A563" s="8"/>
      <c r="B563" s="8"/>
      <c r="C563" s="8"/>
      <c r="D563" s="8"/>
      <c r="E563" s="8"/>
      <c r="F563" s="8"/>
      <c r="G563" s="8"/>
      <c r="I563" s="22"/>
    </row>
    <row r="564" spans="1:9">
      <c r="A564" s="9"/>
      <c r="B564" s="9"/>
      <c r="C564" s="9"/>
      <c r="D564" s="9"/>
      <c r="E564" s="9"/>
      <c r="F564" s="9"/>
      <c r="G564" s="9"/>
      <c r="I564" s="21"/>
    </row>
    <row r="565" spans="1:9">
      <c r="A565" s="8"/>
      <c r="B565" s="8"/>
      <c r="C565" s="8"/>
      <c r="D565" s="8"/>
      <c r="E565" s="8"/>
      <c r="F565" s="8"/>
      <c r="G565" s="8"/>
      <c r="I565" s="22"/>
    </row>
    <row r="566" spans="1:9">
      <c r="A566" s="9"/>
      <c r="B566" s="9"/>
      <c r="C566" s="9"/>
      <c r="D566" s="9"/>
      <c r="E566" s="9"/>
      <c r="F566" s="9"/>
      <c r="G566" s="9"/>
      <c r="I566" s="21"/>
    </row>
    <row r="567" spans="1:9">
      <c r="A567" s="8"/>
      <c r="B567" s="8"/>
      <c r="C567" s="8"/>
      <c r="D567" s="8"/>
      <c r="E567" s="8"/>
      <c r="F567" s="8"/>
      <c r="G567" s="8"/>
      <c r="I567" s="22"/>
    </row>
    <row r="568" spans="1:9">
      <c r="A568" s="9"/>
      <c r="B568" s="9"/>
      <c r="C568" s="9"/>
      <c r="D568" s="9"/>
      <c r="E568" s="9"/>
      <c r="F568" s="9"/>
      <c r="G568" s="9"/>
      <c r="I568" s="21"/>
    </row>
    <row r="569" spans="1:9">
      <c r="A569" s="8"/>
      <c r="B569" s="8"/>
      <c r="C569" s="8"/>
      <c r="D569" s="8"/>
      <c r="E569" s="8"/>
      <c r="F569" s="8"/>
      <c r="G569" s="8"/>
      <c r="I569" s="22"/>
    </row>
    <row r="570" spans="1:9">
      <c r="A570" s="9"/>
      <c r="B570" s="9"/>
      <c r="C570" s="9"/>
      <c r="D570" s="9"/>
      <c r="E570" s="9"/>
      <c r="F570" s="9"/>
      <c r="G570" s="9"/>
      <c r="I570" s="21"/>
    </row>
    <row r="571" spans="1:9">
      <c r="A571" s="8"/>
      <c r="B571" s="8"/>
      <c r="C571" s="8"/>
      <c r="D571" s="8"/>
      <c r="E571" s="8"/>
      <c r="F571" s="8"/>
      <c r="G571" s="8"/>
      <c r="I571" s="22"/>
    </row>
    <row r="572" spans="1:9">
      <c r="A572" s="9"/>
      <c r="B572" s="9"/>
      <c r="C572" s="9"/>
      <c r="D572" s="9"/>
      <c r="E572" s="9"/>
      <c r="F572" s="9"/>
      <c r="G572" s="9"/>
      <c r="I572" s="21"/>
    </row>
    <row r="573" spans="1:9">
      <c r="A573" s="8"/>
      <c r="B573" s="8"/>
      <c r="C573" s="8"/>
      <c r="D573" s="8"/>
      <c r="E573" s="8"/>
      <c r="F573" s="8"/>
      <c r="G573" s="8"/>
      <c r="I573" s="22"/>
    </row>
    <row r="574" spans="1:9">
      <c r="A574" s="9"/>
      <c r="B574" s="9"/>
      <c r="C574" s="9"/>
      <c r="D574" s="9"/>
      <c r="E574" s="9"/>
      <c r="F574" s="9"/>
      <c r="G574" s="9"/>
      <c r="I574" s="21"/>
    </row>
    <row r="575" spans="1:9">
      <c r="A575" s="8"/>
      <c r="B575" s="8"/>
      <c r="C575" s="8"/>
      <c r="D575" s="8"/>
      <c r="E575" s="8"/>
      <c r="F575" s="8"/>
      <c r="G575" s="8"/>
      <c r="I575" s="22"/>
    </row>
    <row r="576" spans="1:9">
      <c r="A576" s="9"/>
      <c r="B576" s="9"/>
      <c r="C576" s="9"/>
      <c r="D576" s="9"/>
      <c r="E576" s="9"/>
      <c r="F576" s="9"/>
      <c r="G576" s="9"/>
      <c r="I576" s="21"/>
    </row>
    <row r="577" spans="1:9">
      <c r="A577" s="8"/>
      <c r="B577" s="8"/>
      <c r="C577" s="8"/>
      <c r="D577" s="8"/>
      <c r="E577" s="8"/>
      <c r="F577" s="8"/>
      <c r="G577" s="8"/>
      <c r="I577" s="22"/>
    </row>
    <row r="578" spans="1:9">
      <c r="A578" s="9"/>
      <c r="B578" s="9"/>
      <c r="C578" s="9"/>
      <c r="D578" s="9"/>
      <c r="E578" s="9"/>
      <c r="F578" s="9"/>
      <c r="G578" s="9"/>
      <c r="I578" s="21"/>
    </row>
    <row r="579" spans="1:9">
      <c r="A579" s="8"/>
      <c r="B579" s="8"/>
      <c r="C579" s="8"/>
      <c r="D579" s="8"/>
      <c r="E579" s="8"/>
      <c r="F579" s="8"/>
      <c r="G579" s="8"/>
      <c r="I579" s="22"/>
    </row>
    <row r="580" spans="1:9">
      <c r="A580" s="9"/>
      <c r="B580" s="9"/>
      <c r="C580" s="9"/>
      <c r="D580" s="9"/>
      <c r="E580" s="9"/>
      <c r="F580" s="9"/>
      <c r="G580" s="9"/>
      <c r="I580" s="21"/>
    </row>
    <row r="581" spans="1:9">
      <c r="A581" s="8"/>
      <c r="B581" s="8"/>
      <c r="C581" s="8"/>
      <c r="D581" s="8"/>
      <c r="E581" s="8"/>
      <c r="F581" s="8"/>
      <c r="G581" s="8"/>
      <c r="I581" s="22"/>
    </row>
    <row r="582" spans="1:9">
      <c r="A582" s="9"/>
      <c r="B582" s="9"/>
      <c r="C582" s="9"/>
      <c r="D582" s="9"/>
      <c r="E582" s="9"/>
      <c r="F582" s="9"/>
      <c r="G582" s="9"/>
      <c r="I582" s="21"/>
    </row>
    <row r="583" spans="1:9">
      <c r="A583" s="8"/>
      <c r="B583" s="8"/>
      <c r="C583" s="8"/>
      <c r="D583" s="8"/>
      <c r="E583" s="8"/>
      <c r="F583" s="8"/>
      <c r="G583" s="8"/>
      <c r="I583" s="22"/>
    </row>
    <row r="584" spans="1:9">
      <c r="A584" s="9"/>
      <c r="B584" s="9"/>
      <c r="C584" s="9"/>
      <c r="D584" s="9"/>
      <c r="E584" s="9"/>
      <c r="F584" s="9"/>
      <c r="G584" s="9"/>
      <c r="I584" s="21"/>
    </row>
    <row r="585" spans="1:9">
      <c r="A585" s="8"/>
      <c r="B585" s="8"/>
      <c r="C585" s="8"/>
      <c r="D585" s="8"/>
      <c r="E585" s="8"/>
      <c r="F585" s="8"/>
      <c r="G585" s="8"/>
      <c r="I585" s="22"/>
    </row>
    <row r="586" spans="1:9">
      <c r="A586" s="9"/>
      <c r="B586" s="9"/>
      <c r="C586" s="9"/>
      <c r="D586" s="9"/>
      <c r="E586" s="9"/>
      <c r="F586" s="9"/>
      <c r="G586" s="9"/>
      <c r="I586" s="21"/>
    </row>
    <row r="587" spans="1:9">
      <c r="A587" s="8"/>
      <c r="B587" s="8"/>
      <c r="C587" s="8"/>
      <c r="D587" s="8"/>
      <c r="E587" s="8"/>
      <c r="F587" s="8"/>
      <c r="G587" s="8"/>
      <c r="I587" s="22"/>
    </row>
    <row r="588" spans="1:9">
      <c r="A588" s="9"/>
      <c r="B588" s="9"/>
      <c r="C588" s="9"/>
      <c r="D588" s="9"/>
      <c r="E588" s="9"/>
      <c r="F588" s="9"/>
      <c r="G588" s="9"/>
      <c r="I588" s="21"/>
    </row>
    <row r="589" spans="1:9">
      <c r="A589" s="8"/>
      <c r="B589" s="8"/>
      <c r="C589" s="8"/>
      <c r="D589" s="8"/>
      <c r="E589" s="8"/>
      <c r="F589" s="8"/>
      <c r="G589" s="8"/>
      <c r="I589" s="22"/>
    </row>
    <row r="590" spans="1:9">
      <c r="A590" s="9"/>
      <c r="B590" s="9"/>
      <c r="C590" s="9"/>
      <c r="D590" s="9"/>
      <c r="E590" s="9"/>
      <c r="F590" s="9"/>
      <c r="G590" s="9"/>
      <c r="I590" s="21"/>
    </row>
    <row r="591" spans="1:9">
      <c r="A591" s="8"/>
      <c r="B591" s="8"/>
      <c r="C591" s="8"/>
      <c r="D591" s="8"/>
      <c r="E591" s="8"/>
      <c r="F591" s="8"/>
      <c r="G591" s="8"/>
      <c r="I591" s="22"/>
    </row>
    <row r="592" spans="1:9">
      <c r="A592" s="9"/>
      <c r="B592" s="9"/>
      <c r="C592" s="9"/>
      <c r="D592" s="9"/>
      <c r="E592" s="9"/>
      <c r="F592" s="9"/>
      <c r="G592" s="9"/>
      <c r="I592" s="21"/>
    </row>
    <row r="593" spans="1:9">
      <c r="A593" s="8"/>
      <c r="B593" s="8"/>
      <c r="C593" s="8"/>
      <c r="D593" s="8"/>
      <c r="E593" s="8"/>
      <c r="F593" s="8"/>
      <c r="G593" s="8"/>
      <c r="I593" s="22"/>
    </row>
    <row r="594" spans="1:9">
      <c r="A594" s="9"/>
      <c r="B594" s="9"/>
      <c r="C594" s="9"/>
      <c r="D594" s="9"/>
      <c r="E594" s="9"/>
      <c r="F594" s="9"/>
      <c r="G594" s="9"/>
      <c r="I594" s="21"/>
    </row>
    <row r="595" spans="1:9">
      <c r="A595" s="8"/>
      <c r="B595" s="8"/>
      <c r="C595" s="8"/>
      <c r="D595" s="8"/>
      <c r="E595" s="8"/>
      <c r="F595" s="8"/>
      <c r="G595" s="8"/>
      <c r="I595" s="22"/>
    </row>
    <row r="596" spans="1:9">
      <c r="A596" s="9"/>
      <c r="B596" s="9"/>
      <c r="C596" s="9"/>
      <c r="D596" s="9"/>
      <c r="E596" s="9"/>
      <c r="F596" s="9"/>
      <c r="G596" s="9"/>
      <c r="I596" s="21"/>
    </row>
    <row r="597" spans="1:9">
      <c r="A597" s="8"/>
      <c r="B597" s="8"/>
      <c r="C597" s="8"/>
      <c r="D597" s="8"/>
      <c r="E597" s="8"/>
      <c r="F597" s="8"/>
      <c r="G597" s="8"/>
      <c r="I597" s="22"/>
    </row>
    <row r="598" spans="1:9">
      <c r="A598" s="9"/>
      <c r="B598" s="9"/>
      <c r="C598" s="9"/>
      <c r="D598" s="9"/>
      <c r="E598" s="9"/>
      <c r="F598" s="9"/>
      <c r="G598" s="9"/>
      <c r="I598" s="21"/>
    </row>
    <row r="599" spans="1:9">
      <c r="A599" s="8"/>
      <c r="B599" s="8"/>
      <c r="C599" s="8"/>
      <c r="D599" s="8"/>
      <c r="E599" s="8"/>
      <c r="F599" s="8"/>
      <c r="G599" s="8"/>
      <c r="I599" s="22"/>
    </row>
    <row r="600" spans="1:9">
      <c r="A600" s="9"/>
      <c r="B600" s="9"/>
      <c r="C600" s="9"/>
      <c r="D600" s="9"/>
      <c r="E600" s="9"/>
      <c r="F600" s="9"/>
      <c r="G600" s="9"/>
      <c r="I600" s="21"/>
    </row>
    <row r="601" spans="1:9">
      <c r="A601" s="8"/>
      <c r="B601" s="8"/>
      <c r="C601" s="8"/>
      <c r="D601" s="8"/>
      <c r="E601" s="8"/>
      <c r="F601" s="8"/>
      <c r="G601" s="8"/>
      <c r="I601" s="22"/>
    </row>
    <row r="602" spans="1:9">
      <c r="A602" s="9"/>
      <c r="B602" s="9"/>
      <c r="C602" s="9"/>
      <c r="D602" s="9"/>
      <c r="E602" s="9"/>
      <c r="F602" s="9"/>
      <c r="G602" s="9"/>
      <c r="I602" s="21"/>
    </row>
    <row r="603" spans="1:9">
      <c r="A603" s="8"/>
      <c r="B603" s="8"/>
      <c r="C603" s="8"/>
      <c r="D603" s="8"/>
      <c r="E603" s="8"/>
      <c r="F603" s="8"/>
      <c r="G603" s="8"/>
      <c r="I603" s="22"/>
    </row>
    <row r="604" spans="1:9">
      <c r="A604" s="9"/>
      <c r="B604" s="9"/>
      <c r="C604" s="9"/>
      <c r="D604" s="9"/>
      <c r="E604" s="9"/>
      <c r="F604" s="9"/>
      <c r="G604" s="9"/>
      <c r="I604" s="21"/>
    </row>
    <row r="605" spans="1:9">
      <c r="A605" s="8"/>
      <c r="B605" s="8"/>
      <c r="C605" s="8"/>
      <c r="D605" s="8"/>
      <c r="E605" s="8"/>
      <c r="F605" s="8"/>
      <c r="G605" s="8"/>
      <c r="I605" s="22"/>
    </row>
    <row r="606" spans="1:9">
      <c r="A606" s="9"/>
      <c r="B606" s="9"/>
      <c r="C606" s="9"/>
      <c r="D606" s="9"/>
      <c r="E606" s="9"/>
      <c r="F606" s="9"/>
      <c r="G606" s="9"/>
      <c r="I606" s="21"/>
    </row>
    <row r="607" spans="1:9">
      <c r="A607" s="8"/>
      <c r="B607" s="8"/>
      <c r="C607" s="8"/>
      <c r="D607" s="8"/>
      <c r="E607" s="8"/>
      <c r="F607" s="8"/>
      <c r="G607" s="8"/>
      <c r="I607" s="22"/>
    </row>
    <row r="608" spans="1:9">
      <c r="A608" s="9"/>
      <c r="B608" s="9"/>
      <c r="C608" s="9"/>
      <c r="D608" s="9"/>
      <c r="E608" s="9"/>
      <c r="F608" s="9"/>
      <c r="G608" s="9"/>
      <c r="I608" s="21"/>
    </row>
    <row r="609" spans="1:9">
      <c r="A609" s="8"/>
      <c r="B609" s="8"/>
      <c r="C609" s="8"/>
      <c r="D609" s="8"/>
      <c r="E609" s="8"/>
      <c r="F609" s="8"/>
      <c r="G609" s="8"/>
      <c r="I609" s="22"/>
    </row>
    <row r="610" spans="1:9">
      <c r="A610" s="9"/>
      <c r="B610" s="9"/>
      <c r="C610" s="9"/>
      <c r="D610" s="9"/>
      <c r="E610" s="9"/>
      <c r="F610" s="9"/>
      <c r="G610" s="9"/>
      <c r="I610" s="21"/>
    </row>
    <row r="611" spans="1:9">
      <c r="A611" s="8"/>
      <c r="B611" s="8"/>
      <c r="C611" s="8"/>
      <c r="D611" s="8"/>
      <c r="E611" s="8"/>
      <c r="F611" s="8"/>
      <c r="G611" s="8"/>
      <c r="I611" s="22"/>
    </row>
    <row r="612" spans="1:9">
      <c r="A612" s="9"/>
      <c r="B612" s="9"/>
      <c r="C612" s="9"/>
      <c r="D612" s="9"/>
      <c r="E612" s="9"/>
      <c r="F612" s="9"/>
      <c r="G612" s="9"/>
      <c r="I612" s="21"/>
    </row>
    <row r="613" spans="1:9">
      <c r="A613" s="8"/>
      <c r="B613" s="8"/>
      <c r="C613" s="8"/>
      <c r="D613" s="8"/>
      <c r="E613" s="8"/>
      <c r="F613" s="8"/>
      <c r="G613" s="8"/>
      <c r="I613" s="22"/>
    </row>
    <row r="614" spans="1:9">
      <c r="A614" s="9"/>
      <c r="B614" s="9"/>
      <c r="C614" s="9"/>
      <c r="D614" s="9"/>
      <c r="E614" s="9"/>
      <c r="F614" s="9"/>
      <c r="G614" s="9"/>
      <c r="I614" s="21"/>
    </row>
    <row r="615" spans="1:9">
      <c r="A615" s="8"/>
      <c r="B615" s="8"/>
      <c r="C615" s="8"/>
      <c r="D615" s="8"/>
      <c r="E615" s="8"/>
      <c r="F615" s="8"/>
      <c r="G615" s="8"/>
      <c r="I615" s="22"/>
    </row>
    <row r="616" spans="1:9">
      <c r="A616" s="9"/>
      <c r="B616" s="9"/>
      <c r="C616" s="9"/>
      <c r="D616" s="9"/>
      <c r="E616" s="9"/>
      <c r="F616" s="9"/>
      <c r="G616" s="9"/>
      <c r="I616" s="21"/>
    </row>
    <row r="617" spans="1:9">
      <c r="A617" s="8"/>
      <c r="B617" s="8"/>
      <c r="C617" s="8"/>
      <c r="D617" s="8"/>
      <c r="E617" s="8"/>
      <c r="F617" s="8"/>
      <c r="G617" s="8"/>
      <c r="I617" s="22"/>
    </row>
    <row r="618" spans="1:9">
      <c r="A618" s="9"/>
      <c r="B618" s="9"/>
      <c r="C618" s="9"/>
      <c r="D618" s="9"/>
      <c r="E618" s="9"/>
      <c r="F618" s="9"/>
      <c r="G618" s="9"/>
      <c r="I618" s="21"/>
    </row>
    <row r="619" spans="1:9">
      <c r="A619" s="8"/>
      <c r="B619" s="8"/>
      <c r="C619" s="8"/>
      <c r="D619" s="8"/>
      <c r="E619" s="8"/>
      <c r="F619" s="8"/>
      <c r="G619" s="8"/>
      <c r="I619" s="22"/>
    </row>
    <row r="620" spans="1:9">
      <c r="A620" s="9"/>
      <c r="B620" s="9"/>
      <c r="C620" s="9"/>
      <c r="D620" s="9"/>
      <c r="E620" s="9"/>
      <c r="F620" s="9"/>
      <c r="G620" s="9"/>
      <c r="I620" s="21"/>
    </row>
    <row r="621" spans="1:9">
      <c r="A621" s="8"/>
      <c r="B621" s="8"/>
      <c r="C621" s="8"/>
      <c r="D621" s="8"/>
      <c r="E621" s="8"/>
      <c r="F621" s="8"/>
      <c r="G621" s="8"/>
      <c r="I621" s="22"/>
    </row>
    <row r="622" spans="1:9">
      <c r="A622" s="9"/>
      <c r="B622" s="9"/>
      <c r="C622" s="9"/>
      <c r="D622" s="9"/>
      <c r="E622" s="9"/>
      <c r="F622" s="9"/>
      <c r="G622" s="9"/>
      <c r="I622" s="21"/>
    </row>
    <row r="623" spans="1:9">
      <c r="A623" s="8"/>
      <c r="B623" s="8"/>
      <c r="C623" s="8"/>
      <c r="D623" s="8"/>
      <c r="E623" s="8"/>
      <c r="F623" s="8"/>
      <c r="G623" s="8"/>
      <c r="I623" s="22"/>
    </row>
    <row r="624" spans="1:9">
      <c r="A624" s="9"/>
      <c r="B624" s="9"/>
      <c r="C624" s="9"/>
      <c r="D624" s="9"/>
      <c r="E624" s="9"/>
      <c r="F624" s="9"/>
      <c r="G624" s="9"/>
      <c r="I624" s="21"/>
    </row>
    <row r="625" spans="1:9">
      <c r="A625" s="8"/>
      <c r="B625" s="8"/>
      <c r="C625" s="8"/>
      <c r="D625" s="8"/>
      <c r="E625" s="8"/>
      <c r="F625" s="8"/>
      <c r="G625" s="8"/>
      <c r="I625" s="22"/>
    </row>
    <row r="626" spans="1:9">
      <c r="A626" s="9"/>
      <c r="B626" s="9"/>
      <c r="C626" s="9"/>
      <c r="D626" s="9"/>
      <c r="E626" s="9"/>
      <c r="F626" s="9"/>
      <c r="G626" s="9"/>
      <c r="I626" s="21"/>
    </row>
    <row r="627" spans="1:9">
      <c r="A627" s="8"/>
      <c r="B627" s="8"/>
      <c r="C627" s="8"/>
      <c r="D627" s="8"/>
      <c r="E627" s="8"/>
      <c r="F627" s="8"/>
      <c r="G627" s="8"/>
      <c r="I627" s="22"/>
    </row>
    <row r="628" spans="1:9">
      <c r="A628" s="9"/>
      <c r="B628" s="9"/>
      <c r="C628" s="9"/>
      <c r="D628" s="9"/>
      <c r="E628" s="9"/>
      <c r="F628" s="9"/>
      <c r="G628" s="9"/>
      <c r="I628" s="21"/>
    </row>
    <row r="629" spans="1:9">
      <c r="A629" s="8"/>
      <c r="B629" s="8"/>
      <c r="C629" s="8"/>
      <c r="D629" s="8"/>
      <c r="E629" s="8"/>
      <c r="F629" s="8"/>
      <c r="G629" s="8"/>
      <c r="I629" s="22"/>
    </row>
    <row r="630" spans="1:9">
      <c r="A630" s="9"/>
      <c r="B630" s="9"/>
      <c r="C630" s="9"/>
      <c r="D630" s="9"/>
      <c r="E630" s="9"/>
      <c r="F630" s="9"/>
      <c r="G630" s="9"/>
      <c r="I630" s="21"/>
    </row>
    <row r="631" spans="1:9">
      <c r="A631" s="8"/>
      <c r="B631" s="8"/>
      <c r="C631" s="8"/>
      <c r="D631" s="8"/>
      <c r="E631" s="8"/>
      <c r="F631" s="8"/>
      <c r="G631" s="8"/>
      <c r="I631" s="22"/>
    </row>
    <row r="632" spans="1:9">
      <c r="A632" s="9"/>
      <c r="B632" s="9"/>
      <c r="C632" s="9"/>
      <c r="D632" s="9"/>
      <c r="E632" s="9"/>
      <c r="F632" s="9"/>
      <c r="G632" s="9"/>
      <c r="I632" s="21"/>
    </row>
    <row r="633" spans="1:9">
      <c r="A633" s="8"/>
      <c r="B633" s="8"/>
      <c r="C633" s="8"/>
      <c r="D633" s="8"/>
      <c r="E633" s="8"/>
      <c r="F633" s="8"/>
      <c r="G633" s="8"/>
      <c r="I633" s="22"/>
    </row>
    <row r="634" spans="1:9">
      <c r="A634" s="9"/>
      <c r="B634" s="9"/>
      <c r="C634" s="9"/>
      <c r="D634" s="9"/>
      <c r="E634" s="9"/>
      <c r="F634" s="9"/>
      <c r="G634" s="9"/>
      <c r="I634" s="21"/>
    </row>
    <row r="635" spans="1:9">
      <c r="A635" s="8"/>
      <c r="B635" s="8"/>
      <c r="C635" s="8"/>
      <c r="D635" s="8"/>
      <c r="E635" s="8"/>
      <c r="F635" s="8"/>
      <c r="G635" s="8"/>
      <c r="I635" s="22"/>
    </row>
    <row r="636" spans="1:9">
      <c r="A636" s="9"/>
      <c r="B636" s="9"/>
      <c r="C636" s="9"/>
      <c r="D636" s="9"/>
      <c r="E636" s="9"/>
      <c r="F636" s="9"/>
      <c r="G636" s="9"/>
      <c r="I636" s="21"/>
    </row>
    <row r="637" spans="1:9">
      <c r="A637" s="8"/>
      <c r="B637" s="8"/>
      <c r="C637" s="8"/>
      <c r="D637" s="8"/>
      <c r="E637" s="8"/>
      <c r="F637" s="8"/>
      <c r="G637" s="8"/>
      <c r="I637" s="22"/>
    </row>
    <row r="638" spans="1:9">
      <c r="A638" s="9"/>
      <c r="B638" s="9"/>
      <c r="C638" s="9"/>
      <c r="D638" s="9"/>
      <c r="E638" s="9"/>
      <c r="F638" s="9"/>
      <c r="G638" s="9"/>
      <c r="I638" s="21"/>
    </row>
    <row r="639" spans="1:9">
      <c r="A639" s="8"/>
      <c r="B639" s="8"/>
      <c r="C639" s="8"/>
      <c r="D639" s="8"/>
      <c r="E639" s="8"/>
      <c r="F639" s="8"/>
      <c r="G639" s="8"/>
      <c r="I639" s="22"/>
    </row>
    <row r="640" spans="1:9">
      <c r="A640" s="9"/>
      <c r="B640" s="9"/>
      <c r="C640" s="9"/>
      <c r="D640" s="9"/>
      <c r="E640" s="9"/>
      <c r="F640" s="9"/>
      <c r="G640" s="9"/>
      <c r="I640" s="21"/>
    </row>
    <row r="641" spans="1:9">
      <c r="A641" s="8"/>
      <c r="B641" s="8"/>
      <c r="C641" s="8"/>
      <c r="D641" s="8"/>
      <c r="E641" s="8"/>
      <c r="F641" s="8"/>
      <c r="G641" s="8"/>
      <c r="I641" s="22"/>
    </row>
    <row r="642" spans="1:9">
      <c r="A642" s="9"/>
      <c r="B642" s="9"/>
      <c r="C642" s="9"/>
      <c r="D642" s="9"/>
      <c r="E642" s="9"/>
      <c r="F642" s="9"/>
      <c r="G642" s="9"/>
      <c r="I642" s="21"/>
    </row>
    <row r="643" spans="1:9">
      <c r="A643" s="8"/>
      <c r="B643" s="8"/>
      <c r="C643" s="8"/>
      <c r="D643" s="8"/>
      <c r="E643" s="8"/>
      <c r="F643" s="8"/>
      <c r="G643" s="8"/>
      <c r="I643" s="22"/>
    </row>
    <row r="644" spans="1:9">
      <c r="A644" s="9"/>
      <c r="B644" s="9"/>
      <c r="C644" s="9"/>
      <c r="D644" s="9"/>
      <c r="E644" s="9"/>
      <c r="F644" s="9"/>
      <c r="G644" s="9"/>
      <c r="I644" s="21"/>
    </row>
    <row r="645" spans="1:9">
      <c r="A645" s="8"/>
      <c r="B645" s="8"/>
      <c r="C645" s="8"/>
      <c r="D645" s="8"/>
      <c r="E645" s="8"/>
      <c r="F645" s="8"/>
      <c r="G645" s="8"/>
      <c r="I645" s="22"/>
    </row>
    <row r="646" spans="1:9">
      <c r="A646" s="9"/>
      <c r="B646" s="9"/>
      <c r="C646" s="9"/>
      <c r="D646" s="9"/>
      <c r="E646" s="9"/>
      <c r="F646" s="9"/>
      <c r="G646" s="9"/>
      <c r="I646" s="21"/>
    </row>
    <row r="647" spans="1:9">
      <c r="A647" s="8"/>
      <c r="B647" s="8"/>
      <c r="C647" s="8"/>
      <c r="D647" s="8"/>
      <c r="E647" s="8"/>
      <c r="F647" s="8"/>
      <c r="G647" s="8"/>
      <c r="I647" s="22"/>
    </row>
    <row r="648" spans="1:9">
      <c r="A648" s="9"/>
      <c r="B648" s="9"/>
      <c r="C648" s="9"/>
      <c r="D648" s="9"/>
      <c r="E648" s="9"/>
      <c r="F648" s="9"/>
      <c r="G648" s="9"/>
      <c r="I648" s="21"/>
    </row>
    <row r="649" spans="1:9">
      <c r="A649" s="8"/>
      <c r="B649" s="8"/>
      <c r="C649" s="8"/>
      <c r="D649" s="8"/>
      <c r="E649" s="8"/>
      <c r="F649" s="8"/>
      <c r="G649" s="8"/>
      <c r="I649" s="22"/>
    </row>
    <row r="650" spans="1:9">
      <c r="A650" s="9"/>
      <c r="B650" s="9"/>
      <c r="C650" s="9"/>
      <c r="D650" s="9"/>
      <c r="E650" s="9"/>
      <c r="F650" s="9"/>
      <c r="G650" s="9"/>
      <c r="I650" s="21"/>
    </row>
    <row r="651" spans="1:9">
      <c r="A651" s="8"/>
      <c r="B651" s="8"/>
      <c r="C651" s="8"/>
      <c r="D651" s="8"/>
      <c r="E651" s="8"/>
      <c r="F651" s="8"/>
      <c r="G651" s="8"/>
      <c r="I651" s="22"/>
    </row>
    <row r="652" spans="1:9">
      <c r="A652" s="9"/>
      <c r="B652" s="9"/>
      <c r="C652" s="9"/>
      <c r="D652" s="9"/>
      <c r="E652" s="9"/>
      <c r="F652" s="9"/>
      <c r="G652" s="9"/>
      <c r="I652" s="21"/>
    </row>
    <row r="653" spans="1:9">
      <c r="A653" s="8"/>
      <c r="B653" s="8"/>
      <c r="C653" s="8"/>
      <c r="D653" s="8"/>
      <c r="E653" s="8"/>
      <c r="F653" s="8"/>
      <c r="G653" s="8"/>
      <c r="I653" s="22"/>
    </row>
    <row r="654" spans="1:9">
      <c r="A654" s="9"/>
      <c r="B654" s="9"/>
      <c r="C654" s="9"/>
      <c r="D654" s="9"/>
      <c r="E654" s="9"/>
      <c r="F654" s="9"/>
      <c r="G654" s="9"/>
      <c r="I654" s="21"/>
    </row>
    <row r="655" spans="1:9">
      <c r="A655" s="8"/>
      <c r="B655" s="8"/>
      <c r="C655" s="8"/>
      <c r="D655" s="8"/>
      <c r="E655" s="8"/>
      <c r="F655" s="8"/>
      <c r="G655" s="8"/>
      <c r="I655" s="22"/>
    </row>
    <row r="656" spans="1:9">
      <c r="A656" s="9"/>
      <c r="B656" s="9"/>
      <c r="C656" s="9"/>
      <c r="D656" s="9"/>
      <c r="E656" s="9"/>
      <c r="F656" s="9"/>
      <c r="G656" s="9"/>
      <c r="I656" s="21"/>
    </row>
    <row r="657" spans="1:9">
      <c r="A657" s="8"/>
      <c r="B657" s="8"/>
      <c r="C657" s="8"/>
      <c r="D657" s="8"/>
      <c r="E657" s="8"/>
      <c r="F657" s="8"/>
      <c r="G657" s="8"/>
      <c r="I657" s="22"/>
    </row>
    <row r="658" spans="1:9">
      <c r="A658" s="9"/>
      <c r="B658" s="9"/>
      <c r="C658" s="9"/>
      <c r="D658" s="9"/>
      <c r="E658" s="9"/>
      <c r="F658" s="9"/>
      <c r="G658" s="9"/>
      <c r="I658" s="21"/>
    </row>
    <row r="659" spans="1:9">
      <c r="A659" s="8"/>
      <c r="B659" s="8"/>
      <c r="C659" s="8"/>
      <c r="D659" s="8"/>
      <c r="E659" s="8"/>
      <c r="F659" s="8"/>
      <c r="G659" s="8"/>
      <c r="I659" s="22"/>
    </row>
    <row r="660" spans="1:9">
      <c r="A660" s="9"/>
      <c r="B660" s="9"/>
      <c r="C660" s="9"/>
      <c r="D660" s="9"/>
      <c r="E660" s="9"/>
      <c r="F660" s="9"/>
      <c r="G660" s="9"/>
      <c r="I660" s="21"/>
    </row>
    <row r="661" spans="1:9">
      <c r="A661" s="8"/>
      <c r="B661" s="8"/>
      <c r="C661" s="8"/>
      <c r="D661" s="8"/>
      <c r="E661" s="8"/>
      <c r="F661" s="8"/>
      <c r="G661" s="8"/>
      <c r="I661" s="22"/>
    </row>
    <row r="662" spans="1:9">
      <c r="A662" s="9"/>
      <c r="B662" s="9"/>
      <c r="C662" s="9"/>
      <c r="D662" s="9"/>
      <c r="E662" s="9"/>
      <c r="F662" s="9"/>
      <c r="G662" s="9"/>
      <c r="I662" s="21"/>
    </row>
    <row r="663" spans="1:9">
      <c r="A663" s="8"/>
      <c r="B663" s="8"/>
      <c r="C663" s="8"/>
      <c r="D663" s="8"/>
      <c r="E663" s="8"/>
      <c r="F663" s="8"/>
      <c r="G663" s="8"/>
      <c r="I663" s="22"/>
    </row>
    <row r="664" spans="1:9">
      <c r="A664" s="9"/>
      <c r="B664" s="9"/>
      <c r="C664" s="9"/>
      <c r="D664" s="9"/>
      <c r="E664" s="9"/>
      <c r="F664" s="9"/>
      <c r="G664" s="9"/>
      <c r="I664" s="21"/>
    </row>
    <row r="665" spans="1:9">
      <c r="A665" s="8"/>
      <c r="B665" s="8"/>
      <c r="C665" s="8"/>
      <c r="D665" s="8"/>
      <c r="E665" s="8"/>
      <c r="F665" s="8"/>
      <c r="G665" s="8"/>
      <c r="I665" s="22"/>
    </row>
    <row r="666" spans="1:9">
      <c r="A666" s="9"/>
      <c r="B666" s="9"/>
      <c r="C666" s="9"/>
      <c r="D666" s="9"/>
      <c r="E666" s="9"/>
      <c r="F666" s="9"/>
      <c r="G666" s="9"/>
      <c r="I666" s="21"/>
    </row>
    <row r="667" spans="1:9">
      <c r="A667" s="8"/>
      <c r="B667" s="8"/>
      <c r="C667" s="8"/>
      <c r="D667" s="8"/>
      <c r="E667" s="8"/>
      <c r="F667" s="8"/>
      <c r="G667" s="8"/>
      <c r="I667" s="22"/>
    </row>
    <row r="668" spans="1:9">
      <c r="A668" s="9"/>
      <c r="B668" s="9"/>
      <c r="C668" s="9"/>
      <c r="D668" s="9"/>
      <c r="E668" s="9"/>
      <c r="F668" s="9"/>
      <c r="G668" s="9"/>
      <c r="I668" s="21"/>
    </row>
    <row r="669" spans="1:9">
      <c r="A669" s="8"/>
      <c r="B669" s="8"/>
      <c r="C669" s="8"/>
      <c r="D669" s="8"/>
      <c r="E669" s="8"/>
      <c r="F669" s="8"/>
      <c r="G669" s="8"/>
      <c r="I669" s="22"/>
    </row>
    <row r="670" spans="1:9">
      <c r="A670" s="9"/>
      <c r="B670" s="9"/>
      <c r="C670" s="9"/>
      <c r="D670" s="9"/>
      <c r="E670" s="9"/>
      <c r="F670" s="9"/>
      <c r="G670" s="9"/>
      <c r="I670" s="21"/>
    </row>
    <row r="671" spans="1:9">
      <c r="A671" s="8"/>
      <c r="B671" s="8"/>
      <c r="C671" s="8"/>
      <c r="D671" s="8"/>
      <c r="E671" s="8"/>
      <c r="F671" s="8"/>
      <c r="G671" s="8"/>
      <c r="I671" s="22"/>
    </row>
    <row r="672" spans="1:9">
      <c r="A672" s="9"/>
      <c r="B672" s="9"/>
      <c r="C672" s="9"/>
      <c r="D672" s="9"/>
      <c r="E672" s="9"/>
      <c r="F672" s="9"/>
      <c r="G672" s="9"/>
      <c r="I672" s="21"/>
    </row>
    <row r="673" spans="1:9">
      <c r="A673" s="8"/>
      <c r="B673" s="8"/>
      <c r="C673" s="8"/>
      <c r="D673" s="8"/>
      <c r="E673" s="8"/>
      <c r="F673" s="8"/>
      <c r="G673" s="8"/>
      <c r="I673" s="22"/>
    </row>
    <row r="674" spans="1:9">
      <c r="A674" s="9"/>
      <c r="B674" s="9"/>
      <c r="C674" s="9"/>
      <c r="D674" s="9"/>
      <c r="E674" s="9"/>
      <c r="F674" s="9"/>
      <c r="G674" s="9"/>
      <c r="I674" s="21"/>
    </row>
    <row r="675" spans="1:9">
      <c r="A675" s="8"/>
      <c r="B675" s="8"/>
      <c r="C675" s="8"/>
      <c r="D675" s="8"/>
      <c r="E675" s="8"/>
      <c r="F675" s="8"/>
      <c r="G675" s="8"/>
      <c r="I675" s="22"/>
    </row>
    <row r="676" spans="1:9">
      <c r="A676" s="9"/>
      <c r="B676" s="9"/>
      <c r="C676" s="9"/>
      <c r="D676" s="9"/>
      <c r="E676" s="9"/>
      <c r="F676" s="9"/>
      <c r="G676" s="9"/>
      <c r="I676" s="21"/>
    </row>
    <row r="677" spans="1:9">
      <c r="A677" s="8"/>
      <c r="B677" s="8"/>
      <c r="C677" s="8"/>
      <c r="D677" s="8"/>
      <c r="E677" s="8"/>
      <c r="F677" s="8"/>
      <c r="G677" s="8"/>
      <c r="I677" s="22"/>
    </row>
    <row r="678" spans="1:9">
      <c r="A678" s="9"/>
      <c r="B678" s="9"/>
      <c r="C678" s="9"/>
      <c r="D678" s="9"/>
      <c r="E678" s="9"/>
      <c r="F678" s="9"/>
      <c r="G678" s="9"/>
      <c r="I678" s="21"/>
    </row>
    <row r="679" spans="1:9">
      <c r="A679" s="8"/>
      <c r="B679" s="8"/>
      <c r="C679" s="8"/>
      <c r="D679" s="8"/>
      <c r="E679" s="8"/>
      <c r="F679" s="8"/>
      <c r="G679" s="8"/>
      <c r="I679" s="22"/>
    </row>
    <row r="680" spans="1:9">
      <c r="A680" s="9"/>
      <c r="B680" s="9"/>
      <c r="C680" s="9"/>
      <c r="D680" s="9"/>
      <c r="E680" s="9"/>
      <c r="F680" s="9"/>
      <c r="G680" s="9"/>
      <c r="I680" s="21"/>
    </row>
    <row r="681" spans="1:9">
      <c r="A681" s="8"/>
      <c r="B681" s="8"/>
      <c r="C681" s="8"/>
      <c r="D681" s="8"/>
      <c r="E681" s="8"/>
      <c r="F681" s="8"/>
      <c r="G681" s="8"/>
      <c r="I681" s="22"/>
    </row>
    <row r="682" spans="1:9">
      <c r="A682" s="9"/>
      <c r="B682" s="9"/>
      <c r="C682" s="9"/>
      <c r="D682" s="9"/>
      <c r="E682" s="9"/>
      <c r="F682" s="9"/>
      <c r="G682" s="9"/>
      <c r="I682" s="21"/>
    </row>
    <row r="683" spans="1:9">
      <c r="A683" s="8"/>
      <c r="B683" s="8"/>
      <c r="C683" s="8"/>
      <c r="D683" s="8"/>
      <c r="E683" s="8"/>
      <c r="F683" s="8"/>
      <c r="G683" s="8"/>
      <c r="I683" s="22"/>
    </row>
    <row r="684" spans="1:9">
      <c r="A684" s="9"/>
      <c r="B684" s="9"/>
      <c r="C684" s="9"/>
      <c r="D684" s="9"/>
      <c r="E684" s="9"/>
      <c r="F684" s="9"/>
      <c r="G684" s="9"/>
      <c r="I684" s="21"/>
    </row>
    <row r="685" spans="1:9">
      <c r="A685" s="8"/>
      <c r="B685" s="8"/>
      <c r="C685" s="8"/>
      <c r="D685" s="8"/>
      <c r="E685" s="8"/>
      <c r="F685" s="8"/>
      <c r="G685" s="8"/>
      <c r="I685" s="22"/>
    </row>
    <row r="686" spans="1:9">
      <c r="A686" s="9"/>
      <c r="B686" s="9"/>
      <c r="C686" s="9"/>
      <c r="D686" s="9"/>
      <c r="E686" s="9"/>
      <c r="F686" s="9"/>
      <c r="G686" s="9"/>
      <c r="I686" s="21"/>
    </row>
    <row r="687" spans="1:9">
      <c r="A687" s="8"/>
      <c r="B687" s="8"/>
      <c r="C687" s="8"/>
      <c r="D687" s="8"/>
      <c r="E687" s="8"/>
      <c r="F687" s="8"/>
      <c r="G687" s="8"/>
      <c r="I687" s="22"/>
    </row>
    <row r="688" spans="1:9">
      <c r="A688" s="9"/>
      <c r="B688" s="9"/>
      <c r="C688" s="9"/>
      <c r="D688" s="9"/>
      <c r="E688" s="9"/>
      <c r="F688" s="9"/>
      <c r="G688" s="9"/>
      <c r="I688" s="21"/>
    </row>
    <row r="689" spans="1:9">
      <c r="A689" s="8"/>
      <c r="B689" s="8"/>
      <c r="C689" s="8"/>
      <c r="D689" s="8"/>
      <c r="E689" s="8"/>
      <c r="F689" s="8"/>
      <c r="G689" s="8"/>
      <c r="I689" s="22"/>
    </row>
    <row r="690" spans="1:9">
      <c r="A690" s="9"/>
      <c r="B690" s="9"/>
      <c r="C690" s="9"/>
      <c r="D690" s="9"/>
      <c r="E690" s="9"/>
      <c r="F690" s="9"/>
      <c r="G690" s="9"/>
      <c r="I690" s="21"/>
    </row>
    <row r="691" spans="1:9">
      <c r="A691" s="8"/>
      <c r="B691" s="8"/>
      <c r="C691" s="8"/>
      <c r="D691" s="8"/>
      <c r="E691" s="8"/>
      <c r="F691" s="8"/>
      <c r="G691" s="8"/>
      <c r="I691" s="22"/>
    </row>
    <row r="692" spans="1:9">
      <c r="A692" s="9"/>
      <c r="B692" s="9"/>
      <c r="C692" s="9"/>
      <c r="D692" s="9"/>
      <c r="E692" s="9"/>
      <c r="F692" s="9"/>
      <c r="G692" s="9"/>
      <c r="I692" s="21"/>
    </row>
    <row r="693" spans="1:9">
      <c r="A693" s="8"/>
      <c r="B693" s="8"/>
      <c r="C693" s="8"/>
      <c r="D693" s="8"/>
      <c r="E693" s="8"/>
      <c r="F693" s="8"/>
      <c r="G693" s="8"/>
      <c r="I693" s="22"/>
    </row>
    <row r="694" spans="1:9">
      <c r="A694" s="9"/>
      <c r="B694" s="9"/>
      <c r="C694" s="9"/>
      <c r="D694" s="9"/>
      <c r="E694" s="9"/>
      <c r="F694" s="9"/>
      <c r="G694" s="9"/>
      <c r="I694" s="21"/>
    </row>
    <row r="695" spans="1:9">
      <c r="A695" s="8"/>
      <c r="B695" s="8"/>
      <c r="C695" s="8"/>
      <c r="D695" s="8"/>
      <c r="E695" s="8"/>
      <c r="F695" s="8"/>
      <c r="G695" s="8"/>
      <c r="I695" s="22"/>
    </row>
    <row r="696" spans="1:9">
      <c r="A696" s="9"/>
      <c r="B696" s="9"/>
      <c r="C696" s="9"/>
      <c r="D696" s="9"/>
      <c r="E696" s="9"/>
      <c r="F696" s="9"/>
      <c r="G696" s="9"/>
      <c r="I696" s="21"/>
    </row>
    <row r="697" spans="1:9">
      <c r="A697" s="8"/>
      <c r="B697" s="8"/>
      <c r="C697" s="8"/>
      <c r="D697" s="8"/>
      <c r="E697" s="8"/>
      <c r="F697" s="8"/>
      <c r="G697" s="8"/>
      <c r="I697" s="22"/>
    </row>
    <row r="698" spans="1:9">
      <c r="A698" s="9"/>
      <c r="B698" s="9"/>
      <c r="C698" s="9"/>
      <c r="D698" s="9"/>
      <c r="E698" s="9"/>
      <c r="F698" s="9"/>
      <c r="G698" s="9"/>
      <c r="I698" s="21"/>
    </row>
    <row r="699" spans="1:9">
      <c r="A699" s="8"/>
      <c r="B699" s="8"/>
      <c r="C699" s="8"/>
      <c r="D699" s="8"/>
      <c r="E699" s="8"/>
      <c r="F699" s="8"/>
      <c r="G699" s="8"/>
      <c r="I699" s="22"/>
    </row>
    <row r="700" spans="1:9">
      <c r="A700" s="9"/>
      <c r="B700" s="9"/>
      <c r="C700" s="9"/>
      <c r="D700" s="9"/>
      <c r="E700" s="9"/>
      <c r="F700" s="9"/>
      <c r="G700" s="9"/>
      <c r="I700" s="21"/>
    </row>
    <row r="701" spans="1:9">
      <c r="A701" s="8"/>
      <c r="B701" s="8"/>
      <c r="C701" s="8"/>
      <c r="D701" s="8"/>
      <c r="E701" s="8"/>
      <c r="F701" s="8"/>
      <c r="G701" s="8"/>
      <c r="I701" s="22"/>
    </row>
    <row r="702" spans="1:9">
      <c r="A702" s="9"/>
      <c r="B702" s="9"/>
      <c r="C702" s="9"/>
      <c r="D702" s="9"/>
      <c r="E702" s="9"/>
      <c r="F702" s="9"/>
      <c r="G702" s="9"/>
      <c r="I702" s="21"/>
    </row>
    <row r="703" spans="1:9">
      <c r="A703" s="8"/>
      <c r="B703" s="8"/>
      <c r="C703" s="8"/>
      <c r="D703" s="8"/>
      <c r="E703" s="8"/>
      <c r="F703" s="8"/>
      <c r="G703" s="8"/>
      <c r="I703" s="22"/>
    </row>
    <row r="704" spans="1:9">
      <c r="A704" s="9"/>
      <c r="B704" s="9"/>
      <c r="C704" s="9"/>
      <c r="D704" s="9"/>
      <c r="E704" s="9"/>
      <c r="F704" s="9"/>
      <c r="G704" s="9"/>
      <c r="I704" s="21"/>
    </row>
    <row r="705" spans="1:9">
      <c r="A705" s="8"/>
      <c r="B705" s="8"/>
      <c r="C705" s="8"/>
      <c r="D705" s="8"/>
      <c r="E705" s="8"/>
      <c r="F705" s="8"/>
      <c r="G705" s="8"/>
      <c r="I705" s="22"/>
    </row>
    <row r="706" spans="1:9">
      <c r="A706" s="9"/>
      <c r="B706" s="9"/>
      <c r="C706" s="9"/>
      <c r="D706" s="9"/>
      <c r="E706" s="9"/>
      <c r="F706" s="9"/>
      <c r="G706" s="9"/>
      <c r="I706" s="21"/>
    </row>
    <row r="707" spans="1:9">
      <c r="A707" s="8"/>
      <c r="B707" s="8"/>
      <c r="C707" s="8"/>
      <c r="D707" s="8"/>
      <c r="E707" s="8"/>
      <c r="F707" s="8"/>
      <c r="G707" s="8"/>
      <c r="I707" s="22"/>
    </row>
    <row r="708" spans="1:9">
      <c r="A708" s="9"/>
      <c r="B708" s="9"/>
      <c r="C708" s="9"/>
      <c r="D708" s="9"/>
      <c r="E708" s="9"/>
      <c r="F708" s="9"/>
      <c r="G708" s="9"/>
      <c r="I708" s="21"/>
    </row>
    <row r="709" spans="1:9">
      <c r="A709" s="8"/>
      <c r="B709" s="8"/>
      <c r="C709" s="8"/>
      <c r="D709" s="8"/>
      <c r="E709" s="8"/>
      <c r="F709" s="8"/>
      <c r="G709" s="8"/>
      <c r="I709" s="22"/>
    </row>
    <row r="710" spans="1:9">
      <c r="A710" s="9"/>
      <c r="B710" s="9"/>
      <c r="C710" s="9"/>
      <c r="D710" s="9"/>
      <c r="E710" s="9"/>
      <c r="F710" s="9"/>
      <c r="G710" s="9"/>
      <c r="I710" s="21"/>
    </row>
    <row r="711" spans="1:9">
      <c r="A711" s="8"/>
      <c r="B711" s="8"/>
      <c r="C711" s="8"/>
      <c r="D711" s="8"/>
      <c r="E711" s="8"/>
      <c r="F711" s="8"/>
      <c r="G711" s="8"/>
      <c r="I711" s="22"/>
    </row>
    <row r="712" spans="1:9">
      <c r="A712" s="9"/>
      <c r="B712" s="9"/>
      <c r="C712" s="9"/>
      <c r="D712" s="9"/>
      <c r="E712" s="9"/>
      <c r="F712" s="9"/>
      <c r="G712" s="9"/>
      <c r="I712" s="21"/>
    </row>
    <row r="713" spans="1:9">
      <c r="A713" s="8"/>
      <c r="B713" s="8"/>
      <c r="C713" s="8"/>
      <c r="D713" s="8"/>
      <c r="E713" s="8"/>
      <c r="F713" s="8"/>
      <c r="G713" s="8"/>
      <c r="I713" s="22"/>
    </row>
    <row r="714" spans="1:9">
      <c r="A714" s="9"/>
      <c r="B714" s="9"/>
      <c r="C714" s="9"/>
      <c r="D714" s="9"/>
      <c r="E714" s="9"/>
      <c r="F714" s="9"/>
      <c r="G714" s="9"/>
      <c r="I714" s="21"/>
    </row>
    <row r="715" spans="1:9">
      <c r="A715" s="8"/>
      <c r="B715" s="8"/>
      <c r="C715" s="8"/>
      <c r="D715" s="8"/>
      <c r="E715" s="8"/>
      <c r="F715" s="8"/>
      <c r="G715" s="8"/>
      <c r="I715" s="22"/>
    </row>
    <row r="716" spans="1:9">
      <c r="A716" s="9"/>
      <c r="B716" s="9"/>
      <c r="C716" s="9"/>
      <c r="D716" s="9"/>
      <c r="E716" s="9"/>
      <c r="F716" s="9"/>
      <c r="G716" s="9"/>
      <c r="I716" s="21"/>
    </row>
    <row r="717" spans="1:9">
      <c r="A717" s="8"/>
      <c r="B717" s="8"/>
      <c r="C717" s="8"/>
      <c r="D717" s="8"/>
      <c r="E717" s="8"/>
      <c r="F717" s="8"/>
      <c r="G717" s="8"/>
      <c r="I717" s="22"/>
    </row>
    <row r="718" spans="1:9">
      <c r="A718" s="9"/>
      <c r="B718" s="9"/>
      <c r="C718" s="9"/>
      <c r="D718" s="9"/>
      <c r="E718" s="9"/>
      <c r="F718" s="9"/>
      <c r="G718" s="9"/>
      <c r="I718" s="21"/>
    </row>
    <row r="719" spans="1:9">
      <c r="A719" s="8"/>
      <c r="B719" s="8"/>
      <c r="C719" s="8"/>
      <c r="D719" s="8"/>
      <c r="E719" s="8"/>
      <c r="F719" s="8"/>
      <c r="G719" s="8"/>
      <c r="I719" s="22"/>
    </row>
    <row r="720" spans="1:9">
      <c r="A720" s="9"/>
      <c r="B720" s="9"/>
      <c r="C720" s="9"/>
      <c r="D720" s="9"/>
      <c r="E720" s="9"/>
      <c r="F720" s="9"/>
      <c r="G720" s="9"/>
      <c r="I720" s="21"/>
    </row>
    <row r="721" spans="1:9">
      <c r="A721" s="8"/>
      <c r="B721" s="8"/>
      <c r="C721" s="8"/>
      <c r="D721" s="8"/>
      <c r="E721" s="8"/>
      <c r="F721" s="8"/>
      <c r="G721" s="8"/>
      <c r="I721" s="22"/>
    </row>
    <row r="722" spans="1:9">
      <c r="A722" s="9"/>
      <c r="B722" s="9"/>
      <c r="C722" s="9"/>
      <c r="D722" s="9"/>
      <c r="E722" s="9"/>
      <c r="F722" s="9"/>
      <c r="G722" s="9"/>
      <c r="I722" s="21"/>
    </row>
    <row r="723" spans="1:9">
      <c r="A723" s="8"/>
      <c r="B723" s="8"/>
      <c r="C723" s="8"/>
      <c r="D723" s="8"/>
      <c r="E723" s="8"/>
      <c r="F723" s="8"/>
      <c r="G723" s="8"/>
      <c r="I723" s="22"/>
    </row>
    <row r="724" spans="1:9">
      <c r="A724" s="9"/>
      <c r="B724" s="9"/>
      <c r="C724" s="9"/>
      <c r="D724" s="9"/>
      <c r="E724" s="9"/>
      <c r="F724" s="9"/>
      <c r="G724" s="9"/>
      <c r="I724" s="21"/>
    </row>
    <row r="725" spans="1:9">
      <c r="A725" s="8"/>
      <c r="B725" s="8"/>
      <c r="C725" s="8"/>
      <c r="D725" s="8"/>
      <c r="E725" s="8"/>
      <c r="F725" s="8"/>
      <c r="G725" s="8"/>
      <c r="I725" s="22"/>
    </row>
    <row r="726" spans="1:9">
      <c r="A726" s="9"/>
      <c r="B726" s="9"/>
      <c r="C726" s="9"/>
      <c r="D726" s="9"/>
      <c r="E726" s="9"/>
      <c r="F726" s="9"/>
      <c r="G726" s="9"/>
      <c r="I726" s="21"/>
    </row>
    <row r="727" spans="1:9">
      <c r="A727" s="8"/>
      <c r="B727" s="8"/>
      <c r="C727" s="8"/>
      <c r="D727" s="8"/>
      <c r="E727" s="8"/>
      <c r="F727" s="8"/>
      <c r="G727" s="8"/>
      <c r="I727" s="22"/>
    </row>
    <row r="728" spans="1:9">
      <c r="A728" s="9"/>
      <c r="B728" s="9"/>
      <c r="C728" s="9"/>
      <c r="D728" s="9"/>
      <c r="E728" s="9"/>
      <c r="F728" s="9"/>
      <c r="G728" s="9"/>
      <c r="I728" s="21"/>
    </row>
    <row r="729" spans="1:9">
      <c r="A729" s="8"/>
      <c r="B729" s="8"/>
      <c r="C729" s="8"/>
      <c r="D729" s="8"/>
      <c r="E729" s="8"/>
      <c r="F729" s="8"/>
      <c r="G729" s="8"/>
      <c r="I729" s="22"/>
    </row>
    <row r="730" spans="1:9">
      <c r="A730" s="9"/>
      <c r="B730" s="9"/>
      <c r="C730" s="9"/>
      <c r="D730" s="9"/>
      <c r="E730" s="9"/>
      <c r="F730" s="9"/>
      <c r="G730" s="9"/>
      <c r="I730" s="21"/>
    </row>
    <row r="731" spans="1:9">
      <c r="A731" s="8"/>
      <c r="B731" s="8"/>
      <c r="C731" s="8"/>
      <c r="D731" s="8"/>
      <c r="E731" s="8"/>
      <c r="F731" s="8"/>
      <c r="G731" s="8"/>
      <c r="I731" s="22"/>
    </row>
    <row r="732" spans="1:9">
      <c r="A732" s="9"/>
      <c r="B732" s="9"/>
      <c r="C732" s="9"/>
      <c r="D732" s="9"/>
      <c r="E732" s="9"/>
      <c r="F732" s="9"/>
      <c r="G732" s="9"/>
      <c r="I732" s="21"/>
    </row>
    <row r="733" spans="1:9">
      <c r="A733" s="8"/>
      <c r="B733" s="8"/>
      <c r="C733" s="8"/>
      <c r="D733" s="8"/>
      <c r="E733" s="8"/>
      <c r="F733" s="8"/>
      <c r="G733" s="8"/>
      <c r="I733" s="22"/>
    </row>
    <row r="734" spans="1:9">
      <c r="A734" s="9"/>
      <c r="B734" s="9"/>
      <c r="C734" s="9"/>
      <c r="D734" s="9"/>
      <c r="E734" s="9"/>
      <c r="F734" s="9"/>
      <c r="G734" s="9"/>
      <c r="I734" s="21"/>
    </row>
    <row r="735" spans="1:9">
      <c r="A735" s="8"/>
      <c r="B735" s="8"/>
      <c r="C735" s="8"/>
      <c r="D735" s="8"/>
      <c r="E735" s="8"/>
      <c r="F735" s="8"/>
      <c r="G735" s="8"/>
      <c r="I735" s="22"/>
    </row>
    <row r="736" spans="1:9">
      <c r="A736" s="9"/>
      <c r="B736" s="9"/>
      <c r="C736" s="9"/>
      <c r="D736" s="9"/>
      <c r="E736" s="9"/>
      <c r="F736" s="9"/>
      <c r="G736" s="9"/>
      <c r="I736" s="21"/>
    </row>
    <row r="737" spans="1:9">
      <c r="A737" s="8"/>
      <c r="B737" s="8"/>
      <c r="C737" s="8"/>
      <c r="D737" s="8"/>
      <c r="E737" s="8"/>
      <c r="F737" s="8"/>
      <c r="G737" s="8"/>
      <c r="I737" s="22"/>
    </row>
    <row r="738" spans="1:9">
      <c r="A738" s="9"/>
      <c r="B738" s="9"/>
      <c r="C738" s="9"/>
      <c r="D738" s="9"/>
      <c r="E738" s="9"/>
      <c r="F738" s="9"/>
      <c r="G738" s="9"/>
      <c r="I738" s="21"/>
    </row>
    <row r="739" spans="1:9">
      <c r="A739" s="8"/>
      <c r="B739" s="8"/>
      <c r="C739" s="8"/>
      <c r="D739" s="8"/>
      <c r="E739" s="8"/>
      <c r="F739" s="8"/>
      <c r="G739" s="8"/>
      <c r="I739" s="22"/>
    </row>
    <row r="740" spans="1:9">
      <c r="A740" s="9"/>
      <c r="B740" s="9"/>
      <c r="C740" s="9"/>
      <c r="D740" s="9"/>
      <c r="E740" s="9"/>
      <c r="F740" s="9"/>
      <c r="G740" s="9"/>
      <c r="I740" s="21"/>
    </row>
    <row r="741" spans="1:9">
      <c r="A741" s="8"/>
      <c r="B741" s="8"/>
      <c r="C741" s="8"/>
      <c r="D741" s="8"/>
      <c r="E741" s="8"/>
      <c r="F741" s="8"/>
      <c r="G741" s="8"/>
      <c r="I741" s="22"/>
    </row>
    <row r="742" spans="1:9">
      <c r="A742" s="9"/>
      <c r="B742" s="9"/>
      <c r="C742" s="9"/>
      <c r="D742" s="9"/>
      <c r="E742" s="9"/>
      <c r="F742" s="9"/>
      <c r="G742" s="9"/>
      <c r="I742" s="21"/>
    </row>
    <row r="743" spans="1:9">
      <c r="A743" s="8"/>
      <c r="B743" s="8"/>
      <c r="C743" s="8"/>
      <c r="D743" s="8"/>
      <c r="E743" s="8"/>
      <c r="F743" s="8"/>
      <c r="G743" s="8"/>
      <c r="I743" s="22"/>
    </row>
    <row r="744" spans="1:9">
      <c r="A744" s="9"/>
      <c r="B744" s="9"/>
      <c r="C744" s="9"/>
      <c r="D744" s="9"/>
      <c r="E744" s="9"/>
      <c r="F744" s="9"/>
      <c r="G744" s="9"/>
      <c r="I744" s="21"/>
    </row>
    <row r="745" spans="1:9">
      <c r="A745" s="8"/>
      <c r="B745" s="8"/>
      <c r="C745" s="8"/>
      <c r="D745" s="8"/>
      <c r="E745" s="8"/>
      <c r="F745" s="8"/>
      <c r="G745" s="8"/>
      <c r="I745" s="22"/>
    </row>
    <row r="746" spans="1:9">
      <c r="A746" s="9"/>
      <c r="B746" s="9"/>
      <c r="C746" s="9"/>
      <c r="D746" s="9"/>
      <c r="E746" s="9"/>
      <c r="F746" s="9"/>
      <c r="G746" s="9"/>
      <c r="I746" s="21"/>
    </row>
    <row r="747" spans="1:9">
      <c r="A747" s="8"/>
      <c r="B747" s="8"/>
      <c r="C747" s="8"/>
      <c r="D747" s="8"/>
      <c r="E747" s="8"/>
      <c r="F747" s="8"/>
      <c r="G747" s="8"/>
      <c r="I747" s="22"/>
    </row>
    <row r="748" spans="1:9">
      <c r="A748" s="9"/>
      <c r="B748" s="9"/>
      <c r="C748" s="9"/>
      <c r="D748" s="9"/>
      <c r="E748" s="9"/>
      <c r="F748" s="9"/>
      <c r="G748" s="9"/>
      <c r="I748" s="21"/>
    </row>
    <row r="749" spans="1:9">
      <c r="A749" s="8"/>
      <c r="B749" s="8"/>
      <c r="C749" s="8"/>
      <c r="D749" s="8"/>
      <c r="E749" s="8"/>
      <c r="F749" s="8"/>
      <c r="G749" s="8"/>
      <c r="I749" s="22"/>
    </row>
    <row r="750" spans="1:9">
      <c r="A750" s="9"/>
      <c r="B750" s="9"/>
      <c r="C750" s="9"/>
      <c r="D750" s="9"/>
      <c r="E750" s="9"/>
      <c r="F750" s="9"/>
      <c r="G750" s="9"/>
      <c r="I750" s="21"/>
    </row>
    <row r="751" spans="1:9">
      <c r="A751" s="8"/>
      <c r="B751" s="8"/>
      <c r="C751" s="8"/>
      <c r="D751" s="8"/>
      <c r="E751" s="8"/>
      <c r="F751" s="8"/>
      <c r="G751" s="8"/>
      <c r="I751" s="22"/>
    </row>
    <row r="752" spans="1:9">
      <c r="A752" s="9"/>
      <c r="B752" s="9"/>
      <c r="C752" s="9"/>
      <c r="D752" s="9"/>
      <c r="E752" s="9"/>
      <c r="F752" s="9"/>
      <c r="G752" s="9"/>
      <c r="I752" s="21"/>
    </row>
    <row r="753" spans="1:9">
      <c r="A753" s="8"/>
      <c r="B753" s="8"/>
      <c r="C753" s="8"/>
      <c r="D753" s="8"/>
      <c r="E753" s="8"/>
      <c r="F753" s="8"/>
      <c r="G753" s="8"/>
      <c r="I753" s="22"/>
    </row>
    <row r="754" spans="1:9">
      <c r="A754" s="9"/>
      <c r="B754" s="9"/>
      <c r="C754" s="9"/>
      <c r="D754" s="9"/>
      <c r="E754" s="9"/>
      <c r="F754" s="9"/>
      <c r="G754" s="9"/>
      <c r="I754" s="21"/>
    </row>
    <row r="755" spans="1:9">
      <c r="A755" s="8"/>
      <c r="B755" s="8"/>
      <c r="C755" s="8"/>
      <c r="D755" s="8"/>
      <c r="E755" s="8"/>
      <c r="F755" s="8"/>
      <c r="G755" s="8"/>
      <c r="I755" s="22"/>
    </row>
    <row r="756" spans="1:9">
      <c r="A756" s="9"/>
      <c r="B756" s="9"/>
      <c r="C756" s="9"/>
      <c r="D756" s="9"/>
      <c r="E756" s="9"/>
      <c r="F756" s="9"/>
      <c r="G756" s="9"/>
      <c r="I756" s="21"/>
    </row>
    <row r="757" spans="1:9">
      <c r="A757" s="8"/>
      <c r="B757" s="8"/>
      <c r="C757" s="8"/>
      <c r="D757" s="8"/>
      <c r="E757" s="8"/>
      <c r="F757" s="8"/>
      <c r="G757" s="8"/>
      <c r="I757" s="22"/>
    </row>
    <row r="758" spans="1:9">
      <c r="A758" s="9"/>
      <c r="B758" s="9"/>
      <c r="C758" s="9"/>
      <c r="D758" s="9"/>
      <c r="E758" s="9"/>
      <c r="F758" s="9"/>
      <c r="G758" s="9"/>
      <c r="I758" s="21"/>
    </row>
    <row r="759" spans="1:9">
      <c r="A759" s="8"/>
      <c r="B759" s="8"/>
      <c r="C759" s="8"/>
      <c r="D759" s="8"/>
      <c r="E759" s="8"/>
      <c r="F759" s="8"/>
      <c r="G759" s="8"/>
      <c r="I759" s="22"/>
    </row>
    <row r="760" spans="1:9">
      <c r="A760" s="9"/>
      <c r="B760" s="9"/>
      <c r="C760" s="9"/>
      <c r="D760" s="9"/>
      <c r="E760" s="9"/>
      <c r="F760" s="9"/>
      <c r="G760" s="9"/>
      <c r="I760" s="21"/>
    </row>
    <row r="761" spans="1:9">
      <c r="A761" s="8"/>
      <c r="B761" s="8"/>
      <c r="C761" s="8"/>
      <c r="D761" s="8"/>
      <c r="E761" s="8"/>
      <c r="F761" s="8"/>
      <c r="G761" s="8"/>
      <c r="I761" s="22"/>
    </row>
    <row r="762" spans="1:9">
      <c r="A762" s="9"/>
      <c r="B762" s="9"/>
      <c r="C762" s="9"/>
      <c r="D762" s="9"/>
      <c r="E762" s="9"/>
      <c r="F762" s="9"/>
      <c r="G762" s="9"/>
      <c r="I762" s="21"/>
    </row>
    <row r="763" spans="1:9">
      <c r="A763" s="8"/>
      <c r="B763" s="8"/>
      <c r="C763" s="8"/>
      <c r="D763" s="8"/>
      <c r="E763" s="8"/>
      <c r="F763" s="8"/>
      <c r="G763" s="8"/>
      <c r="I763" s="22"/>
    </row>
    <row r="764" spans="1:9">
      <c r="A764" s="9"/>
      <c r="B764" s="9"/>
      <c r="C764" s="9"/>
      <c r="D764" s="9"/>
      <c r="E764" s="9"/>
      <c r="F764" s="9"/>
      <c r="G764" s="9"/>
      <c r="I764" s="21"/>
    </row>
    <row r="765" spans="1:9">
      <c r="A765" s="8"/>
      <c r="B765" s="8"/>
      <c r="C765" s="8"/>
      <c r="D765" s="8"/>
      <c r="E765" s="8"/>
      <c r="F765" s="8"/>
      <c r="G765" s="8"/>
      <c r="I765" s="22"/>
    </row>
    <row r="766" spans="1:9">
      <c r="A766" s="9"/>
      <c r="B766" s="9"/>
      <c r="C766" s="9"/>
      <c r="D766" s="9"/>
      <c r="E766" s="9"/>
      <c r="F766" s="9"/>
      <c r="G766" s="9"/>
      <c r="I766" s="21"/>
    </row>
    <row r="767" spans="1:9">
      <c r="A767" s="8"/>
      <c r="B767" s="8"/>
      <c r="C767" s="8"/>
      <c r="D767" s="8"/>
      <c r="E767" s="8"/>
      <c r="F767" s="8"/>
      <c r="G767" s="8"/>
      <c r="I767" s="22"/>
    </row>
    <row r="768" spans="1:9">
      <c r="A768" s="9"/>
      <c r="B768" s="9"/>
      <c r="C768" s="9"/>
      <c r="D768" s="9"/>
      <c r="E768" s="9"/>
      <c r="F768" s="9"/>
      <c r="G768" s="9"/>
      <c r="I768" s="21"/>
    </row>
    <row r="769" spans="1:9">
      <c r="A769" s="8"/>
      <c r="B769" s="8"/>
      <c r="C769" s="8"/>
      <c r="D769" s="8"/>
      <c r="E769" s="8"/>
      <c r="F769" s="8"/>
      <c r="G769" s="8"/>
      <c r="I769" s="22"/>
    </row>
    <row r="770" spans="1:9">
      <c r="A770" s="9"/>
      <c r="B770" s="9"/>
      <c r="C770" s="9"/>
      <c r="D770" s="9"/>
      <c r="E770" s="9"/>
      <c r="F770" s="9"/>
      <c r="G770" s="9"/>
      <c r="I770" s="21"/>
    </row>
    <row r="771" spans="1:9">
      <c r="A771" s="8"/>
      <c r="B771" s="8"/>
      <c r="C771" s="8"/>
      <c r="D771" s="8"/>
      <c r="E771" s="8"/>
      <c r="F771" s="8"/>
      <c r="G771" s="8"/>
      <c r="I771" s="22"/>
    </row>
    <row r="772" spans="1:9">
      <c r="A772" s="9"/>
      <c r="B772" s="9"/>
      <c r="C772" s="9"/>
      <c r="D772" s="9"/>
      <c r="E772" s="9"/>
      <c r="F772" s="9"/>
      <c r="G772" s="9"/>
      <c r="I772" s="21"/>
    </row>
    <row r="773" spans="1:9">
      <c r="A773" s="8"/>
      <c r="B773" s="8"/>
      <c r="C773" s="8"/>
      <c r="D773" s="8"/>
      <c r="E773" s="8"/>
      <c r="F773" s="8"/>
      <c r="G773" s="8"/>
      <c r="I773" s="22"/>
    </row>
    <row r="774" spans="1:9">
      <c r="A774" s="9"/>
      <c r="B774" s="9"/>
      <c r="C774" s="9"/>
      <c r="D774" s="9"/>
      <c r="E774" s="9"/>
      <c r="F774" s="9"/>
      <c r="G774" s="9"/>
      <c r="I774" s="21"/>
    </row>
    <row r="775" spans="1:9">
      <c r="A775" s="8"/>
      <c r="B775" s="8"/>
      <c r="C775" s="8"/>
      <c r="D775" s="8"/>
      <c r="E775" s="8"/>
      <c r="F775" s="8"/>
      <c r="G775" s="8"/>
      <c r="I775" s="22"/>
    </row>
    <row r="776" spans="1:9">
      <c r="A776" s="9"/>
      <c r="B776" s="9"/>
      <c r="C776" s="9"/>
      <c r="D776" s="9"/>
      <c r="E776" s="9"/>
      <c r="F776" s="9"/>
      <c r="G776" s="9"/>
      <c r="I776" s="21"/>
    </row>
    <row r="777" spans="1:9">
      <c r="A777" s="8"/>
      <c r="B777" s="8"/>
      <c r="C777" s="8"/>
      <c r="D777" s="8"/>
      <c r="E777" s="8"/>
      <c r="F777" s="8"/>
      <c r="G777" s="8"/>
      <c r="I777" s="22"/>
    </row>
    <row r="778" spans="1:9">
      <c r="A778" s="9"/>
      <c r="B778" s="9"/>
      <c r="C778" s="9"/>
      <c r="D778" s="9"/>
      <c r="E778" s="9"/>
      <c r="F778" s="9"/>
      <c r="G778" s="9"/>
      <c r="I778" s="21"/>
    </row>
    <row r="779" spans="1:9">
      <c r="A779" s="8"/>
      <c r="B779" s="8"/>
      <c r="C779" s="8"/>
      <c r="D779" s="8"/>
      <c r="E779" s="8"/>
      <c r="F779" s="8"/>
      <c r="G779" s="8"/>
      <c r="I779" s="22"/>
    </row>
    <row r="780" spans="1:9">
      <c r="A780" s="9"/>
      <c r="B780" s="9"/>
      <c r="C780" s="9"/>
      <c r="D780" s="9"/>
      <c r="E780" s="9"/>
      <c r="F780" s="9"/>
      <c r="G780" s="9"/>
      <c r="I780" s="21"/>
    </row>
    <row r="781" spans="1:9">
      <c r="A781" s="8"/>
      <c r="B781" s="8"/>
      <c r="C781" s="8"/>
      <c r="D781" s="8"/>
      <c r="E781" s="8"/>
      <c r="F781" s="8"/>
      <c r="G781" s="8"/>
      <c r="I781" s="22"/>
    </row>
    <row r="782" spans="1:9">
      <c r="A782" s="9"/>
      <c r="B782" s="9"/>
      <c r="C782" s="9"/>
      <c r="D782" s="9"/>
      <c r="E782" s="9"/>
      <c r="F782" s="9"/>
      <c r="G782" s="9"/>
      <c r="I782" s="21"/>
    </row>
    <row r="783" spans="1:9">
      <c r="A783" s="8"/>
      <c r="B783" s="8"/>
      <c r="C783" s="8"/>
      <c r="D783" s="8"/>
      <c r="E783" s="8"/>
      <c r="F783" s="8"/>
      <c r="G783" s="8"/>
      <c r="I783" s="22"/>
    </row>
    <row r="784" spans="1:9">
      <c r="A784" s="9"/>
      <c r="B784" s="9"/>
      <c r="C784" s="9"/>
      <c r="D784" s="9"/>
      <c r="E784" s="9"/>
      <c r="F784" s="9"/>
      <c r="G784" s="9"/>
      <c r="I784" s="21"/>
    </row>
    <row r="785" spans="1:9">
      <c r="A785" s="8"/>
      <c r="B785" s="8"/>
      <c r="C785" s="8"/>
      <c r="D785" s="8"/>
      <c r="E785" s="8"/>
      <c r="F785" s="8"/>
      <c r="G785" s="8"/>
      <c r="I785" s="22"/>
    </row>
    <row r="786" spans="1:9">
      <c r="A786" s="9"/>
      <c r="B786" s="9"/>
      <c r="C786" s="9"/>
      <c r="D786" s="9"/>
      <c r="E786" s="9"/>
      <c r="F786" s="9"/>
      <c r="G786" s="9"/>
      <c r="I786" s="21"/>
    </row>
    <row r="787" spans="1:9">
      <c r="A787" s="8"/>
      <c r="B787" s="8"/>
      <c r="C787" s="8"/>
      <c r="D787" s="8"/>
      <c r="E787" s="8"/>
      <c r="F787" s="8"/>
      <c r="G787" s="8"/>
      <c r="I787" s="22"/>
    </row>
    <row r="788" spans="1:9">
      <c r="A788" s="9"/>
      <c r="B788" s="9"/>
      <c r="C788" s="9"/>
      <c r="D788" s="9"/>
      <c r="E788" s="9"/>
      <c r="F788" s="9"/>
      <c r="G788" s="9"/>
      <c r="I788" s="21"/>
    </row>
    <row r="789" spans="1:9">
      <c r="A789" s="8"/>
      <c r="B789" s="8"/>
      <c r="C789" s="8"/>
      <c r="D789" s="8"/>
      <c r="E789" s="8"/>
      <c r="F789" s="8"/>
      <c r="G789" s="8"/>
      <c r="I789" s="22"/>
    </row>
    <row r="790" spans="1:9">
      <c r="A790" s="9"/>
      <c r="B790" s="9"/>
      <c r="C790" s="9"/>
      <c r="D790" s="9"/>
      <c r="E790" s="9"/>
      <c r="F790" s="9"/>
      <c r="G790" s="9"/>
      <c r="I790" s="21"/>
    </row>
    <row r="791" spans="1:9">
      <c r="A791" s="8"/>
      <c r="B791" s="8"/>
      <c r="C791" s="8"/>
      <c r="D791" s="8"/>
      <c r="E791" s="8"/>
      <c r="F791" s="8"/>
      <c r="G791" s="8"/>
      <c r="I791" s="22"/>
    </row>
    <row r="792" spans="1:9">
      <c r="A792" s="9"/>
      <c r="B792" s="9"/>
      <c r="C792" s="9"/>
      <c r="D792" s="9"/>
      <c r="E792" s="9"/>
      <c r="F792" s="9"/>
      <c r="G792" s="9"/>
      <c r="I792" s="21"/>
    </row>
    <row r="793" spans="1:9">
      <c r="A793" s="8"/>
      <c r="B793" s="8"/>
      <c r="C793" s="8"/>
      <c r="D793" s="8"/>
      <c r="E793" s="8"/>
      <c r="F793" s="8"/>
      <c r="G793" s="8"/>
      <c r="I793" s="22"/>
    </row>
    <row r="794" spans="1:9">
      <c r="A794" s="9"/>
      <c r="B794" s="9"/>
      <c r="C794" s="9"/>
      <c r="D794" s="9"/>
      <c r="E794" s="9"/>
      <c r="F794" s="9"/>
      <c r="G794" s="9"/>
      <c r="I794" s="21"/>
    </row>
    <row r="795" spans="1:9">
      <c r="A795" s="8"/>
      <c r="B795" s="8"/>
      <c r="C795" s="8"/>
      <c r="D795" s="8"/>
      <c r="E795" s="8"/>
      <c r="F795" s="8"/>
      <c r="G795" s="8"/>
      <c r="I795" s="22"/>
    </row>
    <row r="796" spans="1:9">
      <c r="A796" s="9"/>
      <c r="B796" s="9"/>
      <c r="C796" s="9"/>
      <c r="D796" s="9"/>
      <c r="E796" s="9"/>
      <c r="F796" s="9"/>
      <c r="G796" s="9"/>
      <c r="I796" s="21"/>
    </row>
    <row r="797" spans="1:9">
      <c r="A797" s="8"/>
      <c r="B797" s="8"/>
      <c r="C797" s="8"/>
      <c r="D797" s="8"/>
      <c r="E797" s="8"/>
      <c r="F797" s="8"/>
      <c r="G797" s="8"/>
      <c r="I797" s="22"/>
    </row>
    <row r="798" spans="1:9">
      <c r="A798" s="9"/>
      <c r="B798" s="9"/>
      <c r="C798" s="9"/>
      <c r="D798" s="9"/>
      <c r="E798" s="9"/>
      <c r="F798" s="9"/>
      <c r="G798" s="9"/>
      <c r="I798" s="21"/>
    </row>
    <row r="799" spans="1:9">
      <c r="A799" s="8"/>
      <c r="B799" s="8"/>
      <c r="C799" s="8"/>
      <c r="D799" s="8"/>
      <c r="E799" s="8"/>
      <c r="F799" s="8"/>
      <c r="G799" s="8"/>
      <c r="I799" s="22"/>
    </row>
    <row r="800" spans="1:9">
      <c r="A800" s="9"/>
      <c r="B800" s="9"/>
      <c r="C800" s="9"/>
      <c r="D800" s="9"/>
      <c r="E800" s="9"/>
      <c r="F800" s="9"/>
      <c r="G800" s="9"/>
      <c r="I800" s="21"/>
    </row>
    <row r="801" spans="1:9">
      <c r="A801" s="8"/>
      <c r="B801" s="8"/>
      <c r="C801" s="8"/>
      <c r="D801" s="8"/>
      <c r="E801" s="8"/>
      <c r="F801" s="8"/>
      <c r="G801" s="8"/>
      <c r="I801" s="22"/>
    </row>
    <row r="802" spans="1:9">
      <c r="A802" s="9"/>
      <c r="B802" s="9"/>
      <c r="C802" s="9"/>
      <c r="D802" s="9"/>
      <c r="E802" s="9"/>
      <c r="F802" s="9"/>
      <c r="G802" s="9"/>
      <c r="I802" s="21"/>
    </row>
    <row r="803" spans="1:9">
      <c r="A803" s="8"/>
      <c r="B803" s="8"/>
      <c r="C803" s="8"/>
      <c r="D803" s="8"/>
      <c r="E803" s="8"/>
      <c r="F803" s="8"/>
      <c r="G803" s="8"/>
      <c r="I803" s="22"/>
    </row>
    <row r="804" spans="1:9">
      <c r="A804" s="9"/>
      <c r="B804" s="9"/>
      <c r="C804" s="9"/>
      <c r="D804" s="9"/>
      <c r="E804" s="9"/>
      <c r="F804" s="9"/>
      <c r="G804" s="9"/>
      <c r="I804" s="21"/>
    </row>
    <row r="805" spans="1:9">
      <c r="A805" s="8"/>
      <c r="B805" s="8"/>
      <c r="C805" s="8"/>
      <c r="D805" s="8"/>
      <c r="E805" s="8"/>
      <c r="F805" s="8"/>
      <c r="G805" s="8"/>
      <c r="I805" s="22"/>
    </row>
    <row r="806" spans="1:9">
      <c r="A806" s="9"/>
      <c r="B806" s="9"/>
      <c r="C806" s="9"/>
      <c r="D806" s="9"/>
      <c r="E806" s="9"/>
      <c r="F806" s="9"/>
      <c r="G806" s="9"/>
      <c r="I806" s="21"/>
    </row>
    <row r="807" spans="1:9">
      <c r="A807" s="8"/>
      <c r="B807" s="8"/>
      <c r="C807" s="8"/>
      <c r="D807" s="8"/>
      <c r="E807" s="8"/>
      <c r="F807" s="8"/>
      <c r="G807" s="8"/>
      <c r="I807" s="22"/>
    </row>
    <row r="808" spans="1:9">
      <c r="A808" s="9"/>
      <c r="B808" s="9"/>
      <c r="C808" s="9"/>
      <c r="D808" s="9"/>
      <c r="E808" s="9"/>
      <c r="F808" s="9"/>
      <c r="G808" s="9"/>
      <c r="I808" s="21"/>
    </row>
    <row r="809" spans="1:9">
      <c r="A809" s="8"/>
      <c r="B809" s="8"/>
      <c r="C809" s="8"/>
      <c r="D809" s="8"/>
      <c r="E809" s="8"/>
      <c r="F809" s="8"/>
      <c r="G809" s="8"/>
      <c r="I809" s="22"/>
    </row>
    <row r="810" spans="1:9">
      <c r="A810" s="9"/>
      <c r="B810" s="9"/>
      <c r="C810" s="9"/>
      <c r="D810" s="9"/>
      <c r="E810" s="9"/>
      <c r="F810" s="9"/>
      <c r="G810" s="9"/>
      <c r="I810" s="21"/>
    </row>
    <row r="811" spans="1:9">
      <c r="A811" s="8"/>
      <c r="B811" s="8"/>
      <c r="C811" s="8"/>
      <c r="D811" s="8"/>
      <c r="E811" s="8"/>
      <c r="F811" s="8"/>
      <c r="G811" s="8"/>
      <c r="I811" s="22"/>
    </row>
    <row r="812" spans="1:9">
      <c r="A812" s="9"/>
      <c r="B812" s="9"/>
      <c r="C812" s="9"/>
      <c r="D812" s="9"/>
      <c r="E812" s="9"/>
      <c r="F812" s="9"/>
      <c r="G812" s="9"/>
      <c r="I812" s="21"/>
    </row>
    <row r="813" spans="1:9">
      <c r="A813" s="8"/>
      <c r="B813" s="8"/>
      <c r="C813" s="8"/>
      <c r="D813" s="8"/>
      <c r="E813" s="8"/>
      <c r="F813" s="8"/>
      <c r="G813" s="8"/>
      <c r="I813" s="22"/>
    </row>
    <row r="814" spans="1:9">
      <c r="A814" s="9"/>
      <c r="B814" s="9"/>
      <c r="C814" s="9"/>
      <c r="D814" s="9"/>
      <c r="E814" s="9"/>
      <c r="F814" s="9"/>
      <c r="G814" s="9"/>
      <c r="I814" s="21"/>
    </row>
    <row r="815" spans="1:9">
      <c r="A815" s="8"/>
      <c r="B815" s="8"/>
      <c r="C815" s="8"/>
      <c r="D815" s="8"/>
      <c r="E815" s="8"/>
      <c r="F815" s="8"/>
      <c r="G815" s="8"/>
      <c r="I815" s="22"/>
    </row>
    <row r="816" spans="1:9">
      <c r="A816" s="9"/>
      <c r="B816" s="9"/>
      <c r="C816" s="9"/>
      <c r="D816" s="9"/>
      <c r="E816" s="9"/>
      <c r="F816" s="9"/>
      <c r="G816" s="9"/>
      <c r="I816" s="21"/>
    </row>
    <row r="817" spans="1:9">
      <c r="A817" s="8"/>
      <c r="B817" s="8"/>
      <c r="C817" s="8"/>
      <c r="D817" s="8"/>
      <c r="E817" s="8"/>
      <c r="F817" s="8"/>
      <c r="G817" s="8"/>
      <c r="I817" s="22"/>
    </row>
    <row r="818" spans="1:9">
      <c r="A818" s="9"/>
      <c r="B818" s="9"/>
      <c r="C818" s="9"/>
      <c r="D818" s="9"/>
      <c r="E818" s="9"/>
      <c r="F818" s="9"/>
      <c r="G818" s="9"/>
      <c r="I818" s="21"/>
    </row>
    <row r="819" spans="1:9">
      <c r="A819" s="8"/>
      <c r="B819" s="8"/>
      <c r="C819" s="8"/>
      <c r="D819" s="8"/>
      <c r="E819" s="8"/>
      <c r="F819" s="8"/>
      <c r="G819" s="8"/>
      <c r="I819" s="22"/>
    </row>
    <row r="820" spans="1:9">
      <c r="A820" s="9"/>
      <c r="B820" s="9"/>
      <c r="C820" s="9"/>
      <c r="D820" s="9"/>
      <c r="E820" s="9"/>
      <c r="F820" s="9"/>
      <c r="G820" s="9"/>
      <c r="I820" s="21"/>
    </row>
    <row r="821" spans="1:9">
      <c r="A821" s="8"/>
      <c r="B821" s="8"/>
      <c r="C821" s="8"/>
      <c r="D821" s="8"/>
      <c r="E821" s="8"/>
      <c r="F821" s="8"/>
      <c r="G821" s="8"/>
      <c r="I821" s="22"/>
    </row>
    <row r="822" spans="1:9">
      <c r="A822" s="9"/>
      <c r="B822" s="9"/>
      <c r="C822" s="9"/>
      <c r="D822" s="9"/>
      <c r="E822" s="9"/>
      <c r="F822" s="9"/>
      <c r="G822" s="9"/>
      <c r="I822" s="21"/>
    </row>
    <row r="823" spans="1:9">
      <c r="A823" s="8"/>
      <c r="B823" s="8"/>
      <c r="C823" s="8"/>
      <c r="D823" s="8"/>
      <c r="E823" s="8"/>
      <c r="F823" s="8"/>
      <c r="G823" s="8"/>
      <c r="I823" s="22"/>
    </row>
    <row r="824" spans="1:9">
      <c r="A824" s="9"/>
      <c r="B824" s="9"/>
      <c r="C824" s="9"/>
      <c r="D824" s="9"/>
      <c r="E824" s="9"/>
      <c r="F824" s="9"/>
      <c r="G824" s="9"/>
      <c r="I824" s="21"/>
    </row>
    <row r="825" spans="1:9">
      <c r="A825" s="8"/>
      <c r="B825" s="8"/>
      <c r="C825" s="8"/>
      <c r="D825" s="8"/>
      <c r="E825" s="8"/>
      <c r="F825" s="8"/>
      <c r="G825" s="8"/>
      <c r="I825" s="22"/>
    </row>
    <row r="826" spans="1:9">
      <c r="A826" s="9"/>
      <c r="B826" s="9"/>
      <c r="C826" s="9"/>
      <c r="D826" s="9"/>
      <c r="E826" s="9"/>
      <c r="F826" s="9"/>
      <c r="G826" s="9"/>
      <c r="I826" s="21"/>
    </row>
    <row r="827" spans="1:9">
      <c r="A827" s="8"/>
      <c r="B827" s="8"/>
      <c r="C827" s="8"/>
      <c r="D827" s="8"/>
      <c r="E827" s="8"/>
      <c r="F827" s="8"/>
      <c r="G827" s="8"/>
      <c r="I827" s="22"/>
    </row>
    <row r="828" spans="1:9">
      <c r="A828" s="9"/>
      <c r="B828" s="9"/>
      <c r="C828" s="9"/>
      <c r="D828" s="9"/>
      <c r="E828" s="9"/>
      <c r="F828" s="9"/>
      <c r="G828" s="9"/>
      <c r="I828" s="21"/>
    </row>
    <row r="829" spans="1:9">
      <c r="A829" s="8"/>
      <c r="B829" s="8"/>
      <c r="C829" s="8"/>
      <c r="D829" s="8"/>
      <c r="E829" s="8"/>
      <c r="F829" s="8"/>
      <c r="G829" s="8"/>
      <c r="I829" s="22"/>
    </row>
    <row r="830" spans="1:9">
      <c r="A830" s="9"/>
      <c r="B830" s="9"/>
      <c r="C830" s="9"/>
      <c r="D830" s="9"/>
      <c r="E830" s="9"/>
      <c r="F830" s="9"/>
      <c r="G830" s="9"/>
      <c r="I830" s="21"/>
    </row>
    <row r="831" spans="1:9">
      <c r="A831" s="8"/>
      <c r="B831" s="8"/>
      <c r="C831" s="8"/>
      <c r="D831" s="8"/>
      <c r="E831" s="8"/>
      <c r="F831" s="8"/>
      <c r="G831" s="8"/>
      <c r="I831" s="22"/>
    </row>
    <row r="832" spans="1:9">
      <c r="A832" s="9"/>
      <c r="B832" s="9"/>
      <c r="C832" s="9"/>
      <c r="D832" s="9"/>
      <c r="E832" s="9"/>
      <c r="F832" s="9"/>
      <c r="G832" s="9"/>
      <c r="I832" s="21"/>
    </row>
    <row r="833" spans="1:9">
      <c r="A833" s="8"/>
      <c r="B833" s="8"/>
      <c r="C833" s="8"/>
      <c r="D833" s="8"/>
      <c r="E833" s="8"/>
      <c r="F833" s="8"/>
      <c r="G833" s="8"/>
      <c r="I833" s="22"/>
    </row>
    <row r="834" spans="1:9">
      <c r="A834" s="9"/>
      <c r="B834" s="9"/>
      <c r="C834" s="9"/>
      <c r="D834" s="9"/>
      <c r="E834" s="9"/>
      <c r="F834" s="9"/>
      <c r="G834" s="9"/>
      <c r="I834" s="21"/>
    </row>
    <row r="835" spans="1:9">
      <c r="A835" s="8"/>
      <c r="B835" s="8"/>
      <c r="C835" s="8"/>
      <c r="D835" s="8"/>
      <c r="E835" s="8"/>
      <c r="F835" s="8"/>
      <c r="G835" s="8"/>
      <c r="I835" s="22"/>
    </row>
    <row r="836" spans="1:9">
      <c r="A836" s="9"/>
      <c r="B836" s="9"/>
      <c r="C836" s="9"/>
      <c r="D836" s="9"/>
      <c r="E836" s="9"/>
      <c r="F836" s="9"/>
      <c r="G836" s="9"/>
      <c r="I836" s="21"/>
    </row>
    <row r="837" spans="1:9">
      <c r="A837" s="8"/>
      <c r="B837" s="8"/>
      <c r="C837" s="8"/>
      <c r="D837" s="8"/>
      <c r="E837" s="8"/>
      <c r="F837" s="8"/>
      <c r="G837" s="8"/>
      <c r="I837" s="22"/>
    </row>
    <row r="838" spans="1:9">
      <c r="A838" s="9"/>
      <c r="B838" s="9"/>
      <c r="C838" s="9"/>
      <c r="D838" s="9"/>
      <c r="E838" s="9"/>
      <c r="F838" s="9"/>
      <c r="G838" s="9"/>
      <c r="I838" s="21"/>
    </row>
    <row r="839" spans="1:9">
      <c r="A839" s="8"/>
      <c r="B839" s="8"/>
      <c r="C839" s="8"/>
      <c r="D839" s="8"/>
      <c r="E839" s="8"/>
      <c r="F839" s="8"/>
      <c r="G839" s="8"/>
      <c r="I839" s="22"/>
    </row>
    <row r="840" spans="1:9">
      <c r="A840" s="9"/>
      <c r="B840" s="9"/>
      <c r="C840" s="9"/>
      <c r="D840" s="9"/>
      <c r="E840" s="9"/>
      <c r="F840" s="9"/>
      <c r="G840" s="9"/>
      <c r="I840" s="21"/>
    </row>
    <row r="841" spans="1:9">
      <c r="A841" s="8"/>
      <c r="B841" s="8"/>
      <c r="C841" s="8"/>
      <c r="D841" s="8"/>
      <c r="E841" s="8"/>
      <c r="F841" s="8"/>
      <c r="G841" s="8"/>
      <c r="I841" s="22"/>
    </row>
    <row r="842" spans="1:9">
      <c r="A842" s="9"/>
      <c r="B842" s="9"/>
      <c r="C842" s="9"/>
      <c r="D842" s="9"/>
      <c r="E842" s="9"/>
      <c r="F842" s="9"/>
      <c r="G842" s="9"/>
      <c r="I842" s="21"/>
    </row>
    <row r="843" spans="1:9">
      <c r="A843" s="8"/>
      <c r="B843" s="8"/>
      <c r="C843" s="8"/>
      <c r="D843" s="8"/>
      <c r="E843" s="8"/>
      <c r="F843" s="8"/>
      <c r="G843" s="8"/>
      <c r="I843" s="22"/>
    </row>
    <row r="844" spans="1:9">
      <c r="A844" s="9"/>
      <c r="B844" s="9"/>
      <c r="C844" s="9"/>
      <c r="D844" s="9"/>
      <c r="E844" s="9"/>
      <c r="F844" s="9"/>
      <c r="G844" s="9"/>
      <c r="I844" s="21"/>
    </row>
    <row r="845" spans="1:9">
      <c r="A845" s="8"/>
      <c r="B845" s="8"/>
      <c r="C845" s="8"/>
      <c r="D845" s="8"/>
      <c r="E845" s="8"/>
      <c r="F845" s="8"/>
      <c r="G845" s="8"/>
      <c r="I845" s="22"/>
    </row>
    <row r="846" spans="1:9">
      <c r="A846" s="9"/>
      <c r="B846" s="9"/>
      <c r="C846" s="9"/>
      <c r="D846" s="9"/>
      <c r="E846" s="9"/>
      <c r="F846" s="9"/>
      <c r="G846" s="9"/>
      <c r="I846" s="21"/>
    </row>
    <row r="847" spans="1:9">
      <c r="A847" s="8"/>
      <c r="B847" s="8"/>
      <c r="C847" s="8"/>
      <c r="D847" s="8"/>
      <c r="E847" s="8"/>
      <c r="F847" s="8"/>
      <c r="G847" s="8"/>
      <c r="I847" s="22"/>
    </row>
    <row r="848" spans="1:9">
      <c r="A848" s="9"/>
      <c r="B848" s="9"/>
      <c r="C848" s="9"/>
      <c r="D848" s="9"/>
      <c r="E848" s="9"/>
      <c r="F848" s="9"/>
      <c r="G848" s="9"/>
      <c r="I848" s="21"/>
    </row>
    <row r="849" spans="1:9">
      <c r="A849" s="8"/>
      <c r="B849" s="8"/>
      <c r="C849" s="8"/>
      <c r="D849" s="8"/>
      <c r="E849" s="8"/>
      <c r="F849" s="8"/>
      <c r="G849" s="8"/>
      <c r="I849" s="22"/>
    </row>
    <row r="850" spans="1:9">
      <c r="A850" s="9"/>
      <c r="B850" s="9"/>
      <c r="C850" s="9"/>
      <c r="D850" s="9"/>
      <c r="E850" s="9"/>
      <c r="F850" s="9"/>
      <c r="G850" s="9"/>
      <c r="I850" s="21"/>
    </row>
    <row r="851" spans="1:9">
      <c r="A851" s="8"/>
      <c r="B851" s="8"/>
      <c r="C851" s="8"/>
      <c r="D851" s="8"/>
      <c r="E851" s="8"/>
      <c r="F851" s="8"/>
      <c r="G851" s="8"/>
      <c r="I851" s="22"/>
    </row>
    <row r="852" spans="1:9">
      <c r="A852" s="9"/>
      <c r="B852" s="9"/>
      <c r="C852" s="9"/>
      <c r="D852" s="9"/>
      <c r="E852" s="9"/>
      <c r="F852" s="9"/>
      <c r="G852" s="9"/>
      <c r="I852" s="21"/>
    </row>
    <row r="853" spans="1:9">
      <c r="A853" s="8"/>
      <c r="B853" s="8"/>
      <c r="C853" s="8"/>
      <c r="D853" s="8"/>
      <c r="E853" s="8"/>
      <c r="F853" s="8"/>
      <c r="G853" s="8"/>
      <c r="I853" s="22"/>
    </row>
    <row r="854" spans="1:9">
      <c r="A854" s="9"/>
      <c r="B854" s="9"/>
      <c r="C854" s="9"/>
      <c r="D854" s="9"/>
      <c r="E854" s="9"/>
      <c r="F854" s="9"/>
      <c r="G854" s="9"/>
      <c r="I854" s="21"/>
    </row>
    <row r="855" spans="1:9">
      <c r="A855" s="8"/>
      <c r="B855" s="8"/>
      <c r="C855" s="8"/>
      <c r="D855" s="8"/>
      <c r="E855" s="8"/>
      <c r="F855" s="8"/>
      <c r="G855" s="8"/>
      <c r="I855" s="22"/>
    </row>
    <row r="856" spans="1:9">
      <c r="A856" s="9"/>
      <c r="B856" s="9"/>
      <c r="C856" s="9"/>
      <c r="D856" s="9"/>
      <c r="E856" s="9"/>
      <c r="F856" s="9"/>
      <c r="G856" s="9"/>
      <c r="I856" s="21"/>
    </row>
    <row r="857" spans="1:9">
      <c r="A857" s="8"/>
      <c r="B857" s="8"/>
      <c r="C857" s="8"/>
      <c r="D857" s="8"/>
      <c r="E857" s="8"/>
      <c r="F857" s="8"/>
      <c r="G857" s="8"/>
      <c r="I857" s="22"/>
    </row>
    <row r="858" spans="1:9">
      <c r="A858" s="9"/>
      <c r="B858" s="9"/>
      <c r="C858" s="9"/>
      <c r="D858" s="9"/>
      <c r="E858" s="9"/>
      <c r="F858" s="9"/>
      <c r="G858" s="9"/>
      <c r="I858" s="21"/>
    </row>
    <row r="859" spans="1:9">
      <c r="A859" s="8"/>
      <c r="B859" s="8"/>
      <c r="C859" s="8"/>
      <c r="D859" s="8"/>
      <c r="E859" s="8"/>
      <c r="F859" s="8"/>
      <c r="G859" s="8"/>
      <c r="I859" s="22"/>
    </row>
    <row r="860" spans="1:9">
      <c r="A860" s="9"/>
      <c r="B860" s="9"/>
      <c r="C860" s="9"/>
      <c r="D860" s="9"/>
      <c r="E860" s="9"/>
      <c r="F860" s="9"/>
      <c r="G860" s="9"/>
      <c r="I860" s="21"/>
    </row>
    <row r="861" spans="1:9">
      <c r="A861" s="8"/>
      <c r="B861" s="8"/>
      <c r="C861" s="8"/>
      <c r="D861" s="8"/>
      <c r="E861" s="8"/>
      <c r="F861" s="8"/>
      <c r="G861" s="8"/>
      <c r="I861" s="22"/>
    </row>
    <row r="862" spans="1:9">
      <c r="A862" s="9"/>
      <c r="B862" s="9"/>
      <c r="C862" s="9"/>
      <c r="D862" s="9"/>
      <c r="E862" s="9"/>
      <c r="F862" s="9"/>
      <c r="G862" s="9"/>
      <c r="I862" s="21"/>
    </row>
    <row r="863" spans="1:9">
      <c r="A863" s="8"/>
      <c r="B863" s="8"/>
      <c r="C863" s="8"/>
      <c r="D863" s="8"/>
      <c r="E863" s="8"/>
      <c r="F863" s="8"/>
      <c r="G863" s="8"/>
      <c r="I863" s="22"/>
    </row>
    <row r="864" spans="1:9">
      <c r="A864" s="9"/>
      <c r="B864" s="9"/>
      <c r="C864" s="9"/>
      <c r="D864" s="9"/>
      <c r="E864" s="9"/>
      <c r="F864" s="9"/>
      <c r="G864" s="9"/>
      <c r="I864" s="21"/>
    </row>
    <row r="865" spans="1:9">
      <c r="A865" s="8"/>
      <c r="B865" s="8"/>
      <c r="C865" s="8"/>
      <c r="D865" s="8"/>
      <c r="E865" s="8"/>
      <c r="F865" s="8"/>
      <c r="G865" s="8"/>
      <c r="I865" s="22"/>
    </row>
    <row r="866" spans="1:9">
      <c r="A866" s="9"/>
      <c r="B866" s="9"/>
      <c r="C866" s="9"/>
      <c r="D866" s="9"/>
      <c r="E866" s="9"/>
      <c r="F866" s="9"/>
      <c r="G866" s="9"/>
      <c r="I866" s="21"/>
    </row>
    <row r="867" spans="1:9">
      <c r="A867" s="8"/>
      <c r="B867" s="8"/>
      <c r="C867" s="8"/>
      <c r="D867" s="8"/>
      <c r="E867" s="8"/>
      <c r="F867" s="8"/>
      <c r="G867" s="8"/>
      <c r="I867" s="22"/>
    </row>
    <row r="868" spans="1:9">
      <c r="A868" s="9"/>
      <c r="B868" s="9"/>
      <c r="C868" s="9"/>
      <c r="D868" s="9"/>
      <c r="E868" s="9"/>
      <c r="F868" s="9"/>
      <c r="G868" s="9"/>
      <c r="I868" s="21"/>
    </row>
    <row r="869" spans="1:9">
      <c r="A869" s="8"/>
      <c r="B869" s="8"/>
      <c r="C869" s="8"/>
      <c r="D869" s="8"/>
      <c r="E869" s="8"/>
      <c r="F869" s="8"/>
      <c r="G869" s="8"/>
      <c r="I869" s="22"/>
    </row>
    <row r="870" spans="1:9">
      <c r="A870" s="9"/>
      <c r="B870" s="9"/>
      <c r="C870" s="9"/>
      <c r="D870" s="9"/>
      <c r="E870" s="9"/>
      <c r="F870" s="9"/>
      <c r="G870" s="9"/>
      <c r="I870" s="21"/>
    </row>
    <row r="871" spans="1:9">
      <c r="A871" s="8"/>
      <c r="B871" s="8"/>
      <c r="C871" s="8"/>
      <c r="D871" s="8"/>
      <c r="E871" s="8"/>
      <c r="F871" s="8"/>
      <c r="G871" s="8"/>
      <c r="I871" s="22"/>
    </row>
    <row r="872" spans="1:9">
      <c r="A872" s="9"/>
      <c r="B872" s="9"/>
      <c r="C872" s="9"/>
      <c r="D872" s="9"/>
      <c r="E872" s="9"/>
      <c r="F872" s="9"/>
      <c r="G872" s="9"/>
      <c r="I872" s="21"/>
    </row>
    <row r="873" spans="1:9">
      <c r="A873" s="8"/>
      <c r="B873" s="8"/>
      <c r="C873" s="8"/>
      <c r="D873" s="8"/>
      <c r="E873" s="8"/>
      <c r="F873" s="8"/>
      <c r="G873" s="8"/>
      <c r="I873" s="22"/>
    </row>
    <row r="874" spans="1:9">
      <c r="A874" s="9"/>
      <c r="B874" s="9"/>
      <c r="C874" s="9"/>
      <c r="D874" s="9"/>
      <c r="E874" s="9"/>
      <c r="F874" s="9"/>
      <c r="G874" s="9"/>
      <c r="I874" s="21"/>
    </row>
    <row r="875" spans="1:9">
      <c r="A875" s="8"/>
      <c r="B875" s="8"/>
      <c r="C875" s="8"/>
      <c r="D875" s="8"/>
      <c r="E875" s="8"/>
      <c r="F875" s="8"/>
      <c r="G875" s="8"/>
      <c r="I875" s="22"/>
    </row>
    <row r="876" spans="1:9">
      <c r="A876" s="9"/>
      <c r="B876" s="9"/>
      <c r="C876" s="9"/>
      <c r="D876" s="9"/>
      <c r="E876" s="9"/>
      <c r="F876" s="9"/>
      <c r="G876" s="9"/>
      <c r="I876" s="21"/>
    </row>
    <row r="877" spans="1:9">
      <c r="A877" s="8"/>
      <c r="B877" s="8"/>
      <c r="C877" s="8"/>
      <c r="D877" s="8"/>
      <c r="E877" s="8"/>
      <c r="F877" s="8"/>
      <c r="G877" s="8"/>
      <c r="I877" s="22"/>
    </row>
    <row r="878" spans="1:9">
      <c r="A878" s="9"/>
      <c r="B878" s="9"/>
      <c r="C878" s="9"/>
      <c r="D878" s="9"/>
      <c r="E878" s="9"/>
      <c r="F878" s="9"/>
      <c r="G878" s="9"/>
      <c r="I878" s="21"/>
    </row>
    <row r="879" spans="1:9">
      <c r="A879" s="8"/>
      <c r="B879" s="8"/>
      <c r="C879" s="8"/>
      <c r="D879" s="8"/>
      <c r="E879" s="8"/>
      <c r="F879" s="8"/>
      <c r="G879" s="8"/>
      <c r="I879" s="22"/>
    </row>
    <row r="880" spans="1:9">
      <c r="A880" s="9"/>
      <c r="B880" s="9"/>
      <c r="C880" s="9"/>
      <c r="D880" s="9"/>
      <c r="E880" s="9"/>
      <c r="F880" s="9"/>
      <c r="G880" s="9"/>
      <c r="I880" s="21"/>
    </row>
    <row r="881" spans="1:9">
      <c r="A881" s="8"/>
      <c r="B881" s="8"/>
      <c r="C881" s="8"/>
      <c r="D881" s="8"/>
      <c r="E881" s="8"/>
      <c r="F881" s="8"/>
      <c r="G881" s="8"/>
      <c r="I881" s="22"/>
    </row>
    <row r="882" spans="1:9">
      <c r="A882" s="9"/>
      <c r="B882" s="9"/>
      <c r="C882" s="9"/>
      <c r="D882" s="9"/>
      <c r="E882" s="9"/>
      <c r="F882" s="9"/>
      <c r="G882" s="9"/>
      <c r="I882" s="21"/>
    </row>
    <row r="883" spans="1:9">
      <c r="A883" s="8"/>
      <c r="B883" s="8"/>
      <c r="C883" s="8"/>
      <c r="D883" s="8"/>
      <c r="E883" s="8"/>
      <c r="F883" s="8"/>
      <c r="G883" s="8"/>
      <c r="I883" s="22"/>
    </row>
    <row r="884" spans="1:9">
      <c r="A884" s="9"/>
      <c r="B884" s="9"/>
      <c r="C884" s="9"/>
      <c r="D884" s="9"/>
      <c r="E884" s="9"/>
      <c r="F884" s="9"/>
      <c r="G884" s="9"/>
      <c r="I884" s="21"/>
    </row>
    <row r="885" spans="1:9">
      <c r="A885" s="8"/>
      <c r="B885" s="8"/>
      <c r="C885" s="8"/>
      <c r="D885" s="8"/>
      <c r="E885" s="8"/>
      <c r="F885" s="8"/>
      <c r="G885" s="8"/>
      <c r="I885" s="22"/>
    </row>
    <row r="886" spans="1:9">
      <c r="A886" s="9"/>
      <c r="B886" s="9"/>
      <c r="C886" s="9"/>
      <c r="D886" s="9"/>
      <c r="E886" s="9"/>
      <c r="F886" s="9"/>
      <c r="G886" s="9"/>
      <c r="I886" s="21"/>
    </row>
    <row r="887" spans="1:9">
      <c r="A887" s="8"/>
      <c r="B887" s="8"/>
      <c r="C887" s="8"/>
      <c r="D887" s="8"/>
      <c r="E887" s="8"/>
      <c r="F887" s="8"/>
      <c r="G887" s="8"/>
      <c r="I887" s="22"/>
    </row>
    <row r="888" spans="1:9">
      <c r="A888" s="9"/>
      <c r="B888" s="9"/>
      <c r="C888" s="9"/>
      <c r="D888" s="9"/>
      <c r="E888" s="9"/>
      <c r="F888" s="9"/>
      <c r="G888" s="9"/>
      <c r="I888" s="21"/>
    </row>
    <row r="889" spans="1:9">
      <c r="A889" s="8"/>
      <c r="B889" s="8"/>
      <c r="C889" s="8"/>
      <c r="D889" s="8"/>
      <c r="E889" s="8"/>
      <c r="F889" s="8"/>
      <c r="G889" s="8"/>
      <c r="I889" s="22"/>
    </row>
    <row r="890" spans="1:9">
      <c r="A890" s="9"/>
      <c r="B890" s="9"/>
      <c r="C890" s="9"/>
      <c r="D890" s="9"/>
      <c r="E890" s="9"/>
      <c r="F890" s="9"/>
      <c r="G890" s="9"/>
      <c r="I890" s="21"/>
    </row>
    <row r="891" spans="1:9">
      <c r="A891" s="8"/>
      <c r="B891" s="8"/>
      <c r="C891" s="8"/>
      <c r="D891" s="8"/>
      <c r="E891" s="8"/>
      <c r="F891" s="8"/>
      <c r="G891" s="8"/>
      <c r="I891" s="22"/>
    </row>
    <row r="892" spans="1:9">
      <c r="A892" s="9"/>
      <c r="B892" s="9"/>
      <c r="C892" s="9"/>
      <c r="D892" s="9"/>
      <c r="E892" s="9"/>
      <c r="F892" s="9"/>
      <c r="G892" s="9"/>
      <c r="I892" s="21"/>
    </row>
    <row r="893" spans="1:9">
      <c r="A893" s="8"/>
      <c r="B893" s="8"/>
      <c r="C893" s="8"/>
      <c r="D893" s="8"/>
      <c r="E893" s="8"/>
      <c r="F893" s="8"/>
      <c r="G893" s="8"/>
      <c r="I893" s="22"/>
    </row>
    <row r="894" spans="1:9">
      <c r="A894" s="9"/>
      <c r="B894" s="9"/>
      <c r="C894" s="9"/>
      <c r="D894" s="9"/>
      <c r="E894" s="9"/>
      <c r="F894" s="9"/>
      <c r="G894" s="9"/>
      <c r="I894" s="21"/>
    </row>
    <row r="895" spans="1:9">
      <c r="A895" s="8"/>
      <c r="B895" s="8"/>
      <c r="C895" s="8"/>
      <c r="D895" s="8"/>
      <c r="E895" s="8"/>
      <c r="F895" s="8"/>
      <c r="G895" s="8"/>
      <c r="I895" s="22"/>
    </row>
    <row r="896" spans="1:9">
      <c r="A896" s="9"/>
      <c r="B896" s="9"/>
      <c r="C896" s="9"/>
      <c r="D896" s="9"/>
      <c r="E896" s="9"/>
      <c r="F896" s="9"/>
      <c r="G896" s="9"/>
      <c r="I896" s="21"/>
    </row>
    <row r="897" spans="1:9">
      <c r="A897" s="8"/>
      <c r="B897" s="8"/>
      <c r="C897" s="8"/>
      <c r="D897" s="8"/>
      <c r="E897" s="8"/>
      <c r="F897" s="8"/>
      <c r="G897" s="8"/>
      <c r="I897" s="22"/>
    </row>
    <row r="898" spans="1:9">
      <c r="A898" s="9"/>
      <c r="B898" s="9"/>
      <c r="C898" s="9"/>
      <c r="D898" s="9"/>
      <c r="E898" s="9"/>
      <c r="F898" s="9"/>
      <c r="G898" s="9"/>
      <c r="I898" s="21"/>
    </row>
    <row r="899" spans="1:9">
      <c r="A899" s="8"/>
      <c r="B899" s="8"/>
      <c r="C899" s="8"/>
      <c r="D899" s="8"/>
      <c r="E899" s="8"/>
      <c r="F899" s="8"/>
      <c r="G899" s="8"/>
      <c r="I899" s="22"/>
    </row>
    <row r="900" spans="1:9">
      <c r="A900" s="9"/>
      <c r="B900" s="9"/>
      <c r="C900" s="9"/>
      <c r="D900" s="9"/>
      <c r="E900" s="9"/>
      <c r="F900" s="9"/>
      <c r="G900" s="9"/>
      <c r="I900" s="21"/>
    </row>
    <row r="901" spans="1:9">
      <c r="A901" s="8"/>
      <c r="B901" s="8"/>
      <c r="C901" s="8"/>
      <c r="D901" s="8"/>
      <c r="E901" s="8"/>
      <c r="F901" s="8"/>
      <c r="G901" s="8"/>
      <c r="I901" s="22"/>
    </row>
    <row r="902" spans="1:9">
      <c r="A902" s="9"/>
      <c r="B902" s="9"/>
      <c r="C902" s="9"/>
      <c r="D902" s="9"/>
      <c r="E902" s="9"/>
      <c r="F902" s="9"/>
      <c r="G902" s="9"/>
      <c r="I902" s="21"/>
    </row>
    <row r="903" spans="1:9">
      <c r="A903" s="8"/>
      <c r="B903" s="8"/>
      <c r="C903" s="8"/>
      <c r="D903" s="8"/>
      <c r="E903" s="8"/>
      <c r="F903" s="8"/>
      <c r="G903" s="8"/>
      <c r="I903" s="22"/>
    </row>
    <row r="904" spans="1:9">
      <c r="A904" s="9"/>
      <c r="B904" s="9"/>
      <c r="C904" s="9"/>
      <c r="D904" s="9"/>
      <c r="E904" s="9"/>
      <c r="F904" s="9"/>
      <c r="G904" s="9"/>
      <c r="I904" s="21"/>
    </row>
    <row r="905" spans="1:9">
      <c r="A905" s="8"/>
      <c r="B905" s="8"/>
      <c r="C905" s="8"/>
      <c r="D905" s="8"/>
      <c r="E905" s="8"/>
      <c r="F905" s="8"/>
      <c r="G905" s="8"/>
      <c r="I905" s="22"/>
    </row>
    <row r="906" spans="1:9">
      <c r="A906" s="9"/>
      <c r="B906" s="9"/>
      <c r="C906" s="9"/>
      <c r="D906" s="9"/>
      <c r="E906" s="9"/>
      <c r="F906" s="9"/>
      <c r="G906" s="9"/>
      <c r="I906" s="21"/>
    </row>
    <row r="907" spans="1:9">
      <c r="A907" s="8"/>
      <c r="B907" s="8"/>
      <c r="C907" s="8"/>
      <c r="D907" s="8"/>
      <c r="E907" s="8"/>
      <c r="F907" s="8"/>
      <c r="G907" s="8"/>
      <c r="I907" s="22"/>
    </row>
    <row r="908" spans="1:9">
      <c r="A908" s="9"/>
      <c r="B908" s="9"/>
      <c r="C908" s="9"/>
      <c r="D908" s="9"/>
      <c r="E908" s="9"/>
      <c r="F908" s="9"/>
      <c r="G908" s="9"/>
      <c r="I908" s="21"/>
    </row>
    <row r="909" spans="1:9">
      <c r="A909" s="8"/>
      <c r="B909" s="8"/>
      <c r="C909" s="8"/>
      <c r="D909" s="8"/>
      <c r="E909" s="8"/>
      <c r="F909" s="8"/>
      <c r="G909" s="8"/>
      <c r="I909" s="22"/>
    </row>
    <row r="910" spans="1:9">
      <c r="A910" s="9"/>
      <c r="B910" s="9"/>
      <c r="C910" s="9"/>
      <c r="D910" s="9"/>
      <c r="E910" s="9"/>
      <c r="F910" s="9"/>
      <c r="G910" s="9"/>
      <c r="I910" s="21"/>
    </row>
    <row r="911" spans="1:9">
      <c r="A911" s="8"/>
      <c r="B911" s="8"/>
      <c r="C911" s="8"/>
      <c r="D911" s="8"/>
      <c r="E911" s="8"/>
      <c r="F911" s="8"/>
      <c r="G911" s="8"/>
      <c r="I911" s="22"/>
    </row>
    <row r="912" spans="1:9">
      <c r="A912" s="9"/>
      <c r="B912" s="9"/>
      <c r="C912" s="9"/>
      <c r="D912" s="9"/>
      <c r="E912" s="9"/>
      <c r="F912" s="9"/>
      <c r="G912" s="9"/>
      <c r="I912" s="21"/>
    </row>
    <row r="913" spans="1:9">
      <c r="A913" s="8"/>
      <c r="B913" s="8"/>
      <c r="C913" s="8"/>
      <c r="D913" s="8"/>
      <c r="E913" s="8"/>
      <c r="F913" s="8"/>
      <c r="G913" s="8"/>
      <c r="I913" s="22"/>
    </row>
    <row r="914" spans="1:9">
      <c r="A914" s="9"/>
      <c r="B914" s="9"/>
      <c r="C914" s="9"/>
      <c r="D914" s="9"/>
      <c r="E914" s="9"/>
      <c r="F914" s="9"/>
      <c r="G914" s="9"/>
      <c r="I914" s="21"/>
    </row>
    <row r="915" spans="1:9">
      <c r="A915" s="8"/>
      <c r="B915" s="8"/>
      <c r="C915" s="8"/>
      <c r="D915" s="8"/>
      <c r="E915" s="8"/>
      <c r="F915" s="8"/>
      <c r="G915" s="8"/>
      <c r="I915" s="22"/>
    </row>
    <row r="916" spans="1:9">
      <c r="A916" s="9"/>
      <c r="B916" s="9"/>
      <c r="C916" s="9"/>
      <c r="D916" s="9"/>
      <c r="E916" s="9"/>
      <c r="F916" s="9"/>
      <c r="G916" s="9"/>
      <c r="I916" s="21"/>
    </row>
    <row r="917" spans="1:9">
      <c r="A917" s="8"/>
      <c r="B917" s="8"/>
      <c r="C917" s="8"/>
      <c r="D917" s="8"/>
      <c r="E917" s="8"/>
      <c r="F917" s="8"/>
      <c r="G917" s="8"/>
      <c r="I917" s="22"/>
    </row>
    <row r="918" spans="1:9">
      <c r="A918" s="9"/>
      <c r="B918" s="9"/>
      <c r="C918" s="9"/>
      <c r="D918" s="9"/>
      <c r="E918" s="9"/>
      <c r="F918" s="9"/>
      <c r="G918" s="9"/>
      <c r="I918" s="21"/>
    </row>
    <row r="919" spans="1:9">
      <c r="A919" s="8"/>
      <c r="B919" s="8"/>
      <c r="C919" s="8"/>
      <c r="D919" s="8"/>
      <c r="E919" s="8"/>
      <c r="F919" s="8"/>
      <c r="G919" s="8"/>
      <c r="I919" s="22"/>
    </row>
    <row r="920" spans="1:9">
      <c r="A920" s="9"/>
      <c r="B920" s="9"/>
      <c r="C920" s="9"/>
      <c r="D920" s="9"/>
      <c r="E920" s="9"/>
      <c r="F920" s="9"/>
      <c r="G920" s="9"/>
      <c r="I920" s="21"/>
    </row>
    <row r="921" spans="1:9">
      <c r="A921" s="8"/>
      <c r="B921" s="8"/>
      <c r="C921" s="8"/>
      <c r="D921" s="8"/>
      <c r="E921" s="8"/>
      <c r="F921" s="8"/>
      <c r="G921" s="8"/>
      <c r="I921" s="22"/>
    </row>
    <row r="922" spans="1:9">
      <c r="A922" s="9"/>
      <c r="B922" s="9"/>
      <c r="C922" s="9"/>
      <c r="D922" s="9"/>
      <c r="E922" s="9"/>
      <c r="F922" s="9"/>
      <c r="G922" s="9"/>
      <c r="I922" s="21"/>
    </row>
    <row r="923" spans="1:9">
      <c r="A923" s="8"/>
      <c r="B923" s="8"/>
      <c r="C923" s="8"/>
      <c r="D923" s="8"/>
      <c r="E923" s="8"/>
      <c r="F923" s="8"/>
      <c r="G923" s="8"/>
      <c r="I923" s="22"/>
    </row>
    <row r="924" spans="1:9">
      <c r="A924" s="9"/>
      <c r="B924" s="9"/>
      <c r="C924" s="9"/>
      <c r="D924" s="9"/>
      <c r="E924" s="9"/>
      <c r="F924" s="9"/>
      <c r="G924" s="9"/>
      <c r="I924" s="21"/>
    </row>
    <row r="925" spans="1:9">
      <c r="A925" s="8"/>
      <c r="B925" s="8"/>
      <c r="C925" s="8"/>
      <c r="D925" s="8"/>
      <c r="E925" s="8"/>
      <c r="F925" s="8"/>
      <c r="G925" s="8"/>
      <c r="I925" s="22"/>
    </row>
    <row r="926" spans="1:9">
      <c r="A926" s="9"/>
      <c r="B926" s="9"/>
      <c r="C926" s="9"/>
      <c r="D926" s="9"/>
      <c r="E926" s="9"/>
      <c r="F926" s="9"/>
      <c r="G926" s="9"/>
      <c r="I926" s="21"/>
    </row>
    <row r="927" spans="1:9">
      <c r="A927" s="8"/>
      <c r="B927" s="8"/>
      <c r="C927" s="8"/>
      <c r="D927" s="8"/>
      <c r="E927" s="8"/>
      <c r="F927" s="8"/>
      <c r="G927" s="8"/>
      <c r="I927" s="22"/>
    </row>
    <row r="928" spans="1:9">
      <c r="A928" s="9"/>
      <c r="B928" s="9"/>
      <c r="C928" s="9"/>
      <c r="D928" s="9"/>
      <c r="E928" s="9"/>
      <c r="F928" s="9"/>
      <c r="G928" s="9"/>
      <c r="I928" s="21"/>
    </row>
    <row r="929" spans="1:9">
      <c r="A929" s="8"/>
      <c r="B929" s="8"/>
      <c r="C929" s="8"/>
      <c r="D929" s="8"/>
      <c r="E929" s="8"/>
      <c r="F929" s="8"/>
      <c r="G929" s="8"/>
      <c r="I929" s="22"/>
    </row>
    <row r="930" spans="1:9">
      <c r="A930" s="9"/>
      <c r="B930" s="9"/>
      <c r="C930" s="9"/>
      <c r="D930" s="9"/>
      <c r="E930" s="9"/>
      <c r="F930" s="9"/>
      <c r="G930" s="9"/>
      <c r="I930" s="21"/>
    </row>
    <row r="931" spans="1:9">
      <c r="A931" s="8"/>
      <c r="B931" s="8"/>
      <c r="C931" s="8"/>
      <c r="D931" s="8"/>
      <c r="E931" s="8"/>
      <c r="F931" s="8"/>
      <c r="G931" s="8"/>
      <c r="I931" s="22"/>
    </row>
    <row r="932" spans="1:9">
      <c r="A932" s="9"/>
      <c r="B932" s="9"/>
      <c r="C932" s="9"/>
      <c r="D932" s="9"/>
      <c r="E932" s="9"/>
      <c r="F932" s="9"/>
      <c r="G932" s="9"/>
      <c r="I932" s="21"/>
    </row>
    <row r="933" spans="1:9">
      <c r="A933" s="8"/>
      <c r="B933" s="8"/>
      <c r="C933" s="8"/>
      <c r="D933" s="8"/>
      <c r="E933" s="8"/>
      <c r="F933" s="8"/>
      <c r="G933" s="8"/>
      <c r="I933" s="22"/>
    </row>
    <row r="934" spans="1:9">
      <c r="A934" s="9"/>
      <c r="B934" s="9"/>
      <c r="C934" s="9"/>
      <c r="D934" s="9"/>
      <c r="E934" s="9"/>
      <c r="F934" s="9"/>
      <c r="G934" s="9"/>
      <c r="I934" s="21"/>
    </row>
    <row r="935" spans="1:9">
      <c r="A935" s="8"/>
      <c r="B935" s="8"/>
      <c r="C935" s="8"/>
      <c r="D935" s="8"/>
      <c r="E935" s="8"/>
      <c r="F935" s="8"/>
      <c r="G935" s="8"/>
      <c r="I935" s="22"/>
    </row>
    <row r="936" spans="1:9">
      <c r="A936" s="9"/>
      <c r="B936" s="9"/>
      <c r="C936" s="9"/>
      <c r="D936" s="9"/>
      <c r="E936" s="9"/>
      <c r="F936" s="9"/>
      <c r="G936" s="9"/>
      <c r="I936" s="21"/>
    </row>
    <row r="937" spans="1:9">
      <c r="A937" s="8"/>
      <c r="B937" s="8"/>
      <c r="C937" s="8"/>
      <c r="D937" s="8"/>
      <c r="E937" s="8"/>
      <c r="F937" s="8"/>
      <c r="G937" s="8"/>
      <c r="I937" s="22"/>
    </row>
    <row r="938" spans="1:9">
      <c r="A938" s="9"/>
      <c r="B938" s="9"/>
      <c r="C938" s="9"/>
      <c r="D938" s="9"/>
      <c r="E938" s="9"/>
      <c r="F938" s="9"/>
      <c r="G938" s="9"/>
      <c r="I938" s="21"/>
    </row>
    <row r="939" spans="1:9">
      <c r="A939" s="8"/>
      <c r="B939" s="8"/>
      <c r="C939" s="8"/>
      <c r="D939" s="8"/>
      <c r="E939" s="8"/>
      <c r="F939" s="8"/>
      <c r="G939" s="8"/>
      <c r="I939" s="22"/>
    </row>
    <row r="940" spans="1:9">
      <c r="A940" s="9"/>
      <c r="B940" s="9"/>
      <c r="C940" s="9"/>
      <c r="D940" s="9"/>
      <c r="E940" s="9"/>
      <c r="F940" s="9"/>
      <c r="G940" s="9"/>
      <c r="I940" s="21"/>
    </row>
    <row r="941" spans="1:9">
      <c r="A941" s="8"/>
      <c r="B941" s="8"/>
      <c r="C941" s="8"/>
      <c r="D941" s="8"/>
      <c r="E941" s="8"/>
      <c r="F941" s="8"/>
      <c r="G941" s="8"/>
      <c r="I941" s="22"/>
    </row>
    <row r="942" spans="1:9">
      <c r="A942" s="9"/>
      <c r="B942" s="9"/>
      <c r="C942" s="9"/>
      <c r="D942" s="9"/>
      <c r="E942" s="9"/>
      <c r="F942" s="9"/>
      <c r="G942" s="9"/>
      <c r="I942" s="21"/>
    </row>
    <row r="943" spans="1:9">
      <c r="A943" s="8"/>
      <c r="B943" s="8"/>
      <c r="C943" s="8"/>
      <c r="D943" s="8"/>
      <c r="E943" s="8"/>
      <c r="F943" s="8"/>
      <c r="G943" s="8"/>
      <c r="I943" s="22"/>
    </row>
    <row r="944" spans="1:9">
      <c r="A944" s="9"/>
      <c r="B944" s="9"/>
      <c r="C944" s="9"/>
      <c r="D944" s="9"/>
      <c r="E944" s="9"/>
      <c r="F944" s="9"/>
      <c r="G944" s="9"/>
      <c r="I944" s="21"/>
    </row>
    <row r="945" spans="1:9">
      <c r="A945" s="8"/>
      <c r="B945" s="8"/>
      <c r="C945" s="8"/>
      <c r="D945" s="8"/>
      <c r="E945" s="8"/>
      <c r="F945" s="8"/>
      <c r="G945" s="8"/>
      <c r="I945" s="22"/>
    </row>
    <row r="946" spans="1:9">
      <c r="A946" s="9"/>
      <c r="B946" s="9"/>
      <c r="C946" s="9"/>
      <c r="D946" s="9"/>
      <c r="E946" s="9"/>
      <c r="F946" s="9"/>
      <c r="G946" s="9"/>
      <c r="I946" s="21"/>
    </row>
    <row r="947" spans="1:9">
      <c r="A947" s="8"/>
      <c r="B947" s="8"/>
      <c r="C947" s="8"/>
      <c r="D947" s="8"/>
      <c r="E947" s="8"/>
      <c r="F947" s="8"/>
      <c r="G947" s="8"/>
      <c r="I947" s="22"/>
    </row>
    <row r="948" spans="1:9">
      <c r="A948" s="9"/>
      <c r="B948" s="9"/>
      <c r="C948" s="9"/>
      <c r="D948" s="9"/>
      <c r="E948" s="9"/>
      <c r="F948" s="9"/>
      <c r="G948" s="9"/>
    </row>
    <row r="949" spans="1:9">
      <c r="A949" s="8"/>
      <c r="B949" s="8"/>
      <c r="C949" s="8"/>
      <c r="D949" s="8"/>
      <c r="E949" s="8"/>
      <c r="F949" s="8"/>
      <c r="G949" s="8"/>
    </row>
    <row r="950" spans="1:9">
      <c r="A950" s="9"/>
      <c r="B950" s="9"/>
      <c r="C950" s="9"/>
      <c r="D950" s="9"/>
      <c r="E950" s="9"/>
      <c r="F950" s="9"/>
      <c r="G950" s="9"/>
    </row>
    <row r="951" spans="1:9">
      <c r="A951" s="8"/>
      <c r="B951" s="8"/>
      <c r="C951" s="8"/>
      <c r="D951" s="8"/>
      <c r="E951" s="8"/>
      <c r="F951" s="8"/>
      <c r="G951" s="8"/>
    </row>
    <row r="952" spans="1:9">
      <c r="A952" s="9"/>
      <c r="B952" s="9"/>
      <c r="C952" s="9"/>
      <c r="D952" s="9"/>
      <c r="E952" s="9"/>
      <c r="F952" s="9"/>
      <c r="G952" s="9"/>
    </row>
    <row r="953" spans="1:9">
      <c r="A953" s="8"/>
      <c r="B953" s="8"/>
      <c r="C953" s="8"/>
      <c r="D953" s="8"/>
      <c r="E953" s="8"/>
      <c r="F953" s="8"/>
      <c r="G953" s="8"/>
    </row>
    <row r="954" spans="1:9">
      <c r="A954" s="9"/>
      <c r="B954" s="9"/>
      <c r="C954" s="9"/>
      <c r="D954" s="9"/>
      <c r="E954" s="9"/>
      <c r="F954" s="9"/>
      <c r="G954" s="9"/>
    </row>
    <row r="955" spans="1:9">
      <c r="A955" s="8"/>
      <c r="B955" s="8"/>
      <c r="C955" s="8"/>
      <c r="D955" s="8"/>
      <c r="E955" s="8"/>
      <c r="F955" s="8"/>
      <c r="G955" s="8"/>
    </row>
    <row r="956" spans="1:9">
      <c r="A956" s="9"/>
      <c r="B956" s="9"/>
      <c r="C956" s="9"/>
      <c r="D956" s="9"/>
      <c r="E956" s="9"/>
      <c r="F956" s="9"/>
      <c r="G956" s="9"/>
    </row>
    <row r="957" spans="1:9">
      <c r="A957" s="8"/>
      <c r="B957" s="8"/>
      <c r="C957" s="8"/>
      <c r="D957" s="8"/>
      <c r="E957" s="8"/>
      <c r="F957" s="8"/>
      <c r="G957" s="8"/>
    </row>
    <row r="958" spans="1:9">
      <c r="A958" s="9"/>
      <c r="B958" s="9"/>
      <c r="C958" s="9"/>
      <c r="D958" s="9"/>
      <c r="E958" s="9"/>
      <c r="F958" s="9"/>
      <c r="G958" s="9"/>
    </row>
    <row r="959" spans="1:9">
      <c r="A959" s="8"/>
      <c r="B959" s="8"/>
      <c r="C959" s="8"/>
      <c r="D959" s="8"/>
      <c r="E959" s="8"/>
      <c r="F959" s="8"/>
      <c r="G959" s="8"/>
    </row>
    <row r="960" spans="1:9">
      <c r="A960" s="9"/>
      <c r="B960" s="9"/>
      <c r="C960" s="9"/>
      <c r="D960" s="9"/>
      <c r="E960" s="9"/>
      <c r="F960" s="9"/>
      <c r="G960" s="9"/>
    </row>
    <row r="961" spans="1:7">
      <c r="A961" s="8"/>
      <c r="B961" s="8"/>
      <c r="C961" s="8"/>
      <c r="D961" s="8"/>
      <c r="E961" s="8"/>
      <c r="F961" s="8"/>
      <c r="G961" s="8"/>
    </row>
    <row r="962" spans="1:7">
      <c r="A962" s="9"/>
      <c r="B962" s="9"/>
      <c r="C962" s="9"/>
      <c r="D962" s="9"/>
      <c r="E962" s="9"/>
      <c r="F962" s="9"/>
      <c r="G962" s="9"/>
    </row>
    <row r="963" spans="1:7">
      <c r="A963" s="8"/>
      <c r="B963" s="8"/>
      <c r="C963" s="8"/>
      <c r="D963" s="8"/>
      <c r="E963" s="8"/>
      <c r="F963" s="8"/>
      <c r="G963" s="8"/>
    </row>
    <row r="964" spans="1:7">
      <c r="A964" s="9"/>
      <c r="B964" s="9"/>
      <c r="C964" s="9"/>
      <c r="D964" s="9"/>
      <c r="E964" s="9"/>
      <c r="F964" s="9"/>
      <c r="G964" s="9"/>
    </row>
    <row r="965" spans="1:7">
      <c r="A965" s="8"/>
      <c r="B965" s="8"/>
      <c r="C965" s="8"/>
      <c r="D965" s="8"/>
      <c r="E965" s="8"/>
      <c r="F965" s="8"/>
      <c r="G965" s="8"/>
    </row>
    <row r="966" spans="1:7">
      <c r="A966" s="9"/>
      <c r="B966" s="9"/>
      <c r="C966" s="9"/>
      <c r="D966" s="9"/>
      <c r="E966" s="9"/>
      <c r="F966" s="9"/>
      <c r="G966" s="9"/>
    </row>
    <row r="967" spans="1:7">
      <c r="A967" s="8"/>
      <c r="B967" s="8"/>
      <c r="C967" s="8"/>
      <c r="D967" s="8"/>
      <c r="E967" s="8"/>
      <c r="F967" s="8"/>
      <c r="G967" s="8"/>
    </row>
    <row r="968" spans="1:7">
      <c r="A968" s="9"/>
      <c r="B968" s="9"/>
      <c r="C968" s="9"/>
      <c r="D968" s="9"/>
      <c r="E968" s="9"/>
      <c r="F968" s="9"/>
      <c r="G968" s="9"/>
    </row>
    <row r="969" spans="1:7">
      <c r="A969" s="8"/>
      <c r="B969" s="8"/>
      <c r="C969" s="8"/>
      <c r="D969" s="8"/>
      <c r="E969" s="8"/>
      <c r="F969" s="8"/>
      <c r="G969" s="8"/>
    </row>
    <row r="970" spans="1:7">
      <c r="A970" s="9"/>
      <c r="B970" s="9"/>
      <c r="C970" s="9"/>
      <c r="D970" s="9"/>
      <c r="E970" s="9"/>
      <c r="F970" s="9"/>
      <c r="G970" s="9"/>
    </row>
    <row r="971" spans="1:7">
      <c r="A971" s="8"/>
      <c r="B971" s="8"/>
      <c r="C971" s="8"/>
      <c r="D971" s="8"/>
      <c r="E971" s="8"/>
      <c r="F971" s="8"/>
      <c r="G971" s="8"/>
    </row>
    <row r="972" spans="1:7">
      <c r="A972" s="9"/>
      <c r="B972" s="9"/>
      <c r="C972" s="9"/>
      <c r="D972" s="9"/>
      <c r="E972" s="9"/>
      <c r="F972" s="9"/>
      <c r="G972" s="9"/>
    </row>
    <row r="973" spans="1:7">
      <c r="A973" s="8"/>
      <c r="B973" s="8"/>
      <c r="C973" s="8"/>
      <c r="D973" s="8"/>
      <c r="E973" s="8"/>
      <c r="F973" s="8"/>
      <c r="G973" s="8"/>
    </row>
    <row r="974" spans="1:7">
      <c r="A974" s="9"/>
      <c r="B974" s="9"/>
      <c r="C974" s="9"/>
      <c r="D974" s="9"/>
      <c r="E974" s="9"/>
      <c r="F974" s="9"/>
      <c r="G974" s="9"/>
    </row>
    <row r="975" spans="1:7">
      <c r="A975" s="8"/>
      <c r="B975" s="8"/>
      <c r="C975" s="8"/>
      <c r="D975" s="8"/>
      <c r="E975" s="8"/>
      <c r="F975" s="8"/>
      <c r="G975" s="8"/>
    </row>
    <row r="976" spans="1:7">
      <c r="A976" s="9"/>
      <c r="B976" s="9"/>
      <c r="C976" s="9"/>
      <c r="D976" s="9"/>
      <c r="E976" s="9"/>
      <c r="F976" s="9"/>
      <c r="G976" s="9"/>
    </row>
    <row r="977" spans="1:7">
      <c r="A977" s="8"/>
      <c r="B977" s="8"/>
      <c r="C977" s="8"/>
      <c r="D977" s="8"/>
      <c r="E977" s="8"/>
      <c r="F977" s="8"/>
      <c r="G977" s="8"/>
    </row>
    <row r="978" spans="1:7">
      <c r="A978" s="9"/>
      <c r="B978" s="9"/>
      <c r="C978" s="9"/>
      <c r="D978" s="9"/>
      <c r="E978" s="9"/>
      <c r="F978" s="9"/>
      <c r="G978" s="9"/>
    </row>
    <row r="979" spans="1:7">
      <c r="A979" s="8"/>
      <c r="B979" s="8"/>
      <c r="C979" s="8"/>
      <c r="D979" s="8"/>
      <c r="E979" s="8"/>
      <c r="F979" s="8"/>
      <c r="G979" s="8"/>
    </row>
    <row r="980" spans="1:7">
      <c r="A980" s="9"/>
      <c r="B980" s="9"/>
      <c r="C980" s="9"/>
      <c r="D980" s="9"/>
      <c r="E980" s="9"/>
      <c r="F980" s="9"/>
      <c r="G980" s="9"/>
    </row>
    <row r="981" spans="1:7">
      <c r="A981" s="8"/>
      <c r="B981" s="8"/>
      <c r="C981" s="8"/>
      <c r="D981" s="8"/>
      <c r="E981" s="8"/>
      <c r="F981" s="8"/>
      <c r="G981" s="8"/>
    </row>
    <row r="982" spans="1:7">
      <c r="A982" s="9"/>
      <c r="B982" s="9"/>
      <c r="C982" s="9"/>
      <c r="D982" s="9"/>
      <c r="E982" s="9"/>
      <c r="F982" s="9"/>
      <c r="G982" s="9"/>
    </row>
    <row r="983" spans="1:7">
      <c r="A983" s="8"/>
      <c r="B983" s="8"/>
      <c r="C983" s="8"/>
      <c r="D983" s="8"/>
      <c r="E983" s="8"/>
      <c r="F983" s="8"/>
      <c r="G983" s="8"/>
    </row>
    <row r="984" spans="1:7">
      <c r="A984" s="9"/>
      <c r="B984" s="9"/>
      <c r="C984" s="9"/>
      <c r="D984" s="9"/>
      <c r="E984" s="9"/>
      <c r="F984" s="9"/>
      <c r="G984" s="9"/>
    </row>
    <row r="985" spans="1:7">
      <c r="A985" s="8"/>
      <c r="B985" s="8"/>
      <c r="C985" s="8"/>
      <c r="D985" s="8"/>
      <c r="E985" s="8"/>
      <c r="F985" s="8"/>
      <c r="G985" s="8"/>
    </row>
    <row r="986" spans="1:7">
      <c r="A986" s="9"/>
      <c r="B986" s="9"/>
      <c r="C986" s="9"/>
      <c r="D986" s="9"/>
      <c r="E986" s="9"/>
      <c r="F986" s="9"/>
      <c r="G986" s="9"/>
    </row>
    <row r="987" spans="1:7">
      <c r="A987" s="8"/>
      <c r="B987" s="8"/>
      <c r="C987" s="8"/>
      <c r="D987" s="8"/>
      <c r="E987" s="8"/>
      <c r="F987" s="8"/>
      <c r="G987" s="8"/>
    </row>
    <row r="988" spans="1:7">
      <c r="A988" s="9"/>
      <c r="B988" s="9"/>
      <c r="C988" s="9"/>
      <c r="D988" s="9"/>
      <c r="E988" s="9"/>
      <c r="F988" s="9"/>
      <c r="G988" s="9"/>
    </row>
    <row r="989" spans="1:7">
      <c r="A989" s="8"/>
      <c r="B989" s="8"/>
      <c r="C989" s="8"/>
      <c r="D989" s="8"/>
      <c r="E989" s="8"/>
      <c r="F989" s="8"/>
      <c r="G989" s="8"/>
    </row>
    <row r="990" spans="1:7">
      <c r="A990" s="9"/>
      <c r="B990" s="9"/>
      <c r="C990" s="9"/>
      <c r="D990" s="9"/>
      <c r="E990" s="9"/>
      <c r="F990" s="9"/>
      <c r="G990" s="9"/>
    </row>
    <row r="991" spans="1:7">
      <c r="A991" s="8"/>
      <c r="B991" s="8"/>
      <c r="C991" s="8"/>
      <c r="D991" s="8"/>
      <c r="E991" s="8"/>
      <c r="F991" s="8"/>
      <c r="G991" s="8"/>
    </row>
    <row r="992" spans="1:7">
      <c r="A992" s="9"/>
      <c r="B992" s="9"/>
      <c r="C992" s="9"/>
      <c r="D992" s="9"/>
      <c r="E992" s="9"/>
      <c r="F992" s="9"/>
      <c r="G992" s="9"/>
    </row>
    <row r="993" spans="1:7">
      <c r="A993" s="8"/>
      <c r="B993" s="8"/>
      <c r="C993" s="8"/>
      <c r="D993" s="8"/>
      <c r="E993" s="8"/>
      <c r="F993" s="8"/>
      <c r="G993" s="8"/>
    </row>
    <row r="994" spans="1:7">
      <c r="A994" s="9"/>
      <c r="B994" s="9"/>
      <c r="C994" s="9"/>
      <c r="D994" s="9"/>
      <c r="E994" s="9"/>
      <c r="F994" s="9"/>
      <c r="G994" s="9"/>
    </row>
    <row r="995" spans="1:7">
      <c r="A995" s="8"/>
      <c r="B995" s="8"/>
      <c r="C995" s="8"/>
      <c r="D995" s="8"/>
      <c r="E995" s="8"/>
      <c r="F995" s="8"/>
      <c r="G995" s="8"/>
    </row>
    <row r="996" spans="1:7">
      <c r="A996" s="9"/>
      <c r="B996" s="9"/>
      <c r="C996" s="9"/>
      <c r="D996" s="9"/>
      <c r="E996" s="9"/>
      <c r="F996" s="9"/>
      <c r="G996" s="9"/>
    </row>
    <row r="997" spans="1:7">
      <c r="A997" s="8"/>
      <c r="B997" s="8"/>
      <c r="C997" s="8"/>
      <c r="D997" s="8"/>
      <c r="E997" s="8"/>
      <c r="F997" s="8"/>
      <c r="G997" s="8"/>
    </row>
    <row r="998" spans="1:7">
      <c r="A998" s="9"/>
      <c r="B998" s="9"/>
      <c r="C998" s="9"/>
      <c r="D998" s="9"/>
      <c r="E998" s="9"/>
      <c r="F998" s="9"/>
      <c r="G998" s="9"/>
    </row>
    <row r="999" spans="1:7">
      <c r="A999" s="8"/>
      <c r="B999" s="8"/>
      <c r="C999" s="8"/>
      <c r="D999" s="8"/>
      <c r="E999" s="8"/>
      <c r="F999" s="8"/>
      <c r="G999" s="8"/>
    </row>
    <row r="1000" spans="1:7">
      <c r="A1000" s="9"/>
      <c r="B1000" s="9"/>
      <c r="C1000" s="9"/>
      <c r="D1000" s="9"/>
      <c r="E1000" s="9"/>
      <c r="F1000" s="9"/>
      <c r="G1000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L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AE42-5283-4AFE-AD13-AFCCAF3A60A3}">
  <dimension ref="A1:P1000"/>
  <sheetViews>
    <sheetView topLeftCell="D1" workbookViewId="0">
      <selection activeCell="K11" sqref="K11"/>
    </sheetView>
  </sheetViews>
  <sheetFormatPr defaultRowHeight="13.2"/>
  <cols>
    <col min="1" max="1" width="7" customWidth="1"/>
    <col min="2" max="2" width="10.109375" bestFit="1" customWidth="1"/>
    <col min="3" max="3" width="11.77734375" bestFit="1" customWidth="1"/>
    <col min="4" max="4" width="14.33203125" bestFit="1" customWidth="1"/>
    <col min="5" max="5" width="8.6640625" bestFit="1" customWidth="1"/>
    <col min="6" max="6" width="9.21875" bestFit="1" customWidth="1"/>
    <col min="7" max="7" width="8.5546875" bestFit="1" customWidth="1"/>
    <col min="8" max="8" width="11.88671875" style="23" bestFit="1" customWidth="1"/>
    <col min="9" max="9" width="16.88671875" style="44" bestFit="1" customWidth="1"/>
    <col min="10" max="10" width="23.44140625" style="31" bestFit="1" customWidth="1"/>
    <col min="11" max="11" width="20.5546875" style="48" bestFit="1" customWidth="1"/>
    <col min="12" max="12" width="12.109375" style="23" bestFit="1" customWidth="1"/>
    <col min="13" max="13" width="17.5546875" style="23" bestFit="1" customWidth="1"/>
    <col min="14" max="14" width="18.21875" style="23" bestFit="1" customWidth="1"/>
    <col min="15" max="15" width="13.33203125" style="23" bestFit="1" customWidth="1"/>
    <col min="16" max="16" width="17.6640625" style="23" bestFit="1" customWidth="1"/>
  </cols>
  <sheetData>
    <row r="1" spans="1:16" ht="13.8">
      <c r="A1" s="1" t="s">
        <v>0</v>
      </c>
      <c r="B1" s="1" t="s">
        <v>1</v>
      </c>
      <c r="C1" s="1" t="s">
        <v>2</v>
      </c>
      <c r="D1" s="1" t="s">
        <v>4</v>
      </c>
      <c r="E1" s="1" t="s">
        <v>8</v>
      </c>
      <c r="F1" s="1" t="s">
        <v>9</v>
      </c>
      <c r="G1" s="1" t="s">
        <v>10</v>
      </c>
      <c r="H1" s="20" t="s">
        <v>1011</v>
      </c>
      <c r="I1" s="41" t="s">
        <v>1012</v>
      </c>
      <c r="J1" s="28" t="s">
        <v>1013</v>
      </c>
      <c r="K1" s="45" t="s">
        <v>1014</v>
      </c>
      <c r="L1" s="24" t="s">
        <v>1015</v>
      </c>
      <c r="M1" s="24" t="s">
        <v>1016</v>
      </c>
      <c r="N1" s="24" t="s">
        <v>1017</v>
      </c>
      <c r="O1" s="37" t="s">
        <v>1056</v>
      </c>
      <c r="P1" s="24" t="s">
        <v>1057</v>
      </c>
    </row>
    <row r="2" spans="1:16">
      <c r="A2" s="2" t="s">
        <v>11</v>
      </c>
      <c r="B2" s="3">
        <v>45317</v>
      </c>
      <c r="C2" s="4">
        <v>9.5</v>
      </c>
      <c r="D2" s="4">
        <v>11.76</v>
      </c>
      <c r="E2" s="4">
        <v>9.18</v>
      </c>
      <c r="F2" s="4">
        <v>9.56</v>
      </c>
      <c r="G2" s="2" t="s">
        <v>12</v>
      </c>
      <c r="H2" s="21">
        <f xml:space="preserve"> D2/100</f>
        <v>0.1176</v>
      </c>
      <c r="I2" s="42">
        <f xml:space="preserve"> C2/(H2+1)</f>
        <v>8.5003579098067288</v>
      </c>
      <c r="J2" s="29">
        <f xml:space="preserve"> VLOOKUP(A2, Total_de_acoes!A:B, 2, 0)</f>
        <v>515117391</v>
      </c>
      <c r="K2" s="46">
        <f xml:space="preserve"> (C2 - I2)*J2</f>
        <v>514933025.43414456</v>
      </c>
      <c r="L2" s="21" t="str">
        <f xml:space="preserve"> IF(K2&gt;0, "Subiu", IF(K2&lt;0, "Diminuiu", "Igual"))</f>
        <v>Subiu</v>
      </c>
      <c r="M2" s="21" t="str">
        <f xml:space="preserve"> VLOOKUP(A2, Ticker!A:B, 2, 0)</f>
        <v>Usiminas</v>
      </c>
      <c r="N2" s="21" t="str">
        <f xml:space="preserve"> VLOOKUP(M2, ChatGpt!A:B, 2, 0)</f>
        <v>Siderurgia</v>
      </c>
      <c r="O2" s="21">
        <f xml:space="preserve"> VLOOKUP(M2, ChatGpt!A:C, 3, 0)</f>
        <v>60</v>
      </c>
      <c r="P2" s="21" t="str">
        <f xml:space="preserve"> IF(O2&gt;100, "Maior que 100 anos", IF(O2&lt;50, "Menor que 50 anos", "Entre 50 e 100 anos"))</f>
        <v>Entre 50 e 100 anos</v>
      </c>
    </row>
    <row r="3" spans="1:16">
      <c r="A3" s="5" t="s">
        <v>13</v>
      </c>
      <c r="B3" s="6">
        <v>45317</v>
      </c>
      <c r="C3" s="7">
        <v>6.82</v>
      </c>
      <c r="D3" s="7">
        <v>2.4</v>
      </c>
      <c r="E3" s="7">
        <v>6.66</v>
      </c>
      <c r="F3" s="7">
        <v>6.86</v>
      </c>
      <c r="G3" s="5" t="s">
        <v>14</v>
      </c>
      <c r="H3" s="22">
        <f xml:space="preserve"> D3/100</f>
        <v>2.4E-2</v>
      </c>
      <c r="I3" s="43">
        <f xml:space="preserve"> C3/(H3+1)</f>
        <v>6.66015625</v>
      </c>
      <c r="J3" s="30">
        <f xml:space="preserve"> VLOOKUP(A3, Total_de_acoes!A:B, 2, 0)</f>
        <v>1110559345</v>
      </c>
      <c r="K3" s="47">
        <f xml:space="preserve"> (C3 - I3)*J3</f>
        <v>177515970.30234405</v>
      </c>
      <c r="L3" s="22" t="str">
        <f xml:space="preserve"> IF(K3&gt;0, "Subiu", IF(K3&lt;0, "Diminuiu", "Igual"))</f>
        <v>Subiu</v>
      </c>
      <c r="M3" s="22" t="str">
        <f xml:space="preserve"> VLOOKUP(A3, Ticker!A:B, 2, 0)</f>
        <v>CSN Mineração</v>
      </c>
      <c r="N3" s="22" t="str">
        <f xml:space="preserve"> VLOOKUP(M3, ChatGpt!A:B, 2, 0)</f>
        <v>Mineração</v>
      </c>
      <c r="O3" s="49">
        <f xml:space="preserve"> VLOOKUP(M3, ChatGpt!A:C, 3, 0)</f>
        <v>19</v>
      </c>
      <c r="P3" s="22" t="str">
        <f xml:space="preserve"> IF(O3&gt;100, "Maior que 100 anos", IF(O3&lt;50, "Menor que 50 anos", "Entre 50 e 100 anos"))</f>
        <v>Menor que 50 anos</v>
      </c>
    </row>
    <row r="4" spans="1:16">
      <c r="A4" s="2" t="s">
        <v>15</v>
      </c>
      <c r="B4" s="3">
        <v>45317</v>
      </c>
      <c r="C4" s="4">
        <v>41.96</v>
      </c>
      <c r="D4" s="4">
        <v>7.73</v>
      </c>
      <c r="E4" s="4">
        <v>40.81</v>
      </c>
      <c r="F4" s="4">
        <v>42.34</v>
      </c>
      <c r="G4" s="2" t="s">
        <v>16</v>
      </c>
      <c r="H4" s="21">
        <f t="shared" ref="H4:H67" si="0" xml:space="preserve"> D4/100</f>
        <v>7.7300000000000008E-2</v>
      </c>
      <c r="I4" s="42">
        <f t="shared" ref="I4:I67" si="1" xml:space="preserve"> C4/(H4+1)</f>
        <v>38.949224914137197</v>
      </c>
      <c r="J4" s="29">
        <f xml:space="preserve"> VLOOKUP(A4, Total_de_acoes!A:B, 2, 0)</f>
        <v>2379877655</v>
      </c>
      <c r="K4" s="46">
        <f t="shared" ref="K4:K67" si="2" xml:space="preserve"> (C4 - I4)*J4</f>
        <v>7165276351.075593</v>
      </c>
      <c r="L4" s="21" t="str">
        <f t="shared" ref="L4:L67" si="3" xml:space="preserve"> IF(K4&gt;0, "Subiu", IF(K4&lt;0, "Diminuiu", "Igual"))</f>
        <v>Subiu</v>
      </c>
      <c r="M4" s="21" t="str">
        <f xml:space="preserve"> VLOOKUP(A4, Ticker!A:B, 2, 0)</f>
        <v>Petrobras</v>
      </c>
      <c r="N4" s="21" t="str">
        <f xml:space="preserve"> VLOOKUP(M4, ChatGpt!A:B, 2, 0)</f>
        <v>Petróleo e Gás</v>
      </c>
      <c r="O4" s="21">
        <f xml:space="preserve"> VLOOKUP(M4, ChatGpt!A:C, 3, 0)</f>
        <v>69</v>
      </c>
      <c r="P4" s="21" t="str">
        <f t="shared" ref="P4:P67" si="4" xml:space="preserve"> IF(O4&gt;100, "Maior que 100 anos", IF(O4&lt;50, "Menor que 50 anos", "Entre 50 e 100 anos"))</f>
        <v>Entre 50 e 100 anos</v>
      </c>
    </row>
    <row r="5" spans="1:16">
      <c r="A5" s="5" t="s">
        <v>17</v>
      </c>
      <c r="B5" s="6">
        <v>45317</v>
      </c>
      <c r="C5" s="7">
        <v>52.91</v>
      </c>
      <c r="D5" s="7">
        <v>2.14</v>
      </c>
      <c r="E5" s="7">
        <v>51.89</v>
      </c>
      <c r="F5" s="7">
        <v>53.17</v>
      </c>
      <c r="G5" s="5" t="s">
        <v>18</v>
      </c>
      <c r="H5" s="22">
        <f t="shared" si="0"/>
        <v>2.1400000000000002E-2</v>
      </c>
      <c r="I5" s="43">
        <f t="shared" si="1"/>
        <v>51.801448991580173</v>
      </c>
      <c r="J5" s="30">
        <f xml:space="preserve"> VLOOKUP(A5, Total_de_acoes!A:B, 2, 0)</f>
        <v>683452836</v>
      </c>
      <c r="K5" s="47">
        <f t="shared" si="2"/>
        <v>757642330.55518818</v>
      </c>
      <c r="L5" s="22" t="str">
        <f t="shared" si="3"/>
        <v>Subiu</v>
      </c>
      <c r="M5" s="22" t="str">
        <f xml:space="preserve"> VLOOKUP(A5, Ticker!A:B, 2, 0)</f>
        <v>Suzano</v>
      </c>
      <c r="N5" s="22" t="str">
        <f xml:space="preserve"> VLOOKUP(M5, ChatGpt!A:B, 2, 0)</f>
        <v>Papel e Celulose</v>
      </c>
      <c r="O5" s="49">
        <f xml:space="preserve"> VLOOKUP(M5, ChatGpt!A:C, 3, 0)</f>
        <v>98</v>
      </c>
      <c r="P5" s="22" t="str">
        <f t="shared" si="4"/>
        <v>Entre 50 e 100 anos</v>
      </c>
    </row>
    <row r="6" spans="1:16">
      <c r="A6" s="2" t="s">
        <v>19</v>
      </c>
      <c r="B6" s="3">
        <v>45317</v>
      </c>
      <c r="C6" s="4">
        <v>37.1</v>
      </c>
      <c r="D6" s="4">
        <v>2.4900000000000002</v>
      </c>
      <c r="E6" s="4">
        <v>36.369999999999997</v>
      </c>
      <c r="F6" s="4">
        <v>37.32</v>
      </c>
      <c r="G6" s="2" t="s">
        <v>20</v>
      </c>
      <c r="H6" s="21">
        <f t="shared" si="0"/>
        <v>2.4900000000000002E-2</v>
      </c>
      <c r="I6" s="42">
        <f t="shared" si="1"/>
        <v>36.198653527173384</v>
      </c>
      <c r="J6" s="29">
        <f xml:space="preserve"> VLOOKUP(A6, Total_de_acoes!A:B, 2, 0)</f>
        <v>187732538</v>
      </c>
      <c r="K6" s="46">
        <f t="shared" si="2"/>
        <v>169212060.96108887</v>
      </c>
      <c r="L6" s="21" t="str">
        <f t="shared" si="3"/>
        <v>Subiu</v>
      </c>
      <c r="M6" s="21" t="str">
        <f xml:space="preserve"> VLOOKUP(A6, Ticker!A:B, 2, 0)</f>
        <v>CPFL Energia</v>
      </c>
      <c r="N6" s="21" t="str">
        <f xml:space="preserve"> VLOOKUP(M6, ChatGpt!A:B, 2, 0)</f>
        <v>Energia Elétrica</v>
      </c>
      <c r="O6" s="21">
        <f xml:space="preserve"> VLOOKUP(M6, ChatGpt!A:C, 3, 0)</f>
        <v>109</v>
      </c>
      <c r="P6" s="21" t="str">
        <f t="shared" si="4"/>
        <v>Maior que 100 anos</v>
      </c>
    </row>
    <row r="7" spans="1:16">
      <c r="A7" s="5" t="s">
        <v>21</v>
      </c>
      <c r="B7" s="6">
        <v>45317</v>
      </c>
      <c r="C7" s="7">
        <v>45.69</v>
      </c>
      <c r="D7" s="7">
        <v>2.42</v>
      </c>
      <c r="E7" s="7">
        <v>44.25</v>
      </c>
      <c r="F7" s="7">
        <v>45.69</v>
      </c>
      <c r="G7" s="5" t="s">
        <v>22</v>
      </c>
      <c r="H7" s="22">
        <f t="shared" si="0"/>
        <v>2.4199999999999999E-2</v>
      </c>
      <c r="I7" s="43">
        <f t="shared" si="1"/>
        <v>44.610427650849438</v>
      </c>
      <c r="J7" s="30">
        <f xml:space="preserve"> VLOOKUP(A7, Total_de_acoes!A:B, 2, 0)</f>
        <v>800010734</v>
      </c>
      <c r="K7" s="47">
        <f t="shared" si="2"/>
        <v>863669467.45004356</v>
      </c>
      <c r="L7" s="22" t="str">
        <f t="shared" si="3"/>
        <v>Subiu</v>
      </c>
      <c r="M7" s="22" t="str">
        <f xml:space="preserve"> VLOOKUP(A7, Ticker!A:B, 2, 0)</f>
        <v>PetroRio</v>
      </c>
      <c r="N7" s="22" t="str">
        <f xml:space="preserve"> VLOOKUP(M7, ChatGpt!A:B, 2, 0)</f>
        <v>Petróleo e Gás</v>
      </c>
      <c r="O7" s="49">
        <f xml:space="preserve"> VLOOKUP(M7, ChatGpt!A:C, 3, 0)</f>
        <v>8</v>
      </c>
      <c r="P7" s="22" t="str">
        <f t="shared" si="4"/>
        <v>Menor que 50 anos</v>
      </c>
    </row>
    <row r="8" spans="1:16">
      <c r="A8" s="2" t="s">
        <v>23</v>
      </c>
      <c r="B8" s="3">
        <v>45317</v>
      </c>
      <c r="C8" s="4">
        <v>39.96</v>
      </c>
      <c r="D8" s="4">
        <v>6.47</v>
      </c>
      <c r="E8" s="4">
        <v>38.909999999999997</v>
      </c>
      <c r="F8" s="4">
        <v>40.090000000000003</v>
      </c>
      <c r="G8" s="2" t="s">
        <v>24</v>
      </c>
      <c r="H8" s="21">
        <f t="shared" si="0"/>
        <v>6.4699999999999994E-2</v>
      </c>
      <c r="I8" s="42">
        <f t="shared" si="1"/>
        <v>37.531699070160613</v>
      </c>
      <c r="J8" s="29">
        <f xml:space="preserve"> VLOOKUP(A8, Total_de_acoes!A:B, 2, 0)</f>
        <v>4566445852</v>
      </c>
      <c r="K8" s="46">
        <f t="shared" si="2"/>
        <v>11088704708.472816</v>
      </c>
      <c r="L8" s="21" t="str">
        <f t="shared" si="3"/>
        <v>Subiu</v>
      </c>
      <c r="M8" s="21" t="str">
        <f xml:space="preserve"> VLOOKUP(A8, Ticker!A:B, 2, 0)</f>
        <v>Petrobras</v>
      </c>
      <c r="N8" s="21" t="str">
        <f xml:space="preserve"> VLOOKUP(M8, ChatGpt!A:B, 2, 0)</f>
        <v>Petróleo e Gás</v>
      </c>
      <c r="O8" s="21">
        <f xml:space="preserve"> VLOOKUP(M8, ChatGpt!A:C, 3, 0)</f>
        <v>69</v>
      </c>
      <c r="P8" s="21" t="str">
        <f t="shared" si="4"/>
        <v>Entre 50 e 100 anos</v>
      </c>
    </row>
    <row r="9" spans="1:16">
      <c r="A9" s="5" t="s">
        <v>25</v>
      </c>
      <c r="B9" s="6">
        <v>45317</v>
      </c>
      <c r="C9" s="7">
        <v>69.5</v>
      </c>
      <c r="D9" s="7">
        <v>2.06</v>
      </c>
      <c r="E9" s="7">
        <v>67.5</v>
      </c>
      <c r="F9" s="7">
        <v>69.81</v>
      </c>
      <c r="G9" s="5" t="s">
        <v>26</v>
      </c>
      <c r="H9" s="22">
        <f t="shared" si="0"/>
        <v>2.06E-2</v>
      </c>
      <c r="I9" s="43">
        <f t="shared" si="1"/>
        <v>68.09719772682736</v>
      </c>
      <c r="J9" s="30">
        <f xml:space="preserve"> VLOOKUP(A9, Total_de_acoes!A:B, 2, 0)</f>
        <v>4196924316</v>
      </c>
      <c r="K9" s="47">
        <f t="shared" si="2"/>
        <v>5887454970.818325</v>
      </c>
      <c r="L9" s="22" t="str">
        <f t="shared" si="3"/>
        <v>Subiu</v>
      </c>
      <c r="M9" s="22" t="str">
        <f xml:space="preserve"> VLOOKUP(A9, Ticker!A:B, 2, 0)</f>
        <v>Vale</v>
      </c>
      <c r="N9" s="22" t="str">
        <f xml:space="preserve"> VLOOKUP(M9, ChatGpt!A:B, 2, 0)</f>
        <v>Mineração</v>
      </c>
      <c r="O9" s="49">
        <f xml:space="preserve"> VLOOKUP(M9, ChatGpt!A:C, 3, 0)</f>
        <v>79</v>
      </c>
      <c r="P9" s="22" t="str">
        <f t="shared" si="4"/>
        <v>Entre 50 e 100 anos</v>
      </c>
    </row>
    <row r="10" spans="1:16">
      <c r="A10" s="2" t="s">
        <v>27</v>
      </c>
      <c r="B10" s="3">
        <v>45317</v>
      </c>
      <c r="C10" s="4">
        <v>28.19</v>
      </c>
      <c r="D10" s="4">
        <v>2.0299999999999998</v>
      </c>
      <c r="E10" s="4">
        <v>27.71</v>
      </c>
      <c r="F10" s="4">
        <v>28.36</v>
      </c>
      <c r="G10" s="2" t="s">
        <v>28</v>
      </c>
      <c r="H10" s="21">
        <f t="shared" si="0"/>
        <v>2.0299999999999999E-2</v>
      </c>
      <c r="I10" s="42">
        <f t="shared" si="1"/>
        <v>27.629128687640893</v>
      </c>
      <c r="J10" s="29">
        <f xml:space="preserve"> VLOOKUP(A10, Total_de_acoes!A:B, 2, 0)</f>
        <v>268505432</v>
      </c>
      <c r="K10" s="46">
        <f t="shared" si="2"/>
        <v>150596994.02138925</v>
      </c>
      <c r="L10" s="21" t="str">
        <f t="shared" si="3"/>
        <v>Subiu</v>
      </c>
      <c r="M10" s="21" t="str">
        <f xml:space="preserve"> VLOOKUP(A10, Ticker!A:B, 2, 0)</f>
        <v>Multiplan</v>
      </c>
      <c r="N10" s="21" t="str">
        <f xml:space="preserve"> VLOOKUP(M10, ChatGpt!A:B, 2, 0)</f>
        <v>Shopping Centers</v>
      </c>
      <c r="O10" s="21">
        <f xml:space="preserve"> VLOOKUP(M10, ChatGpt!A:C, 3, 0)</f>
        <v>50</v>
      </c>
      <c r="P10" s="21" t="str">
        <f t="shared" si="4"/>
        <v>Entre 50 e 100 anos</v>
      </c>
    </row>
    <row r="11" spans="1:16">
      <c r="A11" s="5" t="s">
        <v>29</v>
      </c>
      <c r="B11" s="6">
        <v>45317</v>
      </c>
      <c r="C11" s="7">
        <v>32.81</v>
      </c>
      <c r="D11" s="7">
        <v>-0.39</v>
      </c>
      <c r="E11" s="7">
        <v>32.35</v>
      </c>
      <c r="F11" s="7">
        <v>32.909999999999997</v>
      </c>
      <c r="G11" s="5" t="s">
        <v>30</v>
      </c>
      <c r="H11" s="22">
        <f t="shared" si="0"/>
        <v>-3.9000000000000003E-3</v>
      </c>
      <c r="I11" s="43">
        <f t="shared" si="1"/>
        <v>32.938459993976508</v>
      </c>
      <c r="J11" s="30">
        <f xml:space="preserve"> VLOOKUP(A11, Total_de_acoes!A:B, 2, 0)</f>
        <v>4801593832</v>
      </c>
      <c r="K11" s="47">
        <f t="shared" si="2"/>
        <v>-616812714.73634779</v>
      </c>
      <c r="L11" s="22" t="str">
        <f t="shared" si="3"/>
        <v>Diminuiu</v>
      </c>
      <c r="M11" s="22" t="str">
        <f xml:space="preserve"> VLOOKUP(A11, Ticker!A:B, 2, 0)</f>
        <v>Itaú Unibanco</v>
      </c>
      <c r="N11" s="22" t="str">
        <f xml:space="preserve"> VLOOKUP(M11, ChatGpt!A:B, 2, 0)</f>
        <v>Bancário</v>
      </c>
      <c r="O11" s="49">
        <f xml:space="preserve"> VLOOKUP(M11, ChatGpt!A:C, 3, 0)</f>
        <v>13</v>
      </c>
      <c r="P11" s="22" t="str">
        <f t="shared" si="4"/>
        <v>Menor que 50 anos</v>
      </c>
    </row>
    <row r="12" spans="1:16">
      <c r="A12" s="2" t="s">
        <v>31</v>
      </c>
      <c r="B12" s="3">
        <v>45317</v>
      </c>
      <c r="C12" s="4">
        <v>27.56</v>
      </c>
      <c r="D12" s="4">
        <v>3.41</v>
      </c>
      <c r="E12" s="4">
        <v>26.9</v>
      </c>
      <c r="F12" s="4">
        <v>27.91</v>
      </c>
      <c r="G12" s="2" t="s">
        <v>32</v>
      </c>
      <c r="H12" s="21">
        <f t="shared" si="0"/>
        <v>3.4099999999999998E-2</v>
      </c>
      <c r="I12" s="42">
        <f t="shared" si="1"/>
        <v>26.651194275215161</v>
      </c>
      <c r="J12" s="29">
        <f xml:space="preserve"> VLOOKUP(A12, Total_de_acoes!A:B, 2, 0)</f>
        <v>1168230366</v>
      </c>
      <c r="K12" s="46">
        <f t="shared" si="2"/>
        <v>1061694444.488286</v>
      </c>
      <c r="L12" s="21" t="str">
        <f t="shared" si="3"/>
        <v>Subiu</v>
      </c>
      <c r="M12" s="21" t="str">
        <f xml:space="preserve"> VLOOKUP(A12, Ticker!A:B, 2, 0)</f>
        <v>Rede D'Or</v>
      </c>
      <c r="N12" s="21" t="str">
        <f xml:space="preserve"> VLOOKUP(M12, ChatGpt!A:B, 2, 0)</f>
        <v>Saúde</v>
      </c>
      <c r="O12" s="21">
        <f xml:space="preserve"> VLOOKUP(M12, ChatGpt!A:C, 3, 0)</f>
        <v>51</v>
      </c>
      <c r="P12" s="21" t="str">
        <f t="shared" si="4"/>
        <v>Entre 50 e 100 anos</v>
      </c>
    </row>
    <row r="13" spans="1:16">
      <c r="A13" s="5" t="s">
        <v>33</v>
      </c>
      <c r="B13" s="6">
        <v>45317</v>
      </c>
      <c r="C13" s="7">
        <v>18.55</v>
      </c>
      <c r="D13" s="7">
        <v>5.0999999999999996</v>
      </c>
      <c r="E13" s="7">
        <v>18.29</v>
      </c>
      <c r="F13" s="7">
        <v>18.73</v>
      </c>
      <c r="G13" s="5" t="s">
        <v>34</v>
      </c>
      <c r="H13" s="22">
        <f t="shared" si="0"/>
        <v>5.0999999999999997E-2</v>
      </c>
      <c r="I13" s="43">
        <f t="shared" si="1"/>
        <v>17.649857278782115</v>
      </c>
      <c r="J13" s="30">
        <f xml:space="preserve"> VLOOKUP(A13, Total_de_acoes!A:B, 2, 0)</f>
        <v>265877867</v>
      </c>
      <c r="K13" s="47">
        <f t="shared" si="2"/>
        <v>239328026.71298718</v>
      </c>
      <c r="L13" s="22" t="str">
        <f t="shared" si="3"/>
        <v>Subiu</v>
      </c>
      <c r="M13" s="22" t="str">
        <f xml:space="preserve"> VLOOKUP(A13, Ticker!A:B, 2, 0)</f>
        <v>Braskem</v>
      </c>
      <c r="N13" s="22" t="str">
        <f xml:space="preserve"> VLOOKUP(M13, ChatGpt!A:B, 2, 0)</f>
        <v>Química</v>
      </c>
      <c r="O13" s="49">
        <f xml:space="preserve"> VLOOKUP(M13, ChatGpt!A:C, 3, 0)</f>
        <v>20</v>
      </c>
      <c r="P13" s="22" t="str">
        <f t="shared" si="4"/>
        <v>Menor que 50 anos</v>
      </c>
    </row>
    <row r="14" spans="1:16">
      <c r="A14" s="2" t="s">
        <v>35</v>
      </c>
      <c r="B14" s="3">
        <v>45317</v>
      </c>
      <c r="C14" s="4">
        <v>14.27</v>
      </c>
      <c r="D14" s="4">
        <v>8.85</v>
      </c>
      <c r="E14" s="4">
        <v>13.8</v>
      </c>
      <c r="F14" s="4">
        <v>14.36</v>
      </c>
      <c r="G14" s="2" t="s">
        <v>36</v>
      </c>
      <c r="H14" s="21">
        <f t="shared" si="0"/>
        <v>8.8499999999999995E-2</v>
      </c>
      <c r="I14" s="42">
        <f t="shared" si="1"/>
        <v>13.109784106568672</v>
      </c>
      <c r="J14" s="29">
        <f xml:space="preserve"> VLOOKUP(A14, Total_de_acoes!A:B, 2, 0)</f>
        <v>327593725</v>
      </c>
      <c r="K14" s="46">
        <f t="shared" si="2"/>
        <v>380079446.33337176</v>
      </c>
      <c r="L14" s="21" t="str">
        <f t="shared" si="3"/>
        <v>Subiu</v>
      </c>
      <c r="M14" s="21" t="str">
        <f xml:space="preserve"> VLOOKUP(A14, Ticker!A:B, 2, 0)</f>
        <v>Azul</v>
      </c>
      <c r="N14" s="21" t="str">
        <f xml:space="preserve"> VLOOKUP(M14, ChatGpt!A:B, 2, 0)</f>
        <v>Transporte Aéreo</v>
      </c>
      <c r="O14" s="21">
        <f xml:space="preserve"> VLOOKUP(M14, ChatGpt!A:C, 3, 0)</f>
        <v>14</v>
      </c>
      <c r="P14" s="21" t="str">
        <f t="shared" si="4"/>
        <v>Menor que 50 anos</v>
      </c>
    </row>
    <row r="15" spans="1:16">
      <c r="A15" s="5" t="s">
        <v>37</v>
      </c>
      <c r="B15" s="6">
        <v>45317</v>
      </c>
      <c r="C15" s="7">
        <v>28.75</v>
      </c>
      <c r="D15" s="7">
        <v>-2.71</v>
      </c>
      <c r="E15" s="7">
        <v>28</v>
      </c>
      <c r="F15" s="7">
        <v>28.75</v>
      </c>
      <c r="G15" s="5" t="s">
        <v>38</v>
      </c>
      <c r="H15" s="22">
        <f t="shared" si="0"/>
        <v>-2.7099999999999999E-2</v>
      </c>
      <c r="I15" s="43">
        <f t="shared" si="1"/>
        <v>29.550827423167849</v>
      </c>
      <c r="J15" s="30">
        <f xml:space="preserve"> VLOOKUP(A15, Total_de_acoes!A:B, 2, 0)</f>
        <v>235665566</v>
      </c>
      <c r="K15" s="47">
        <f t="shared" si="2"/>
        <v>-188727447.94917268</v>
      </c>
      <c r="L15" s="22" t="str">
        <f t="shared" si="3"/>
        <v>Diminuiu</v>
      </c>
      <c r="M15" s="22" t="str">
        <f xml:space="preserve"> VLOOKUP(A15, Ticker!A:B, 2, 0)</f>
        <v>3R Petroleum</v>
      </c>
      <c r="N15" s="22" t="str">
        <f xml:space="preserve"> VLOOKUP(M15, ChatGpt!A:B, 2, 0)</f>
        <v>Petróleo e Gás</v>
      </c>
      <c r="O15" s="49">
        <f xml:space="preserve"> VLOOKUP(M15, ChatGpt!A:C, 3, 0)</f>
        <v>3</v>
      </c>
      <c r="P15" s="22" t="str">
        <f t="shared" si="4"/>
        <v>Menor que 50 anos</v>
      </c>
    </row>
    <row r="16" spans="1:16">
      <c r="A16" s="2" t="s">
        <v>39</v>
      </c>
      <c r="B16" s="3">
        <v>45317</v>
      </c>
      <c r="C16" s="4">
        <v>35.32</v>
      </c>
      <c r="D16" s="4">
        <v>2.76</v>
      </c>
      <c r="E16" s="4">
        <v>34.85</v>
      </c>
      <c r="F16" s="4">
        <v>35.76</v>
      </c>
      <c r="G16" s="2" t="s">
        <v>40</v>
      </c>
      <c r="H16" s="21">
        <f t="shared" si="0"/>
        <v>2.76E-2</v>
      </c>
      <c r="I16" s="42">
        <f t="shared" si="1"/>
        <v>34.37135072012456</v>
      </c>
      <c r="J16" s="29">
        <f xml:space="preserve"> VLOOKUP(A16, Total_de_acoes!A:B, 2, 0)</f>
        <v>1095587251</v>
      </c>
      <c r="K16" s="46">
        <f t="shared" si="2"/>
        <v>1039328056.7018627</v>
      </c>
      <c r="L16" s="21" t="str">
        <f t="shared" si="3"/>
        <v>Subiu</v>
      </c>
      <c r="M16" s="21" t="str">
        <f xml:space="preserve"> VLOOKUP(A16, Ticker!A:B, 2, 0)</f>
        <v>Equatorial Energia</v>
      </c>
      <c r="N16" s="21" t="str">
        <f xml:space="preserve"> VLOOKUP(M16, ChatGpt!A:B, 2, 0)</f>
        <v>Energia Elétrica</v>
      </c>
      <c r="O16" s="21">
        <f xml:space="preserve"> VLOOKUP(M16, ChatGpt!A:C, 3, 0)</f>
        <v>24</v>
      </c>
      <c r="P16" s="21" t="str">
        <f t="shared" si="4"/>
        <v>Menor que 50 anos</v>
      </c>
    </row>
    <row r="17" spans="1:16">
      <c r="A17" s="5" t="s">
        <v>41</v>
      </c>
      <c r="B17" s="6">
        <v>45317</v>
      </c>
      <c r="C17" s="7">
        <v>18.16</v>
      </c>
      <c r="D17" s="7">
        <v>4.79</v>
      </c>
      <c r="E17" s="7">
        <v>18</v>
      </c>
      <c r="F17" s="7">
        <v>18.489999999999998</v>
      </c>
      <c r="G17" s="5" t="s">
        <v>42</v>
      </c>
      <c r="H17" s="22">
        <f t="shared" si="0"/>
        <v>4.7899999999999998E-2</v>
      </c>
      <c r="I17" s="43">
        <f t="shared" si="1"/>
        <v>17.329897891020135</v>
      </c>
      <c r="J17" s="30">
        <f xml:space="preserve"> VLOOKUP(A17, Total_de_acoes!A:B, 2, 0)</f>
        <v>600865451</v>
      </c>
      <c r="K17" s="47">
        <f t="shared" si="2"/>
        <v>498779678.08823788</v>
      </c>
      <c r="L17" s="22" t="str">
        <f t="shared" si="3"/>
        <v>Subiu</v>
      </c>
      <c r="M17" s="22" t="str">
        <f xml:space="preserve"> VLOOKUP(A17, Ticker!A:B, 2, 0)</f>
        <v>Siderúrgica Nacional</v>
      </c>
      <c r="N17" s="22" t="str">
        <f xml:space="preserve"> VLOOKUP(M17, ChatGpt!A:B, 2, 0)</f>
        <v>Siderurgia</v>
      </c>
      <c r="O17" s="49">
        <f xml:space="preserve"> VLOOKUP(M17, ChatGpt!A:C, 3, 0)</f>
        <v>79</v>
      </c>
      <c r="P17" s="22" t="str">
        <f t="shared" si="4"/>
        <v>Entre 50 e 100 anos</v>
      </c>
    </row>
    <row r="18" spans="1:16">
      <c r="A18" s="2" t="s">
        <v>43</v>
      </c>
      <c r="B18" s="3">
        <v>45317</v>
      </c>
      <c r="C18" s="4">
        <v>19.77</v>
      </c>
      <c r="D18" s="4">
        <v>-5.9</v>
      </c>
      <c r="E18" s="4">
        <v>18.989999999999998</v>
      </c>
      <c r="F18" s="4">
        <v>19.78</v>
      </c>
      <c r="G18" s="2" t="s">
        <v>44</v>
      </c>
      <c r="H18" s="21">
        <f t="shared" si="0"/>
        <v>-5.9000000000000004E-2</v>
      </c>
      <c r="I18" s="42">
        <f t="shared" si="1"/>
        <v>21.009564293304994</v>
      </c>
      <c r="J18" s="29">
        <f xml:space="preserve"> VLOOKUP(A18, Total_de_acoes!A:B, 2, 0)</f>
        <v>289347914</v>
      </c>
      <c r="K18" s="46">
        <f t="shared" si="2"/>
        <v>-358665342.53668422</v>
      </c>
      <c r="L18" s="21" t="str">
        <f t="shared" si="3"/>
        <v>Diminuiu</v>
      </c>
      <c r="M18" s="21" t="str">
        <f xml:space="preserve"> VLOOKUP(A18, Ticker!A:B, 2, 0)</f>
        <v>YDUQS</v>
      </c>
      <c r="N18" s="21" t="str">
        <f xml:space="preserve"> VLOOKUP(M18, ChatGpt!A:B, 2, 0)</f>
        <v>Educação</v>
      </c>
      <c r="O18" s="21">
        <f xml:space="preserve"> VLOOKUP(M18, ChatGpt!A:C, 3, 0)</f>
        <v>58</v>
      </c>
      <c r="P18" s="21" t="str">
        <f t="shared" si="4"/>
        <v>Entre 50 e 100 anos</v>
      </c>
    </row>
    <row r="19" spans="1:16">
      <c r="A19" s="5" t="s">
        <v>45</v>
      </c>
      <c r="B19" s="6">
        <v>45317</v>
      </c>
      <c r="C19" s="7">
        <v>28.31</v>
      </c>
      <c r="D19" s="7">
        <v>2.35</v>
      </c>
      <c r="E19" s="7">
        <v>27.84</v>
      </c>
      <c r="F19" s="7">
        <v>28.39</v>
      </c>
      <c r="G19" s="5" t="s">
        <v>46</v>
      </c>
      <c r="H19" s="22">
        <f t="shared" si="0"/>
        <v>2.35E-2</v>
      </c>
      <c r="I19" s="43">
        <f t="shared" si="1"/>
        <v>27.659990229604297</v>
      </c>
      <c r="J19" s="30">
        <f xml:space="preserve"> VLOOKUP(A19, Total_de_acoes!A:B, 2, 0)</f>
        <v>1086411192</v>
      </c>
      <c r="K19" s="47">
        <f t="shared" si="2"/>
        <v>706177889.46724069</v>
      </c>
      <c r="L19" s="22" t="str">
        <f t="shared" si="3"/>
        <v>Subiu</v>
      </c>
      <c r="M19" s="22" t="str">
        <f xml:space="preserve"> VLOOKUP(A19, Ticker!A:B, 2, 0)</f>
        <v>Ultrapar</v>
      </c>
      <c r="N19" s="22" t="str">
        <f xml:space="preserve"> VLOOKUP(M19, ChatGpt!A:B, 2, 0)</f>
        <v>Conglomerado</v>
      </c>
      <c r="O19" s="49">
        <f xml:space="preserve"> VLOOKUP(M19, ChatGpt!A:C, 3, 0)</f>
        <v>85</v>
      </c>
      <c r="P19" s="22" t="str">
        <f t="shared" si="4"/>
        <v>Entre 50 e 100 anos</v>
      </c>
    </row>
    <row r="20" spans="1:16">
      <c r="A20" s="2" t="s">
        <v>47</v>
      </c>
      <c r="B20" s="3">
        <v>45317</v>
      </c>
      <c r="C20" s="4">
        <v>8.08</v>
      </c>
      <c r="D20" s="4">
        <v>1.38</v>
      </c>
      <c r="E20" s="4">
        <v>7.93</v>
      </c>
      <c r="F20" s="4">
        <v>8.23</v>
      </c>
      <c r="G20" s="2" t="s">
        <v>48</v>
      </c>
      <c r="H20" s="21">
        <f t="shared" si="0"/>
        <v>1.38E-2</v>
      </c>
      <c r="I20" s="42">
        <f t="shared" si="1"/>
        <v>7.9700138094298678</v>
      </c>
      <c r="J20" s="29">
        <f xml:space="preserve"> VLOOKUP(A20, Total_de_acoes!A:B, 2, 0)</f>
        <v>376187582</v>
      </c>
      <c r="K20" s="46">
        <f t="shared" si="2"/>
        <v>41375439.083969258</v>
      </c>
      <c r="L20" s="21" t="str">
        <f t="shared" si="3"/>
        <v>Subiu</v>
      </c>
      <c r="M20" s="21" t="str">
        <f xml:space="preserve"> VLOOKUP(A20, Ticker!A:B, 2, 0)</f>
        <v>MRV</v>
      </c>
      <c r="N20" s="21" t="str">
        <f xml:space="preserve"> VLOOKUP(M20, ChatGpt!A:B, 2, 0)</f>
        <v>Construção Civil</v>
      </c>
      <c r="O20" s="21">
        <f xml:space="preserve"> VLOOKUP(M20, ChatGpt!A:C, 3, 0)</f>
        <v>42</v>
      </c>
      <c r="P20" s="21" t="str">
        <f t="shared" si="4"/>
        <v>Menor que 50 anos</v>
      </c>
    </row>
    <row r="21" spans="1:16">
      <c r="A21" s="5" t="s">
        <v>49</v>
      </c>
      <c r="B21" s="6">
        <v>45317</v>
      </c>
      <c r="C21" s="7">
        <v>57.91</v>
      </c>
      <c r="D21" s="7">
        <v>-1.03</v>
      </c>
      <c r="E21" s="7">
        <v>56.22</v>
      </c>
      <c r="F21" s="7">
        <v>59.29</v>
      </c>
      <c r="G21" s="5" t="s">
        <v>50</v>
      </c>
      <c r="H21" s="22">
        <f t="shared" si="0"/>
        <v>-1.03E-2</v>
      </c>
      <c r="I21" s="43">
        <f t="shared" si="1"/>
        <v>58.51268061028594</v>
      </c>
      <c r="J21" s="30">
        <f xml:space="preserve"> VLOOKUP(A21, Total_de_acoes!A:B, 2, 0)</f>
        <v>62305891</v>
      </c>
      <c r="K21" s="47">
        <f t="shared" si="2"/>
        <v>-37550552.4122895</v>
      </c>
      <c r="L21" s="22" t="str">
        <f t="shared" si="3"/>
        <v>Diminuiu</v>
      </c>
      <c r="M21" s="22" t="str">
        <f xml:space="preserve"> VLOOKUP(A21, Ticker!A:B, 2, 0)</f>
        <v>Arezzo</v>
      </c>
      <c r="N21" s="22" t="str">
        <f xml:space="preserve"> VLOOKUP(M21, ChatGpt!A:B, 2, 0)</f>
        <v>Calçados</v>
      </c>
      <c r="O21" s="49">
        <f xml:space="preserve"> VLOOKUP(M21, ChatGpt!A:C, 3, 0)</f>
        <v>49</v>
      </c>
      <c r="P21" s="22" t="str">
        <f t="shared" si="4"/>
        <v>Menor que 50 anos</v>
      </c>
    </row>
    <row r="22" spans="1:16">
      <c r="A22" s="2" t="s">
        <v>51</v>
      </c>
      <c r="B22" s="3">
        <v>45317</v>
      </c>
      <c r="C22" s="4">
        <v>15.52</v>
      </c>
      <c r="D22" s="4">
        <v>-0.77</v>
      </c>
      <c r="E22" s="4">
        <v>15.35</v>
      </c>
      <c r="F22" s="4">
        <v>15.62</v>
      </c>
      <c r="G22" s="2" t="s">
        <v>52</v>
      </c>
      <c r="H22" s="21">
        <f t="shared" si="0"/>
        <v>-7.7000000000000002E-3</v>
      </c>
      <c r="I22" s="42">
        <f t="shared" si="1"/>
        <v>15.640431321173033</v>
      </c>
      <c r="J22" s="29">
        <f xml:space="preserve"> VLOOKUP(A22, Total_de_acoes!A:B, 2, 0)</f>
        <v>5146576868</v>
      </c>
      <c r="K22" s="46">
        <f t="shared" si="2"/>
        <v>-619809051.73181033</v>
      </c>
      <c r="L22" s="21" t="str">
        <f t="shared" si="3"/>
        <v>Diminuiu</v>
      </c>
      <c r="M22" s="21" t="str">
        <f xml:space="preserve"> VLOOKUP(A22, Ticker!A:B, 2, 0)</f>
        <v>Banco Bradesco</v>
      </c>
      <c r="N22" s="21" t="str">
        <f xml:space="preserve"> VLOOKUP(M22, ChatGpt!A:B, 2, 0)</f>
        <v>Bancário</v>
      </c>
      <c r="O22" s="21">
        <f xml:space="preserve"> VLOOKUP(M22, ChatGpt!A:C, 3, 0)</f>
        <v>79</v>
      </c>
      <c r="P22" s="21" t="str">
        <f t="shared" si="4"/>
        <v>Entre 50 e 100 anos</v>
      </c>
    </row>
    <row r="23" spans="1:16">
      <c r="A23" s="5" t="s">
        <v>53</v>
      </c>
      <c r="B23" s="6">
        <v>45317</v>
      </c>
      <c r="C23" s="7">
        <v>7.19</v>
      </c>
      <c r="D23" s="7">
        <v>6.05</v>
      </c>
      <c r="E23" s="7">
        <v>7.11</v>
      </c>
      <c r="F23" s="7">
        <v>7.24</v>
      </c>
      <c r="G23" s="5" t="s">
        <v>54</v>
      </c>
      <c r="H23" s="22">
        <f t="shared" si="0"/>
        <v>6.0499999999999998E-2</v>
      </c>
      <c r="I23" s="43">
        <f t="shared" si="1"/>
        <v>6.7798208392267805</v>
      </c>
      <c r="J23" s="30">
        <f xml:space="preserve"> VLOOKUP(A23, Total_de_acoes!A:B, 2, 0)</f>
        <v>261036182</v>
      </c>
      <c r="K23" s="47">
        <f t="shared" si="2"/>
        <v>107071602.0642055</v>
      </c>
      <c r="L23" s="22" t="str">
        <f t="shared" si="3"/>
        <v>Subiu</v>
      </c>
      <c r="M23" s="22" t="str">
        <f xml:space="preserve"> VLOOKUP(A23, Ticker!A:B, 2, 0)</f>
        <v>Minerva</v>
      </c>
      <c r="N23" s="22" t="str">
        <f xml:space="preserve"> VLOOKUP(M23, ChatGpt!A:B, 2, 0)</f>
        <v>Alimentos</v>
      </c>
      <c r="O23" s="49">
        <f xml:space="preserve"> VLOOKUP(M23, ChatGpt!A:C, 3, 0)</f>
        <v>31</v>
      </c>
      <c r="P23" s="22" t="str">
        <f t="shared" si="4"/>
        <v>Menor que 50 anos</v>
      </c>
    </row>
    <row r="24" spans="1:16">
      <c r="A24" s="2" t="s">
        <v>55</v>
      </c>
      <c r="B24" s="3">
        <v>45317</v>
      </c>
      <c r="C24" s="4">
        <v>4.1399999999999997</v>
      </c>
      <c r="D24" s="4">
        <v>-6.33</v>
      </c>
      <c r="E24" s="4">
        <v>4.08</v>
      </c>
      <c r="F24" s="4">
        <v>4.2</v>
      </c>
      <c r="G24" s="2" t="s">
        <v>56</v>
      </c>
      <c r="H24" s="21">
        <f t="shared" si="0"/>
        <v>-6.3299999999999995E-2</v>
      </c>
      <c r="I24" s="42">
        <f t="shared" si="1"/>
        <v>4.4197715383794165</v>
      </c>
      <c r="J24" s="29">
        <f xml:space="preserve"> VLOOKUP(A24, Total_de_acoes!A:B, 2, 0)</f>
        <v>159430826</v>
      </c>
      <c r="K24" s="46">
        <f t="shared" si="2"/>
        <v>-44604207.455121122</v>
      </c>
      <c r="L24" s="21" t="str">
        <f t="shared" si="3"/>
        <v>Diminuiu</v>
      </c>
      <c r="M24" s="21" t="str">
        <f xml:space="preserve"> VLOOKUP(A24, Ticker!A:B, 2, 0)</f>
        <v>Grupo Pão de Açúcar</v>
      </c>
      <c r="N24" s="21" t="str">
        <f xml:space="preserve"> VLOOKUP(M24, ChatGpt!A:B, 2, 0)</f>
        <v>Varejo</v>
      </c>
      <c r="O24" s="21">
        <f xml:space="preserve"> VLOOKUP(M24, ChatGpt!A:C, 3, 0)</f>
        <v>63</v>
      </c>
      <c r="P24" s="21" t="str">
        <f t="shared" si="4"/>
        <v>Entre 50 e 100 anos</v>
      </c>
    </row>
    <row r="25" spans="1:16">
      <c r="A25" s="5" t="s">
        <v>57</v>
      </c>
      <c r="B25" s="6">
        <v>45317</v>
      </c>
      <c r="C25" s="7">
        <v>14.61</v>
      </c>
      <c r="D25" s="7">
        <v>12.38</v>
      </c>
      <c r="E25" s="7">
        <v>14.46</v>
      </c>
      <c r="F25" s="7">
        <v>14.93</v>
      </c>
      <c r="G25" s="5" t="s">
        <v>58</v>
      </c>
      <c r="H25" s="22">
        <f t="shared" si="0"/>
        <v>0.12380000000000001</v>
      </c>
      <c r="I25" s="43">
        <f t="shared" si="1"/>
        <v>13.000533902829686</v>
      </c>
      <c r="J25" s="30">
        <f xml:space="preserve"> VLOOKUP(A25, Total_de_acoes!A:B, 2, 0)</f>
        <v>1677525446</v>
      </c>
      <c r="K25" s="47">
        <f t="shared" si="2"/>
        <v>2699920332.47751</v>
      </c>
      <c r="L25" s="22" t="str">
        <f t="shared" si="3"/>
        <v>Subiu</v>
      </c>
      <c r="M25" s="22" t="str">
        <f xml:space="preserve"> VLOOKUP(A25, Ticker!A:B, 2, 0)</f>
        <v>BRF</v>
      </c>
      <c r="N25" s="22" t="str">
        <f xml:space="preserve"> VLOOKUP(M25, ChatGpt!A:B, 2, 0)</f>
        <v>Alimentos</v>
      </c>
      <c r="O25" s="49">
        <f xml:space="preserve"> VLOOKUP(M25, ChatGpt!A:C, 3, 0)</f>
        <v>9</v>
      </c>
      <c r="P25" s="22" t="str">
        <f t="shared" si="4"/>
        <v>Menor que 50 anos</v>
      </c>
    </row>
    <row r="26" spans="1:16">
      <c r="A26" s="2" t="s">
        <v>59</v>
      </c>
      <c r="B26" s="3">
        <v>45317</v>
      </c>
      <c r="C26" s="4">
        <v>51.2</v>
      </c>
      <c r="D26" s="4">
        <v>1.0900000000000001</v>
      </c>
      <c r="E26" s="4">
        <v>50.62</v>
      </c>
      <c r="F26" s="4">
        <v>51.26</v>
      </c>
      <c r="G26" s="2" t="s">
        <v>60</v>
      </c>
      <c r="H26" s="21">
        <f t="shared" si="0"/>
        <v>1.09E-2</v>
      </c>
      <c r="I26" s="42">
        <f t="shared" si="1"/>
        <v>50.647937481452182</v>
      </c>
      <c r="J26" s="29">
        <f xml:space="preserve"> VLOOKUP(A26, Total_de_acoes!A:B, 2, 0)</f>
        <v>423091712</v>
      </c>
      <c r="K26" s="46">
        <f t="shared" si="2"/>
        <v>233573076.10342932</v>
      </c>
      <c r="L26" s="21" t="str">
        <f t="shared" si="3"/>
        <v>Subiu</v>
      </c>
      <c r="M26" s="21" t="str">
        <f xml:space="preserve"> VLOOKUP(A26, Ticker!A:B, 2, 0)</f>
        <v>Vivo</v>
      </c>
      <c r="N26" s="21" t="str">
        <f xml:space="preserve"> VLOOKUP(M26, ChatGpt!A:B, 2, 0)</f>
        <v>Telecomunicações</v>
      </c>
      <c r="O26" s="21">
        <f xml:space="preserve"> VLOOKUP(M26, ChatGpt!A:C, 3, 0)</f>
        <v>12</v>
      </c>
      <c r="P26" s="21" t="str">
        <f t="shared" si="4"/>
        <v>Menor que 50 anos</v>
      </c>
    </row>
    <row r="27" spans="1:16">
      <c r="A27" s="5" t="s">
        <v>61</v>
      </c>
      <c r="B27" s="6">
        <v>45317</v>
      </c>
      <c r="C27" s="7">
        <v>22.64</v>
      </c>
      <c r="D27" s="7">
        <v>1.07</v>
      </c>
      <c r="E27" s="7">
        <v>22.32</v>
      </c>
      <c r="F27" s="7">
        <v>22.83</v>
      </c>
      <c r="G27" s="5" t="s">
        <v>62</v>
      </c>
      <c r="H27" s="22">
        <f t="shared" si="0"/>
        <v>1.0700000000000001E-2</v>
      </c>
      <c r="I27" s="43">
        <f t="shared" si="1"/>
        <v>22.40031661224894</v>
      </c>
      <c r="J27" s="30">
        <f xml:space="preserve"> VLOOKUP(A27, Total_de_acoes!A:B, 2, 0)</f>
        <v>1218352541</v>
      </c>
      <c r="K27" s="47">
        <f t="shared" si="2"/>
        <v>292018864.50199336</v>
      </c>
      <c r="L27" s="22" t="str">
        <f t="shared" si="3"/>
        <v>Subiu</v>
      </c>
      <c r="M27" s="22" t="str">
        <f xml:space="preserve"> VLOOKUP(A27, Ticker!A:B, 2, 0)</f>
        <v>Rumo</v>
      </c>
      <c r="N27" s="22" t="str">
        <f xml:space="preserve"> VLOOKUP(M27, ChatGpt!A:B, 2, 0)</f>
        <v>Logística</v>
      </c>
      <c r="O27" s="49">
        <f xml:space="preserve"> VLOOKUP(M27, ChatGpt!A:C, 3, 0)</f>
        <v>13</v>
      </c>
      <c r="P27" s="22" t="str">
        <f t="shared" si="4"/>
        <v>Menor que 50 anos</v>
      </c>
    </row>
    <row r="28" spans="1:16">
      <c r="A28" s="2" t="s">
        <v>63</v>
      </c>
      <c r="B28" s="3">
        <v>45317</v>
      </c>
      <c r="C28" s="4">
        <v>4.9000000000000004</v>
      </c>
      <c r="D28" s="4">
        <v>9.3800000000000008</v>
      </c>
      <c r="E28" s="4">
        <v>4.82</v>
      </c>
      <c r="F28" s="4">
        <v>4.97</v>
      </c>
      <c r="G28" s="2" t="s">
        <v>64</v>
      </c>
      <c r="H28" s="21">
        <f t="shared" si="0"/>
        <v>9.3800000000000008E-2</v>
      </c>
      <c r="I28" s="42">
        <f t="shared" si="1"/>
        <v>4.4797952093618578</v>
      </c>
      <c r="J28" s="29">
        <f xml:space="preserve"> VLOOKUP(A28, Total_de_acoes!A:B, 2, 0)</f>
        <v>1095462329</v>
      </c>
      <c r="K28" s="46">
        <f t="shared" si="2"/>
        <v>460318518.60941702</v>
      </c>
      <c r="L28" s="21" t="str">
        <f t="shared" si="3"/>
        <v>Subiu</v>
      </c>
      <c r="M28" s="21" t="str">
        <f xml:space="preserve"> VLOOKUP(A28, Ticker!A:B, 2, 0)</f>
        <v>Cielo</v>
      </c>
      <c r="N28" s="21" t="str">
        <f xml:space="preserve"> VLOOKUP(M28, ChatGpt!A:B, 2, 0)</f>
        <v>Meios de Pagamento</v>
      </c>
      <c r="O28" s="21">
        <f xml:space="preserve"> VLOOKUP(M28, ChatGpt!A:C, 3, 0)</f>
        <v>12</v>
      </c>
      <c r="P28" s="21" t="str">
        <f t="shared" si="4"/>
        <v>Menor que 50 anos</v>
      </c>
    </row>
    <row r="29" spans="1:16">
      <c r="A29" s="5" t="s">
        <v>65</v>
      </c>
      <c r="B29" s="6">
        <v>45317</v>
      </c>
      <c r="C29" s="7">
        <v>7.81</v>
      </c>
      <c r="D29" s="7">
        <v>3.17</v>
      </c>
      <c r="E29" s="7">
        <v>7.7</v>
      </c>
      <c r="F29" s="7">
        <v>7.85</v>
      </c>
      <c r="G29" s="5" t="s">
        <v>66</v>
      </c>
      <c r="H29" s="22">
        <f t="shared" si="0"/>
        <v>3.1699999999999999E-2</v>
      </c>
      <c r="I29" s="43">
        <f t="shared" si="1"/>
        <v>7.5700300474944262</v>
      </c>
      <c r="J29" s="30">
        <f xml:space="preserve"> VLOOKUP(A29, Total_de_acoes!A:B, 2, 0)</f>
        <v>302768240</v>
      </c>
      <c r="K29" s="47">
        <f t="shared" si="2"/>
        <v>72655280.172996044</v>
      </c>
      <c r="L29" s="22" t="str">
        <f t="shared" si="3"/>
        <v>Subiu</v>
      </c>
      <c r="M29" s="22" t="str">
        <f xml:space="preserve"> VLOOKUP(A29, Ticker!A:B, 2, 0)</f>
        <v>Dexco</v>
      </c>
      <c r="N29" s="22" t="str">
        <f xml:space="preserve"> VLOOKUP(M29, ChatGpt!A:B, 2, 0)</f>
        <v>Biotecnologia</v>
      </c>
      <c r="O29" s="49">
        <f xml:space="preserve"> VLOOKUP(M29, ChatGpt!A:C, 3, 0)</f>
        <v>6</v>
      </c>
      <c r="P29" s="22" t="str">
        <f t="shared" si="4"/>
        <v>Menor que 50 anos</v>
      </c>
    </row>
    <row r="30" spans="1:16">
      <c r="A30" s="2" t="s">
        <v>67</v>
      </c>
      <c r="B30" s="3">
        <v>45317</v>
      </c>
      <c r="C30" s="4">
        <v>17.52</v>
      </c>
      <c r="D30" s="4">
        <v>-0.56999999999999995</v>
      </c>
      <c r="E30" s="4">
        <v>17.36</v>
      </c>
      <c r="F30" s="4">
        <v>17.579999999999998</v>
      </c>
      <c r="G30" s="2" t="s">
        <v>68</v>
      </c>
      <c r="H30" s="21">
        <f t="shared" si="0"/>
        <v>-5.6999999999999993E-3</v>
      </c>
      <c r="I30" s="42">
        <f t="shared" si="1"/>
        <v>17.620436487981493</v>
      </c>
      <c r="J30" s="29">
        <f xml:space="preserve"> VLOOKUP(A30, Total_de_acoes!A:B, 2, 0)</f>
        <v>807896814</v>
      </c>
      <c r="K30" s="46">
        <f t="shared" si="2"/>
        <v>-81142318.649597988</v>
      </c>
      <c r="L30" s="21" t="str">
        <f t="shared" si="3"/>
        <v>Diminuiu</v>
      </c>
      <c r="M30" s="21" t="str">
        <f xml:space="preserve"> VLOOKUP(A30, Ticker!A:B, 2, 0)</f>
        <v>TIM</v>
      </c>
      <c r="N30" s="21" t="str">
        <f xml:space="preserve"> VLOOKUP(M30, ChatGpt!A:B, 2, 0)</f>
        <v>Telecomunicações</v>
      </c>
      <c r="O30" s="21">
        <f xml:space="preserve"> VLOOKUP(M30, ChatGpt!A:C, 3, 0)</f>
        <v>25</v>
      </c>
      <c r="P30" s="21" t="str">
        <f t="shared" si="4"/>
        <v>Menor que 50 anos</v>
      </c>
    </row>
    <row r="31" spans="1:16">
      <c r="A31" s="5" t="s">
        <v>69</v>
      </c>
      <c r="B31" s="6">
        <v>45317</v>
      </c>
      <c r="C31" s="7">
        <v>23.22</v>
      </c>
      <c r="D31" s="7">
        <v>1.93</v>
      </c>
      <c r="E31" s="7">
        <v>22.69</v>
      </c>
      <c r="F31" s="7">
        <v>23.28</v>
      </c>
      <c r="G31" s="5" t="s">
        <v>70</v>
      </c>
      <c r="H31" s="22">
        <f t="shared" si="0"/>
        <v>1.9299999999999998E-2</v>
      </c>
      <c r="I31" s="43">
        <f t="shared" si="1"/>
        <v>22.780339448641222</v>
      </c>
      <c r="J31" s="30">
        <f xml:space="preserve"> VLOOKUP(A31, Total_de_acoes!A:B, 2, 0)</f>
        <v>251003438</v>
      </c>
      <c r="K31" s="47">
        <f t="shared" si="2"/>
        <v>110356309.94402866</v>
      </c>
      <c r="L31" s="22" t="str">
        <f t="shared" si="3"/>
        <v>Subiu</v>
      </c>
      <c r="M31" s="22" t="str">
        <f xml:space="preserve"> VLOOKUP(A31, Ticker!A:B, 2, 0)</f>
        <v>Bradespar</v>
      </c>
      <c r="N31" s="22" t="str">
        <f xml:space="preserve"> VLOOKUP(M31, ChatGpt!A:B, 2, 0)</f>
        <v>Investimentos</v>
      </c>
      <c r="O31" s="49">
        <f xml:space="preserve"> VLOOKUP(M31, ChatGpt!A:C, 3, 0)</f>
        <v>22</v>
      </c>
      <c r="P31" s="22" t="str">
        <f t="shared" si="4"/>
        <v>Menor que 50 anos</v>
      </c>
    </row>
    <row r="32" spans="1:16">
      <c r="A32" s="2" t="s">
        <v>71</v>
      </c>
      <c r="B32" s="3">
        <v>45317</v>
      </c>
      <c r="C32" s="4">
        <v>5.55</v>
      </c>
      <c r="D32" s="4">
        <v>-3.65</v>
      </c>
      <c r="E32" s="4">
        <v>5.46</v>
      </c>
      <c r="F32" s="4">
        <v>5.6</v>
      </c>
      <c r="G32" s="2" t="s">
        <v>72</v>
      </c>
      <c r="H32" s="21">
        <f t="shared" si="0"/>
        <v>-3.6499999999999998E-2</v>
      </c>
      <c r="I32" s="42">
        <f t="shared" si="1"/>
        <v>5.7602490918526206</v>
      </c>
      <c r="J32" s="29">
        <f xml:space="preserve"> VLOOKUP(A32, Total_de_acoes!A:B, 2, 0)</f>
        <v>393173139</v>
      </c>
      <c r="K32" s="46">
        <f t="shared" si="2"/>
        <v>-82664295.41559422</v>
      </c>
      <c r="L32" s="21" t="str">
        <f t="shared" si="3"/>
        <v>Diminuiu</v>
      </c>
      <c r="M32" s="21" t="str">
        <f xml:space="preserve"> VLOOKUP(A32, Ticker!A:B, 2, 0)</f>
        <v>Locaweb</v>
      </c>
      <c r="N32" s="21" t="str">
        <f xml:space="preserve"> VLOOKUP(M32, ChatGpt!A:B, 2, 0)</f>
        <v>Tecnologia</v>
      </c>
      <c r="O32" s="21">
        <f xml:space="preserve"> VLOOKUP(M32, ChatGpt!A:C, 3, 0)</f>
        <v>23</v>
      </c>
      <c r="P32" s="21" t="str">
        <f t="shared" si="4"/>
        <v>Menor que 50 anos</v>
      </c>
    </row>
    <row r="33" spans="1:16">
      <c r="A33" s="5" t="s">
        <v>73</v>
      </c>
      <c r="B33" s="6">
        <v>45317</v>
      </c>
      <c r="C33" s="7">
        <v>23.83</v>
      </c>
      <c r="D33" s="7">
        <v>1.49</v>
      </c>
      <c r="E33" s="7">
        <v>23.36</v>
      </c>
      <c r="F33" s="7">
        <v>23.99</v>
      </c>
      <c r="G33" s="5" t="s">
        <v>74</v>
      </c>
      <c r="H33" s="22">
        <f t="shared" si="0"/>
        <v>1.49E-2</v>
      </c>
      <c r="I33" s="43">
        <f t="shared" si="1"/>
        <v>23.480145827175093</v>
      </c>
      <c r="J33" s="30">
        <f xml:space="preserve"> VLOOKUP(A33, Total_de_acoes!A:B, 2, 0)</f>
        <v>275005663</v>
      </c>
      <c r="K33" s="47">
        <f t="shared" si="2"/>
        <v>96211878.751029626</v>
      </c>
      <c r="L33" s="22" t="str">
        <f t="shared" si="3"/>
        <v>Subiu</v>
      </c>
      <c r="M33" s="22" t="str">
        <f xml:space="preserve"> VLOOKUP(A33, Ticker!A:B, 2, 0)</f>
        <v>PetroRecôncavo</v>
      </c>
      <c r="N33" s="22" t="str">
        <f xml:space="preserve"> VLOOKUP(M33, ChatGpt!A:B, 2, 0)</f>
        <v>Petróleo e Gás</v>
      </c>
      <c r="O33" s="49">
        <f xml:space="preserve"> VLOOKUP(M33, ChatGpt!A:C, 3, 0)</f>
        <v>8</v>
      </c>
      <c r="P33" s="22" t="str">
        <f t="shared" si="4"/>
        <v>Menor que 50 anos</v>
      </c>
    </row>
    <row r="34" spans="1:16">
      <c r="A34" s="2" t="s">
        <v>75</v>
      </c>
      <c r="B34" s="3">
        <v>45317</v>
      </c>
      <c r="C34" s="4">
        <v>10.01</v>
      </c>
      <c r="D34" s="4">
        <v>-0.3</v>
      </c>
      <c r="E34" s="4">
        <v>9.93</v>
      </c>
      <c r="F34" s="4">
        <v>10.06</v>
      </c>
      <c r="G34" s="2" t="s">
        <v>76</v>
      </c>
      <c r="H34" s="21">
        <f t="shared" si="0"/>
        <v>-3.0000000000000001E-3</v>
      </c>
      <c r="I34" s="42">
        <f t="shared" si="1"/>
        <v>10.04012036108325</v>
      </c>
      <c r="J34" s="29">
        <f xml:space="preserve"> VLOOKUP(A34, Total_de_acoes!A:B, 2, 0)</f>
        <v>5372783971</v>
      </c>
      <c r="K34" s="46">
        <f t="shared" si="2"/>
        <v>-161830193.2288208</v>
      </c>
      <c r="L34" s="21" t="str">
        <f t="shared" si="3"/>
        <v>Diminuiu</v>
      </c>
      <c r="M34" s="21" t="str">
        <f xml:space="preserve"> VLOOKUP(A34, Ticker!A:B, 2, 0)</f>
        <v>Itaúsa</v>
      </c>
      <c r="N34" s="21" t="str">
        <f xml:space="preserve"> VLOOKUP(M34, ChatGpt!A:B, 2, 0)</f>
        <v>Holding</v>
      </c>
      <c r="O34" s="21">
        <f xml:space="preserve"> VLOOKUP(M34, ChatGpt!A:C, 3, 0)</f>
        <v>54</v>
      </c>
      <c r="P34" s="21" t="str">
        <f t="shared" si="4"/>
        <v>Entre 50 e 100 anos</v>
      </c>
    </row>
    <row r="35" spans="1:16">
      <c r="A35" s="5" t="s">
        <v>77</v>
      </c>
      <c r="B35" s="6">
        <v>45317</v>
      </c>
      <c r="C35" s="7">
        <v>56.97</v>
      </c>
      <c r="D35" s="7">
        <v>1.88</v>
      </c>
      <c r="E35" s="7">
        <v>56.55</v>
      </c>
      <c r="F35" s="7">
        <v>56.99</v>
      </c>
      <c r="G35" s="5" t="s">
        <v>78</v>
      </c>
      <c r="H35" s="22">
        <f t="shared" si="0"/>
        <v>1.8799999999999997E-2</v>
      </c>
      <c r="I35" s="43">
        <f t="shared" si="1"/>
        <v>55.918727915194346</v>
      </c>
      <c r="J35" s="30">
        <f xml:space="preserve"> VLOOKUP(A35, Total_de_acoes!A:B, 2, 0)</f>
        <v>1420949112</v>
      </c>
      <c r="K35" s="47">
        <f t="shared" si="2"/>
        <v>1493804135.3749816</v>
      </c>
      <c r="L35" s="22" t="str">
        <f t="shared" si="3"/>
        <v>Subiu</v>
      </c>
      <c r="M35" s="22" t="str">
        <f xml:space="preserve"> VLOOKUP(A35, Ticker!A:B, 2, 0)</f>
        <v>Banco do Brasil</v>
      </c>
      <c r="N35" s="22" t="str">
        <f xml:space="preserve"> VLOOKUP(M35, ChatGpt!A:B, 2, 0)</f>
        <v>Bancário</v>
      </c>
      <c r="O35" s="49">
        <f xml:space="preserve"> VLOOKUP(M35, ChatGpt!A:C, 3, 0)</f>
        <v>213</v>
      </c>
      <c r="P35" s="22" t="str">
        <f t="shared" si="4"/>
        <v>Maior que 100 anos</v>
      </c>
    </row>
    <row r="36" spans="1:16">
      <c r="A36" s="2" t="s">
        <v>79</v>
      </c>
      <c r="B36" s="3">
        <v>45317</v>
      </c>
      <c r="C36" s="4">
        <v>26.16</v>
      </c>
      <c r="D36" s="4">
        <v>-2.75</v>
      </c>
      <c r="E36" s="4">
        <v>25.87</v>
      </c>
      <c r="F36" s="4">
        <v>26.38</v>
      </c>
      <c r="G36" s="2" t="s">
        <v>80</v>
      </c>
      <c r="H36" s="21">
        <f t="shared" si="0"/>
        <v>-2.75E-2</v>
      </c>
      <c r="I36" s="42">
        <f t="shared" si="1"/>
        <v>26.899742930591259</v>
      </c>
      <c r="J36" s="29">
        <f xml:space="preserve"> VLOOKUP(A36, Total_de_acoes!A:B, 2, 0)</f>
        <v>1275798515</v>
      </c>
      <c r="K36" s="46">
        <f t="shared" si="2"/>
        <v>-943762932.3300761</v>
      </c>
      <c r="L36" s="21" t="str">
        <f t="shared" si="3"/>
        <v>Diminuiu</v>
      </c>
      <c r="M36" s="21" t="str">
        <f xml:space="preserve"> VLOOKUP(A36, Ticker!A:B, 2, 0)</f>
        <v>RaiaDrogasil</v>
      </c>
      <c r="N36" s="21" t="str">
        <f xml:space="preserve"> VLOOKUP(M36, ChatGpt!A:B, 2, 0)</f>
        <v>Saúde</v>
      </c>
      <c r="O36" s="21">
        <f xml:space="preserve"> VLOOKUP(M36, ChatGpt!A:C, 3, 0)</f>
        <v>116</v>
      </c>
      <c r="P36" s="21" t="str">
        <f t="shared" si="4"/>
        <v>Maior que 100 anos</v>
      </c>
    </row>
    <row r="37" spans="1:16">
      <c r="A37" s="5" t="s">
        <v>81</v>
      </c>
      <c r="B37" s="6">
        <v>45317</v>
      </c>
      <c r="C37" s="7">
        <v>10.08</v>
      </c>
      <c r="D37" s="7">
        <v>3.28</v>
      </c>
      <c r="E37" s="7">
        <v>10.029999999999999</v>
      </c>
      <c r="F37" s="7">
        <v>10.14</v>
      </c>
      <c r="G37" s="5" t="s">
        <v>82</v>
      </c>
      <c r="H37" s="22">
        <f t="shared" si="0"/>
        <v>3.2799999999999996E-2</v>
      </c>
      <c r="I37" s="43">
        <f t="shared" si="1"/>
        <v>9.7598760650658409</v>
      </c>
      <c r="J37" s="30">
        <f xml:space="preserve"> VLOOKUP(A37, Total_de_acoes!A:B, 2, 0)</f>
        <v>660411219</v>
      </c>
      <c r="K37" s="47">
        <f t="shared" si="2"/>
        <v>211413438.10094473</v>
      </c>
      <c r="L37" s="22" t="str">
        <f t="shared" si="3"/>
        <v>Subiu</v>
      </c>
      <c r="M37" s="22" t="str">
        <f xml:space="preserve"> VLOOKUP(A37, Ticker!A:B, 2, 0)</f>
        <v>Metalúrgica Gerdau</v>
      </c>
      <c r="N37" s="22" t="str">
        <f xml:space="preserve"> VLOOKUP(M37, ChatGpt!A:B, 2, 0)</f>
        <v>Siderurgia</v>
      </c>
      <c r="O37" s="49">
        <f xml:space="preserve"> VLOOKUP(M37, ChatGpt!A:C, 3, 0)</f>
        <v>120</v>
      </c>
      <c r="P37" s="22" t="str">
        <f t="shared" si="4"/>
        <v>Maior que 100 anos</v>
      </c>
    </row>
    <row r="38" spans="1:16">
      <c r="A38" s="2" t="s">
        <v>83</v>
      </c>
      <c r="B38" s="3">
        <v>45317</v>
      </c>
      <c r="C38" s="4">
        <v>18.57</v>
      </c>
      <c r="D38" s="4">
        <v>2.65</v>
      </c>
      <c r="E38" s="4">
        <v>18.3</v>
      </c>
      <c r="F38" s="4">
        <v>18.66</v>
      </c>
      <c r="G38" s="2" t="s">
        <v>84</v>
      </c>
      <c r="H38" s="21">
        <f t="shared" si="0"/>
        <v>2.6499999999999999E-2</v>
      </c>
      <c r="I38" s="42">
        <f t="shared" si="1"/>
        <v>18.090599123234291</v>
      </c>
      <c r="J38" s="29">
        <f xml:space="preserve"> VLOOKUP(A38, Total_de_acoes!A:B, 2, 0)</f>
        <v>1168097881</v>
      </c>
      <c r="K38" s="46">
        <f t="shared" si="2"/>
        <v>559987148.29956675</v>
      </c>
      <c r="L38" s="21" t="str">
        <f t="shared" si="3"/>
        <v>Subiu</v>
      </c>
      <c r="M38" s="21" t="str">
        <f xml:space="preserve"> VLOOKUP(A38, Ticker!A:B, 2, 0)</f>
        <v>Cosan</v>
      </c>
      <c r="N38" s="21" t="str">
        <f xml:space="preserve"> VLOOKUP(M38, ChatGpt!A:B, 2, 0)</f>
        <v>Energia e Logística</v>
      </c>
      <c r="O38" s="21">
        <f xml:space="preserve"> VLOOKUP(M38, ChatGpt!A:C, 3, 0)</f>
        <v>13</v>
      </c>
      <c r="P38" s="21" t="str">
        <f t="shared" si="4"/>
        <v>Menor que 50 anos</v>
      </c>
    </row>
    <row r="39" spans="1:16">
      <c r="A39" s="5" t="s">
        <v>85</v>
      </c>
      <c r="B39" s="6">
        <v>45317</v>
      </c>
      <c r="C39" s="7">
        <v>24.34</v>
      </c>
      <c r="D39" s="7">
        <v>2.48</v>
      </c>
      <c r="E39" s="7">
        <v>24.17</v>
      </c>
      <c r="F39" s="7">
        <v>24.56</v>
      </c>
      <c r="G39" s="5" t="s">
        <v>86</v>
      </c>
      <c r="H39" s="22">
        <f t="shared" si="0"/>
        <v>2.4799999999999999E-2</v>
      </c>
      <c r="I39" s="43">
        <f t="shared" si="1"/>
        <v>23.75097580015613</v>
      </c>
      <c r="J39" s="30">
        <f xml:space="preserve"> VLOOKUP(A39, Total_de_acoes!A:B, 2, 0)</f>
        <v>1134986472</v>
      </c>
      <c r="K39" s="47">
        <f t="shared" si="2"/>
        <v>668534498.50341654</v>
      </c>
      <c r="L39" s="22" t="str">
        <f t="shared" si="3"/>
        <v>Subiu</v>
      </c>
      <c r="M39" s="22" t="str">
        <f xml:space="preserve"> VLOOKUP(A39, Ticker!A:B, 2, 0)</f>
        <v>JBS</v>
      </c>
      <c r="N39" s="22" t="str">
        <f xml:space="preserve"> VLOOKUP(M39, ChatGpt!A:B, 2, 0)</f>
        <v>Alimentos</v>
      </c>
      <c r="O39" s="49">
        <f xml:space="preserve"> VLOOKUP(M39, ChatGpt!A:C, 3, 0)</f>
        <v>65</v>
      </c>
      <c r="P39" s="22" t="str">
        <f t="shared" si="4"/>
        <v>Entre 50 e 100 anos</v>
      </c>
    </row>
    <row r="40" spans="1:16">
      <c r="A40" s="2" t="s">
        <v>87</v>
      </c>
      <c r="B40" s="3">
        <v>45317</v>
      </c>
      <c r="C40" s="4">
        <v>2.08</v>
      </c>
      <c r="D40" s="4">
        <v>2.46</v>
      </c>
      <c r="E40" s="4">
        <v>2.02</v>
      </c>
      <c r="F40" s="4">
        <v>2.1</v>
      </c>
      <c r="G40" s="2" t="s">
        <v>88</v>
      </c>
      <c r="H40" s="21">
        <f t="shared" si="0"/>
        <v>2.46E-2</v>
      </c>
      <c r="I40" s="42">
        <f t="shared" si="1"/>
        <v>2.0300605114190904</v>
      </c>
      <c r="J40" s="29">
        <f xml:space="preserve"> VLOOKUP(A40, Total_de_acoes!A:B, 2, 0)</f>
        <v>2867627068</v>
      </c>
      <c r="K40" s="46">
        <f t="shared" si="2"/>
        <v>143207829.21669352</v>
      </c>
      <c r="L40" s="21" t="str">
        <f t="shared" si="3"/>
        <v>Subiu</v>
      </c>
      <c r="M40" s="21" t="str">
        <f xml:space="preserve"> VLOOKUP(A40, Ticker!A:B, 2, 0)</f>
        <v>Magazine Luiza</v>
      </c>
      <c r="N40" s="21" t="str">
        <f xml:space="preserve"> VLOOKUP(M40, ChatGpt!A:B, 2, 0)</f>
        <v>Varejo</v>
      </c>
      <c r="O40" s="21">
        <f xml:space="preserve"> VLOOKUP(M40, ChatGpt!A:C, 3, 0)</f>
        <v>65</v>
      </c>
      <c r="P40" s="21" t="str">
        <f t="shared" si="4"/>
        <v>Entre 50 e 100 anos</v>
      </c>
    </row>
    <row r="41" spans="1:16">
      <c r="A41" s="5" t="s">
        <v>89</v>
      </c>
      <c r="B41" s="6">
        <v>45317</v>
      </c>
      <c r="C41" s="7">
        <v>13.75</v>
      </c>
      <c r="D41" s="7">
        <v>-0.72</v>
      </c>
      <c r="E41" s="7">
        <v>13.67</v>
      </c>
      <c r="F41" s="7">
        <v>13.9</v>
      </c>
      <c r="G41" s="5" t="s">
        <v>90</v>
      </c>
      <c r="H41" s="22">
        <f t="shared" si="0"/>
        <v>-7.1999999999999998E-3</v>
      </c>
      <c r="I41" s="43">
        <f t="shared" si="1"/>
        <v>13.849717969379533</v>
      </c>
      <c r="J41" s="30">
        <f xml:space="preserve"> VLOOKUP(A41, Total_de_acoes!A:B, 2, 0)</f>
        <v>1500728902</v>
      </c>
      <c r="K41" s="47">
        <f t="shared" si="2"/>
        <v>-149649638.69661641</v>
      </c>
      <c r="L41" s="22" t="str">
        <f t="shared" si="3"/>
        <v>Diminuiu</v>
      </c>
      <c r="M41" s="22" t="str">
        <f xml:space="preserve"> VLOOKUP(A41, Ticker!A:B, 2, 0)</f>
        <v>Banco Bradesco</v>
      </c>
      <c r="N41" s="22" t="str">
        <f xml:space="preserve"> VLOOKUP(M41, ChatGpt!A:B, 2, 0)</f>
        <v>Bancário</v>
      </c>
      <c r="O41" s="49">
        <f xml:space="preserve"> VLOOKUP(M41, ChatGpt!A:C, 3, 0)</f>
        <v>79</v>
      </c>
      <c r="P41" s="22" t="str">
        <f t="shared" si="4"/>
        <v>Entre 50 e 100 anos</v>
      </c>
    </row>
    <row r="42" spans="1:16">
      <c r="A42" s="2" t="s">
        <v>91</v>
      </c>
      <c r="B42" s="3">
        <v>45317</v>
      </c>
      <c r="C42" s="4">
        <v>21.84</v>
      </c>
      <c r="D42" s="4">
        <v>3.65</v>
      </c>
      <c r="E42" s="4">
        <v>21.7</v>
      </c>
      <c r="F42" s="4">
        <v>21.94</v>
      </c>
      <c r="G42" s="2" t="s">
        <v>92</v>
      </c>
      <c r="H42" s="21">
        <f t="shared" si="0"/>
        <v>3.6499999999999998E-2</v>
      </c>
      <c r="I42" s="42">
        <f t="shared" si="1"/>
        <v>21.070911722141823</v>
      </c>
      <c r="J42" s="29">
        <f xml:space="preserve"> VLOOKUP(A42, Total_de_acoes!A:B, 2, 0)</f>
        <v>1118525506</v>
      </c>
      <c r="K42" s="46">
        <f t="shared" si="2"/>
        <v>860244855.14998639</v>
      </c>
      <c r="L42" s="21" t="str">
        <f t="shared" si="3"/>
        <v>Subiu</v>
      </c>
      <c r="M42" s="21" t="str">
        <f xml:space="preserve"> VLOOKUP(A42, Ticker!A:B, 2, 0)</f>
        <v>Gerdau</v>
      </c>
      <c r="N42" s="21" t="str">
        <f xml:space="preserve"> VLOOKUP(M42, ChatGpt!A:B, 2, 0)</f>
        <v>Siderurgia</v>
      </c>
      <c r="O42" s="21">
        <f xml:space="preserve"> VLOOKUP(M42, ChatGpt!A:C, 3, 0)</f>
        <v>121</v>
      </c>
      <c r="P42" s="21" t="str">
        <f t="shared" si="4"/>
        <v>Maior que 100 anos</v>
      </c>
    </row>
    <row r="43" spans="1:16">
      <c r="A43" s="5" t="s">
        <v>93</v>
      </c>
      <c r="B43" s="6">
        <v>45317</v>
      </c>
      <c r="C43" s="7">
        <v>3.74</v>
      </c>
      <c r="D43" s="7">
        <v>0</v>
      </c>
      <c r="E43" s="7">
        <v>3.71</v>
      </c>
      <c r="F43" s="7">
        <v>3.78</v>
      </c>
      <c r="G43" s="5" t="s">
        <v>94</v>
      </c>
      <c r="H43" s="22">
        <f t="shared" si="0"/>
        <v>0</v>
      </c>
      <c r="I43" s="43">
        <f t="shared" si="1"/>
        <v>3.74</v>
      </c>
      <c r="J43" s="30">
        <f xml:space="preserve"> VLOOKUP(A43, Total_de_acoes!A:B, 2, 0)</f>
        <v>1193047233</v>
      </c>
      <c r="K43" s="47">
        <f t="shared" si="2"/>
        <v>0</v>
      </c>
      <c r="L43" s="22" t="str">
        <f t="shared" si="3"/>
        <v>Igual</v>
      </c>
      <c r="M43" s="22" t="str">
        <f xml:space="preserve"> VLOOKUP(A43, Ticker!A:B, 2, 0)</f>
        <v>Raízen</v>
      </c>
      <c r="N43" s="22" t="str">
        <f xml:space="preserve"> VLOOKUP(M43, ChatGpt!A:B, 2, 0)</f>
        <v>Energia</v>
      </c>
      <c r="O43" s="49">
        <f xml:space="preserve"> VLOOKUP(M43, ChatGpt!A:C, 3, 0)</f>
        <v>11</v>
      </c>
      <c r="P43" s="22" t="str">
        <f t="shared" si="4"/>
        <v>Menor que 50 anos</v>
      </c>
    </row>
    <row r="44" spans="1:16">
      <c r="A44" s="2" t="s">
        <v>95</v>
      </c>
      <c r="B44" s="3">
        <v>45317</v>
      </c>
      <c r="C44" s="4">
        <v>10.07</v>
      </c>
      <c r="D44" s="4">
        <v>0.9</v>
      </c>
      <c r="E44" s="4">
        <v>9.9600000000000009</v>
      </c>
      <c r="F44" s="4">
        <v>10.130000000000001</v>
      </c>
      <c r="G44" s="2" t="s">
        <v>96</v>
      </c>
      <c r="H44" s="21">
        <f t="shared" si="0"/>
        <v>9.0000000000000011E-3</v>
      </c>
      <c r="I44" s="42">
        <f t="shared" si="1"/>
        <v>9.9801783944499523</v>
      </c>
      <c r="J44" s="29">
        <f xml:space="preserve"> VLOOKUP(A44, Total_de_acoes!A:B, 2, 0)</f>
        <v>1679335290</v>
      </c>
      <c r="K44" s="46">
        <f t="shared" si="2"/>
        <v>150840592.00465551</v>
      </c>
      <c r="L44" s="21" t="str">
        <f t="shared" si="3"/>
        <v>Subiu</v>
      </c>
      <c r="M44" s="21" t="str">
        <f xml:space="preserve"> VLOOKUP(A44, Ticker!A:B, 2, 0)</f>
        <v>Copel</v>
      </c>
      <c r="N44" s="21" t="str">
        <f xml:space="preserve"> VLOOKUP(M44, ChatGpt!A:B, 2, 0)</f>
        <v>Energia Elétrica</v>
      </c>
      <c r="O44" s="21">
        <f xml:space="preserve"> VLOOKUP(M44, ChatGpt!A:C, 3, 0)</f>
        <v>67</v>
      </c>
      <c r="P44" s="21" t="str">
        <f t="shared" si="4"/>
        <v>Entre 50 e 100 anos</v>
      </c>
    </row>
    <row r="45" spans="1:16">
      <c r="A45" s="5" t="s">
        <v>97</v>
      </c>
      <c r="B45" s="6">
        <v>45317</v>
      </c>
      <c r="C45" s="7">
        <v>8.18</v>
      </c>
      <c r="D45" s="7">
        <v>-3.76</v>
      </c>
      <c r="E45" s="7">
        <v>8.11</v>
      </c>
      <c r="F45" s="7">
        <v>8.27</v>
      </c>
      <c r="G45" s="5" t="s">
        <v>98</v>
      </c>
      <c r="H45" s="22">
        <f t="shared" si="0"/>
        <v>-3.7599999999999995E-2</v>
      </c>
      <c r="I45" s="43">
        <f t="shared" si="1"/>
        <v>8.4995843724023263</v>
      </c>
      <c r="J45" s="30">
        <f xml:space="preserve"> VLOOKUP(A45, Total_de_acoes!A:B, 2, 0)</f>
        <v>421383330</v>
      </c>
      <c r="K45" s="47">
        <f t="shared" si="2"/>
        <v>-134667527.05885249</v>
      </c>
      <c r="L45" s="22" t="str">
        <f t="shared" si="3"/>
        <v>Diminuiu</v>
      </c>
      <c r="M45" s="22" t="str">
        <f xml:space="preserve"> VLOOKUP(A45, Ticker!A:B, 2, 0)</f>
        <v>Grupo Vamos</v>
      </c>
      <c r="N45" s="22" t="str">
        <f xml:space="preserve"> VLOOKUP(M45, ChatGpt!A:B, 2, 0)</f>
        <v>Logística</v>
      </c>
      <c r="O45" s="49">
        <f xml:space="preserve"> VLOOKUP(M45, ChatGpt!A:C, 3, 0)</f>
        <v>5</v>
      </c>
      <c r="P45" s="22" t="str">
        <f t="shared" si="4"/>
        <v>Menor que 50 anos</v>
      </c>
    </row>
    <row r="46" spans="1:16">
      <c r="A46" s="2" t="s">
        <v>99</v>
      </c>
      <c r="B46" s="3">
        <v>45317</v>
      </c>
      <c r="C46" s="4">
        <v>9.74</v>
      </c>
      <c r="D46" s="4">
        <v>5.3</v>
      </c>
      <c r="E46" s="4">
        <v>9.61</v>
      </c>
      <c r="F46" s="4">
        <v>9.86</v>
      </c>
      <c r="G46" s="2" t="s">
        <v>100</v>
      </c>
      <c r="H46" s="21">
        <f t="shared" si="0"/>
        <v>5.2999999999999999E-2</v>
      </c>
      <c r="I46" s="42">
        <f t="shared" si="1"/>
        <v>9.2497625830959169</v>
      </c>
      <c r="J46" s="29">
        <f xml:space="preserve"> VLOOKUP(A46, Total_de_acoes!A:B, 2, 0)</f>
        <v>331799687</v>
      </c>
      <c r="K46" s="46">
        <f t="shared" si="2"/>
        <v>162660621.48446333</v>
      </c>
      <c r="L46" s="21" t="str">
        <f t="shared" si="3"/>
        <v>Subiu</v>
      </c>
      <c r="M46" s="21" t="str">
        <f xml:space="preserve"> VLOOKUP(A46, Ticker!A:B, 2, 0)</f>
        <v>Marfrig</v>
      </c>
      <c r="N46" s="21" t="str">
        <f xml:space="preserve"> VLOOKUP(M46, ChatGpt!A:B, 2, 0)</f>
        <v>Alimentos</v>
      </c>
      <c r="O46" s="21">
        <f xml:space="preserve"> VLOOKUP(M46, ChatGpt!A:C, 3, 0)</f>
        <v>12</v>
      </c>
      <c r="P46" s="21" t="str">
        <f t="shared" si="4"/>
        <v>Menor que 50 anos</v>
      </c>
    </row>
    <row r="47" spans="1:16">
      <c r="A47" s="5" t="s">
        <v>101</v>
      </c>
      <c r="B47" s="6">
        <v>45317</v>
      </c>
      <c r="C47" s="7">
        <v>13.2</v>
      </c>
      <c r="D47" s="7">
        <v>-1.1200000000000001</v>
      </c>
      <c r="E47" s="7">
        <v>13.15</v>
      </c>
      <c r="F47" s="7">
        <v>13.29</v>
      </c>
      <c r="G47" s="5" t="s">
        <v>102</v>
      </c>
      <c r="H47" s="22">
        <f t="shared" si="0"/>
        <v>-1.1200000000000002E-2</v>
      </c>
      <c r="I47" s="43">
        <f t="shared" si="1"/>
        <v>13.349514563106796</v>
      </c>
      <c r="J47" s="30">
        <f xml:space="preserve"> VLOOKUP(A47, Total_de_acoes!A:B, 2, 0)</f>
        <v>4394245879</v>
      </c>
      <c r="K47" s="47">
        <f t="shared" si="2"/>
        <v>-657003752.78252673</v>
      </c>
      <c r="L47" s="22" t="str">
        <f t="shared" si="3"/>
        <v>Diminuiu</v>
      </c>
      <c r="M47" s="22" t="str">
        <f xml:space="preserve"> VLOOKUP(A47, Ticker!A:B, 2, 0)</f>
        <v>Ambev</v>
      </c>
      <c r="N47" s="22" t="str">
        <f xml:space="preserve"> VLOOKUP(M47, ChatGpt!A:B, 2, 0)</f>
        <v>Bebidas</v>
      </c>
      <c r="O47" s="49">
        <f xml:space="preserve"> VLOOKUP(M47, ChatGpt!A:C, 3, 0)</f>
        <v>30</v>
      </c>
      <c r="P47" s="22" t="str">
        <f t="shared" si="4"/>
        <v>Menor que 50 anos</v>
      </c>
    </row>
    <row r="48" spans="1:16">
      <c r="A48" s="2" t="s">
        <v>103</v>
      </c>
      <c r="B48" s="3">
        <v>45317</v>
      </c>
      <c r="C48" s="4">
        <v>33.729999999999997</v>
      </c>
      <c r="D48" s="4">
        <v>-2.37</v>
      </c>
      <c r="E48" s="4">
        <v>33.729999999999997</v>
      </c>
      <c r="F48" s="4">
        <v>34.03</v>
      </c>
      <c r="G48" s="2" t="s">
        <v>104</v>
      </c>
      <c r="H48" s="21">
        <f t="shared" si="0"/>
        <v>-2.3700000000000002E-2</v>
      </c>
      <c r="I48" s="42">
        <f t="shared" si="1"/>
        <v>34.54880671924613</v>
      </c>
      <c r="J48" s="29">
        <f xml:space="preserve"> VLOOKUP(A48, Total_de_acoes!A:B, 2, 0)</f>
        <v>671750768</v>
      </c>
      <c r="K48" s="46">
        <f t="shared" si="2"/>
        <v>-550034042.49715042</v>
      </c>
      <c r="L48" s="21" t="str">
        <f t="shared" si="3"/>
        <v>Diminuiu</v>
      </c>
      <c r="M48" s="21" t="str">
        <f xml:space="preserve"> VLOOKUP(A48, Ticker!A:B, 2, 0)</f>
        <v>BB Seguridade</v>
      </c>
      <c r="N48" s="21" t="str">
        <f xml:space="preserve"> VLOOKUP(M48, ChatGpt!A:B, 2, 0)</f>
        <v>Seguros</v>
      </c>
      <c r="O48" s="21">
        <f xml:space="preserve"> VLOOKUP(M48, ChatGpt!A:C, 3, 0)</f>
        <v>8</v>
      </c>
      <c r="P48" s="21" t="str">
        <f t="shared" si="4"/>
        <v>Menor que 50 anos</v>
      </c>
    </row>
    <row r="49" spans="1:16">
      <c r="A49" s="5" t="s">
        <v>105</v>
      </c>
      <c r="B49" s="6">
        <v>45317</v>
      </c>
      <c r="C49" s="7">
        <v>77.040000000000006</v>
      </c>
      <c r="D49" s="7">
        <v>1.37</v>
      </c>
      <c r="E49" s="7">
        <v>76.52</v>
      </c>
      <c r="F49" s="7">
        <v>77.69</v>
      </c>
      <c r="G49" s="5" t="s">
        <v>106</v>
      </c>
      <c r="H49" s="22">
        <f t="shared" si="0"/>
        <v>1.37E-2</v>
      </c>
      <c r="I49" s="43">
        <f t="shared" si="1"/>
        <v>75.998816217815929</v>
      </c>
      <c r="J49" s="30">
        <f xml:space="preserve"> VLOOKUP(A49, Total_de_acoes!A:B, 2, 0)</f>
        <v>340001799</v>
      </c>
      <c r="K49" s="47">
        <f t="shared" si="2"/>
        <v>354004359.03221059</v>
      </c>
      <c r="L49" s="22" t="str">
        <f t="shared" si="3"/>
        <v>Subiu</v>
      </c>
      <c r="M49" s="22" t="str">
        <f xml:space="preserve"> VLOOKUP(A49, Ticker!A:B, 2, 0)</f>
        <v>Sabesp</v>
      </c>
      <c r="N49" s="22" t="str">
        <f xml:space="preserve"> VLOOKUP(M49, ChatGpt!A:B, 2, 0)</f>
        <v>Saneamento</v>
      </c>
      <c r="O49" s="49">
        <f xml:space="preserve"> VLOOKUP(M49, ChatGpt!A:C, 3, 0)</f>
        <v>49</v>
      </c>
      <c r="P49" s="22" t="str">
        <f t="shared" si="4"/>
        <v>Menor que 50 anos</v>
      </c>
    </row>
    <row r="50" spans="1:16">
      <c r="A50" s="2" t="s">
        <v>107</v>
      </c>
      <c r="B50" s="3">
        <v>45317</v>
      </c>
      <c r="C50" s="4">
        <v>30.88</v>
      </c>
      <c r="D50" s="4">
        <v>-2.65</v>
      </c>
      <c r="E50" s="4">
        <v>30.65</v>
      </c>
      <c r="F50" s="4">
        <v>31.34</v>
      </c>
      <c r="G50" s="2" t="s">
        <v>108</v>
      </c>
      <c r="H50" s="21">
        <f t="shared" si="0"/>
        <v>-2.6499999999999999E-2</v>
      </c>
      <c r="I50" s="42">
        <f t="shared" si="1"/>
        <v>31.720595788392398</v>
      </c>
      <c r="J50" s="29">
        <f xml:space="preserve"> VLOOKUP(A50, Total_de_acoes!A:B, 2, 0)</f>
        <v>514122351</v>
      </c>
      <c r="K50" s="46">
        <f t="shared" si="2"/>
        <v>-432169082.96899861</v>
      </c>
      <c r="L50" s="21" t="str">
        <f t="shared" si="3"/>
        <v>Diminuiu</v>
      </c>
      <c r="M50" s="21" t="str">
        <f xml:space="preserve"> VLOOKUP(A50, Ticker!A:B, 2, 0)</f>
        <v>Totvs</v>
      </c>
      <c r="N50" s="21" t="str">
        <f xml:space="preserve"> VLOOKUP(M50, ChatGpt!A:B, 2, 0)</f>
        <v>Tecnologia</v>
      </c>
      <c r="O50" s="21">
        <f xml:space="preserve"> VLOOKUP(M50, ChatGpt!A:C, 3, 0)</f>
        <v>57</v>
      </c>
      <c r="P50" s="21" t="str">
        <f t="shared" si="4"/>
        <v>Entre 50 e 100 anos</v>
      </c>
    </row>
    <row r="51" spans="1:16">
      <c r="A51" s="5" t="s">
        <v>109</v>
      </c>
      <c r="B51" s="6">
        <v>45317</v>
      </c>
      <c r="C51" s="7">
        <v>11.64</v>
      </c>
      <c r="D51" s="7">
        <v>0.95</v>
      </c>
      <c r="E51" s="7">
        <v>11.64</v>
      </c>
      <c r="F51" s="7">
        <v>11.8</v>
      </c>
      <c r="G51" s="5" t="s">
        <v>110</v>
      </c>
      <c r="H51" s="22">
        <f t="shared" si="0"/>
        <v>9.4999999999999998E-3</v>
      </c>
      <c r="I51" s="43">
        <f t="shared" si="1"/>
        <v>11.530460624071322</v>
      </c>
      <c r="J51" s="30">
        <f xml:space="preserve"> VLOOKUP(A51, Total_de_acoes!A:B, 2, 0)</f>
        <v>1437415777</v>
      </c>
      <c r="K51" s="47">
        <f t="shared" si="2"/>
        <v>157453627.16261613</v>
      </c>
      <c r="L51" s="22" t="str">
        <f t="shared" si="3"/>
        <v>Subiu</v>
      </c>
      <c r="M51" s="22" t="str">
        <f xml:space="preserve"> VLOOKUP(A51, Ticker!A:B, 2, 0)</f>
        <v>CEMIG</v>
      </c>
      <c r="N51" s="22" t="str">
        <f xml:space="preserve"> VLOOKUP(M51, ChatGpt!A:B, 2, 0)</f>
        <v>Energia Elétrica</v>
      </c>
      <c r="O51" s="49">
        <f xml:space="preserve"> VLOOKUP(M51, ChatGpt!A:C, 3, 0)</f>
        <v>69</v>
      </c>
      <c r="P51" s="22" t="str">
        <f t="shared" si="4"/>
        <v>Entre 50 e 100 anos</v>
      </c>
    </row>
    <row r="52" spans="1:16">
      <c r="A52" s="2" t="s">
        <v>111</v>
      </c>
      <c r="B52" s="3">
        <v>45317</v>
      </c>
      <c r="C52" s="4">
        <v>46.04</v>
      </c>
      <c r="D52" s="4">
        <v>-1.41</v>
      </c>
      <c r="E52" s="4">
        <v>45.91</v>
      </c>
      <c r="F52" s="4">
        <v>46.42</v>
      </c>
      <c r="G52" s="2" t="s">
        <v>112</v>
      </c>
      <c r="H52" s="21">
        <f t="shared" si="0"/>
        <v>-1.41E-2</v>
      </c>
      <c r="I52" s="42">
        <f t="shared" si="1"/>
        <v>46.698448118470431</v>
      </c>
      <c r="J52" s="29">
        <f xml:space="preserve"> VLOOKUP(A52, Total_de_acoes!A:B, 2, 0)</f>
        <v>268544014</v>
      </c>
      <c r="K52" s="46">
        <f t="shared" si="2"/>
        <v>-176822300.74479723</v>
      </c>
      <c r="L52" s="21" t="str">
        <f t="shared" si="3"/>
        <v>Diminuiu</v>
      </c>
      <c r="M52" s="21" t="str">
        <f xml:space="preserve"> VLOOKUP(A52, Ticker!A:B, 2, 0)</f>
        <v>Eletrobras</v>
      </c>
      <c r="N52" s="21" t="str">
        <f xml:space="preserve"> VLOOKUP(M52, ChatGpt!A:B, 2, 0)</f>
        <v>Energia Elétrica</v>
      </c>
      <c r="O52" s="21">
        <f xml:space="preserve"> VLOOKUP(M52, ChatGpt!A:C, 3, 0)</f>
        <v>59</v>
      </c>
      <c r="P52" s="21" t="str">
        <f t="shared" si="4"/>
        <v>Entre 50 e 100 anos</v>
      </c>
    </row>
    <row r="53" spans="1:16">
      <c r="A53" s="5" t="s">
        <v>113</v>
      </c>
      <c r="B53" s="6">
        <v>45317</v>
      </c>
      <c r="C53" s="7">
        <v>12.87</v>
      </c>
      <c r="D53" s="7">
        <v>1.42</v>
      </c>
      <c r="E53" s="7">
        <v>12.84</v>
      </c>
      <c r="F53" s="7">
        <v>13.09</v>
      </c>
      <c r="G53" s="5" t="s">
        <v>114</v>
      </c>
      <c r="H53" s="22">
        <f t="shared" si="0"/>
        <v>1.4199999999999999E-2</v>
      </c>
      <c r="I53" s="43">
        <f t="shared" si="1"/>
        <v>12.689804772234273</v>
      </c>
      <c r="J53" s="30">
        <f xml:space="preserve"> VLOOKUP(A53, Total_de_acoes!A:B, 2, 0)</f>
        <v>1579130168</v>
      </c>
      <c r="K53" s="47">
        <f t="shared" si="2"/>
        <v>284551720.29448873</v>
      </c>
      <c r="L53" s="22" t="str">
        <f t="shared" si="3"/>
        <v>Subiu</v>
      </c>
      <c r="M53" s="22" t="str">
        <f xml:space="preserve"> VLOOKUP(A53, Ticker!A:B, 2, 0)</f>
        <v>Eneva</v>
      </c>
      <c r="N53" s="22" t="str">
        <f xml:space="preserve"> VLOOKUP(M53, ChatGpt!A:B, 2, 0)</f>
        <v>Energia</v>
      </c>
      <c r="O53" s="49">
        <f xml:space="preserve"> VLOOKUP(M53, ChatGpt!A:C, 3, 0)</f>
        <v>10</v>
      </c>
      <c r="P53" s="22" t="str">
        <f t="shared" si="4"/>
        <v>Menor que 50 anos</v>
      </c>
    </row>
    <row r="54" spans="1:16">
      <c r="A54" s="2" t="s">
        <v>115</v>
      </c>
      <c r="B54" s="3">
        <v>45317</v>
      </c>
      <c r="C54" s="4">
        <v>33.17</v>
      </c>
      <c r="D54" s="4">
        <v>-0.93</v>
      </c>
      <c r="E54" s="4">
        <v>33.04</v>
      </c>
      <c r="F54" s="4">
        <v>33.5</v>
      </c>
      <c r="G54" s="2" t="s">
        <v>116</v>
      </c>
      <c r="H54" s="21">
        <f t="shared" si="0"/>
        <v>-9.300000000000001E-3</v>
      </c>
      <c r="I54" s="42">
        <f t="shared" si="1"/>
        <v>33.481376804279805</v>
      </c>
      <c r="J54" s="29">
        <f xml:space="preserve"> VLOOKUP(A54, Total_de_acoes!A:B, 2, 0)</f>
        <v>1481593024</v>
      </c>
      <c r="K54" s="46">
        <f t="shared" si="2"/>
        <v>-461333701.05636925</v>
      </c>
      <c r="L54" s="21" t="str">
        <f t="shared" si="3"/>
        <v>Diminuiu</v>
      </c>
      <c r="M54" s="21" t="str">
        <f xml:space="preserve"> VLOOKUP(A54, Ticker!A:B, 2, 0)</f>
        <v>WEG</v>
      </c>
      <c r="N54" s="21" t="str">
        <f xml:space="preserve"> VLOOKUP(M54, ChatGpt!A:B, 2, 0)</f>
        <v>Eletroeletrônicos</v>
      </c>
      <c r="O54" s="21">
        <f xml:space="preserve"> VLOOKUP(M54, ChatGpt!A:C, 3, 0)</f>
        <v>58</v>
      </c>
      <c r="P54" s="21" t="str">
        <f t="shared" si="4"/>
        <v>Entre 50 e 100 anos</v>
      </c>
    </row>
    <row r="55" spans="1:16">
      <c r="A55" s="5" t="s">
        <v>117</v>
      </c>
      <c r="B55" s="6">
        <v>45317</v>
      </c>
      <c r="C55" s="7">
        <v>19.3</v>
      </c>
      <c r="D55" s="7">
        <v>2.0099999999999998</v>
      </c>
      <c r="E55" s="7">
        <v>19.100000000000001</v>
      </c>
      <c r="F55" s="7">
        <v>19.510000000000002</v>
      </c>
      <c r="G55" s="5" t="s">
        <v>118</v>
      </c>
      <c r="H55" s="22">
        <f t="shared" si="0"/>
        <v>2.0099999999999996E-2</v>
      </c>
      <c r="I55" s="43">
        <f t="shared" si="1"/>
        <v>18.919713753553573</v>
      </c>
      <c r="J55" s="30">
        <f xml:space="preserve"> VLOOKUP(A55, Total_de_acoes!A:B, 2, 0)</f>
        <v>195751130</v>
      </c>
      <c r="K55" s="47">
        <f t="shared" si="2"/>
        <v>74441462.465346694</v>
      </c>
      <c r="L55" s="22" t="str">
        <f t="shared" si="3"/>
        <v>Subiu</v>
      </c>
      <c r="M55" s="22" t="str">
        <f xml:space="preserve"> VLOOKUP(A55, Ticker!A:B, 2, 0)</f>
        <v>SLC Agrícola</v>
      </c>
      <c r="N55" s="22" t="str">
        <f xml:space="preserve"> VLOOKUP(M55, ChatGpt!A:B, 2, 0)</f>
        <v>Agronegócio</v>
      </c>
      <c r="O55" s="49">
        <f xml:space="preserve"> VLOOKUP(M55, ChatGpt!A:C, 3, 0)</f>
        <v>45</v>
      </c>
      <c r="P55" s="22" t="str">
        <f t="shared" si="4"/>
        <v>Menor que 50 anos</v>
      </c>
    </row>
    <row r="56" spans="1:16">
      <c r="A56" s="2" t="s">
        <v>119</v>
      </c>
      <c r="B56" s="3">
        <v>45317</v>
      </c>
      <c r="C56" s="4">
        <v>24.62</v>
      </c>
      <c r="D56" s="4">
        <v>0.53</v>
      </c>
      <c r="E56" s="4">
        <v>24.53</v>
      </c>
      <c r="F56" s="4">
        <v>24.92</v>
      </c>
      <c r="G56" s="2" t="s">
        <v>120</v>
      </c>
      <c r="H56" s="21">
        <f t="shared" si="0"/>
        <v>5.3E-3</v>
      </c>
      <c r="I56" s="42">
        <f t="shared" si="1"/>
        <v>24.490201929772205</v>
      </c>
      <c r="J56" s="29">
        <f xml:space="preserve"> VLOOKUP(A56, Total_de_acoes!A:B, 2, 0)</f>
        <v>532616595</v>
      </c>
      <c r="K56" s="46">
        <f t="shared" si="2"/>
        <v>69132606.20229964</v>
      </c>
      <c r="L56" s="21" t="str">
        <f t="shared" si="3"/>
        <v>Subiu</v>
      </c>
      <c r="M56" s="21" t="str">
        <f xml:space="preserve"> VLOOKUP(A56, Ticker!A:B, 2, 0)</f>
        <v>ALOS3</v>
      </c>
      <c r="N56" s="21" t="str">
        <f xml:space="preserve"> VLOOKUP(M56, ChatGpt!A:B, 2, 0)</f>
        <v>Biotecnologia</v>
      </c>
      <c r="O56" s="21">
        <f xml:space="preserve"> VLOOKUP(M56, ChatGpt!A:C, 3, 0)</f>
        <v>7</v>
      </c>
      <c r="P56" s="21" t="str">
        <f t="shared" si="4"/>
        <v>Menor que 50 anos</v>
      </c>
    </row>
    <row r="57" spans="1:16">
      <c r="A57" s="5" t="s">
        <v>121</v>
      </c>
      <c r="B57" s="6">
        <v>45317</v>
      </c>
      <c r="C57" s="7">
        <v>13.27</v>
      </c>
      <c r="D57" s="7">
        <v>-1.78</v>
      </c>
      <c r="E57" s="7">
        <v>13.23</v>
      </c>
      <c r="F57" s="7">
        <v>13.41</v>
      </c>
      <c r="G57" s="5" t="s">
        <v>122</v>
      </c>
      <c r="H57" s="22">
        <f t="shared" si="0"/>
        <v>-1.78E-2</v>
      </c>
      <c r="I57" s="43">
        <f t="shared" si="1"/>
        <v>13.510486662594177</v>
      </c>
      <c r="J57" s="30">
        <f xml:space="preserve"> VLOOKUP(A57, Total_de_acoes!A:B, 2, 0)</f>
        <v>995335937</v>
      </c>
      <c r="K57" s="47">
        <f t="shared" si="2"/>
        <v>-239365017.6491785</v>
      </c>
      <c r="L57" s="22" t="str">
        <f t="shared" si="3"/>
        <v>Diminuiu</v>
      </c>
      <c r="M57" s="22" t="str">
        <f xml:space="preserve"> VLOOKUP(A57, Ticker!A:B, 2, 0)</f>
        <v>Grupo CCR</v>
      </c>
      <c r="N57" s="22" t="str">
        <f xml:space="preserve"> VLOOKUP(M57, ChatGpt!A:B, 2, 0)</f>
        <v>Infraestrutura</v>
      </c>
      <c r="O57" s="49">
        <f xml:space="preserve"> VLOOKUP(M57, ChatGpt!A:C, 3, 0)</f>
        <v>25</v>
      </c>
      <c r="P57" s="22" t="str">
        <f t="shared" si="4"/>
        <v>Menor que 50 anos</v>
      </c>
    </row>
    <row r="58" spans="1:16">
      <c r="A58" s="2" t="s">
        <v>123</v>
      </c>
      <c r="B58" s="3">
        <v>45317</v>
      </c>
      <c r="C58" s="4">
        <v>3.03</v>
      </c>
      <c r="D58" s="4">
        <v>-5.0199999999999996</v>
      </c>
      <c r="E58" s="4">
        <v>2.97</v>
      </c>
      <c r="F58" s="4">
        <v>3.06</v>
      </c>
      <c r="G58" s="2" t="s">
        <v>124</v>
      </c>
      <c r="H58" s="21">
        <f t="shared" si="0"/>
        <v>-5.0199999999999995E-2</v>
      </c>
      <c r="I58" s="42">
        <f t="shared" si="1"/>
        <v>3.1901452937460517</v>
      </c>
      <c r="J58" s="29">
        <f xml:space="preserve"> VLOOKUP(A58, Total_de_acoes!A:B, 2, 0)</f>
        <v>1814920980</v>
      </c>
      <c r="K58" s="46">
        <f t="shared" si="2"/>
        <v>-290651053.4679724</v>
      </c>
      <c r="L58" s="21" t="str">
        <f t="shared" si="3"/>
        <v>Diminuiu</v>
      </c>
      <c r="M58" s="21" t="str">
        <f xml:space="preserve"> VLOOKUP(A58, Ticker!A:B, 2, 0)</f>
        <v>Cogna</v>
      </c>
      <c r="N58" s="21" t="str">
        <f xml:space="preserve"> VLOOKUP(M58, ChatGpt!A:B, 2, 0)</f>
        <v>Educação</v>
      </c>
      <c r="O58" s="21">
        <f xml:space="preserve"> VLOOKUP(M58, ChatGpt!A:C, 3, 0)</f>
        <v>49</v>
      </c>
      <c r="P58" s="21" t="str">
        <f t="shared" si="4"/>
        <v>Menor que 50 anos</v>
      </c>
    </row>
    <row r="59" spans="1:16">
      <c r="A59" s="5" t="s">
        <v>125</v>
      </c>
      <c r="B59" s="6">
        <v>45317</v>
      </c>
      <c r="C59" s="7">
        <v>26.12</v>
      </c>
      <c r="D59" s="7">
        <v>-1.25</v>
      </c>
      <c r="E59" s="7">
        <v>26.09</v>
      </c>
      <c r="F59" s="7">
        <v>26.4</v>
      </c>
      <c r="G59" s="5" t="s">
        <v>126</v>
      </c>
      <c r="H59" s="22">
        <f t="shared" si="0"/>
        <v>-1.2500000000000001E-2</v>
      </c>
      <c r="I59" s="43">
        <f t="shared" si="1"/>
        <v>26.450632911392404</v>
      </c>
      <c r="J59" s="30">
        <f xml:space="preserve"> VLOOKUP(A59, Total_de_acoes!A:B, 2, 0)</f>
        <v>395801044</v>
      </c>
      <c r="K59" s="47">
        <f t="shared" si="2"/>
        <v>-130864851.50987257</v>
      </c>
      <c r="L59" s="22" t="str">
        <f t="shared" si="3"/>
        <v>Diminuiu</v>
      </c>
      <c r="M59" s="22" t="str">
        <f xml:space="preserve"> VLOOKUP(A59, Ticker!A:B, 2, 0)</f>
        <v>Transmissão Paulista</v>
      </c>
      <c r="N59" s="22" t="str">
        <f xml:space="preserve"> VLOOKUP(M59, ChatGpt!A:B, 2, 0)</f>
        <v>Energia Elétrica</v>
      </c>
      <c r="O59" s="49">
        <f xml:space="preserve"> VLOOKUP(M59, ChatGpt!A:C, 3, 0)</f>
        <v>23</v>
      </c>
      <c r="P59" s="22" t="str">
        <f t="shared" si="4"/>
        <v>Menor que 50 anos</v>
      </c>
    </row>
    <row r="60" spans="1:16">
      <c r="A60" s="2" t="s">
        <v>127</v>
      </c>
      <c r="B60" s="3">
        <v>45317</v>
      </c>
      <c r="C60" s="4">
        <v>41.04</v>
      </c>
      <c r="D60" s="4">
        <v>0.56000000000000005</v>
      </c>
      <c r="E60" s="4">
        <v>40.92</v>
      </c>
      <c r="F60" s="4">
        <v>41.59</v>
      </c>
      <c r="G60" s="2" t="s">
        <v>128</v>
      </c>
      <c r="H60" s="21">
        <f t="shared" si="0"/>
        <v>5.6000000000000008E-3</v>
      </c>
      <c r="I60" s="42">
        <f t="shared" si="1"/>
        <v>40.811455847255367</v>
      </c>
      <c r="J60" s="29">
        <f xml:space="preserve"> VLOOKUP(A60, Total_de_acoes!A:B, 2, 0)</f>
        <v>255236961</v>
      </c>
      <c r="K60" s="46">
        <f t="shared" si="2"/>
        <v>58332915.000859775</v>
      </c>
      <c r="L60" s="21" t="str">
        <f t="shared" si="3"/>
        <v>Subiu</v>
      </c>
      <c r="M60" s="21" t="str">
        <f xml:space="preserve"> VLOOKUP(A60, Ticker!A:B, 2, 0)</f>
        <v>Engie</v>
      </c>
      <c r="N60" s="21" t="str">
        <f xml:space="preserve"> VLOOKUP(M60, ChatGpt!A:B, 2, 0)</f>
        <v>Energia</v>
      </c>
      <c r="O60" s="21">
        <f xml:space="preserve"> VLOOKUP(M60, ChatGpt!A:C, 3, 0)</f>
        <v>31</v>
      </c>
      <c r="P60" s="21" t="str">
        <f t="shared" si="4"/>
        <v>Menor que 50 anos</v>
      </c>
    </row>
    <row r="61" spans="1:16">
      <c r="A61" s="5" t="s">
        <v>129</v>
      </c>
      <c r="B61" s="6">
        <v>45317</v>
      </c>
      <c r="C61" s="7">
        <v>23.23</v>
      </c>
      <c r="D61" s="7">
        <v>2.4300000000000002</v>
      </c>
      <c r="E61" s="7">
        <v>22.97</v>
      </c>
      <c r="F61" s="7">
        <v>23.4</v>
      </c>
      <c r="G61" s="5" t="s">
        <v>130</v>
      </c>
      <c r="H61" s="22">
        <f t="shared" si="0"/>
        <v>2.4300000000000002E-2</v>
      </c>
      <c r="I61" s="43">
        <f t="shared" si="1"/>
        <v>22.678902665234794</v>
      </c>
      <c r="J61" s="30">
        <f xml:space="preserve"> VLOOKUP(A61, Total_de_acoes!A:B, 2, 0)</f>
        <v>1114412532</v>
      </c>
      <c r="K61" s="47">
        <f t="shared" si="2"/>
        <v>614149776.21414506</v>
      </c>
      <c r="L61" s="22" t="str">
        <f t="shared" si="3"/>
        <v>Subiu</v>
      </c>
      <c r="M61" s="22" t="str">
        <f xml:space="preserve"> VLOOKUP(A61, Ticker!A:B, 2, 0)</f>
        <v>Vibra Energia</v>
      </c>
      <c r="N61" s="22" t="str">
        <f xml:space="preserve"> VLOOKUP(M61, ChatGpt!A:B, 2, 0)</f>
        <v>Energia</v>
      </c>
      <c r="O61" s="49">
        <f xml:space="preserve"> VLOOKUP(M61, ChatGpt!A:C, 3, 0)</f>
        <v>4</v>
      </c>
      <c r="P61" s="22" t="str">
        <f t="shared" si="4"/>
        <v>Menor que 50 anos</v>
      </c>
    </row>
    <row r="62" spans="1:16">
      <c r="A62" s="2" t="s">
        <v>131</v>
      </c>
      <c r="B62" s="3">
        <v>45317</v>
      </c>
      <c r="C62" s="4">
        <v>40.65</v>
      </c>
      <c r="D62" s="4">
        <v>5.45</v>
      </c>
      <c r="E62" s="4">
        <v>40.090000000000003</v>
      </c>
      <c r="F62" s="4">
        <v>41.4</v>
      </c>
      <c r="G62" s="2" t="s">
        <v>132</v>
      </c>
      <c r="H62" s="21">
        <f t="shared" si="0"/>
        <v>5.45E-2</v>
      </c>
      <c r="I62" s="42">
        <f t="shared" si="1"/>
        <v>38.549075391180651</v>
      </c>
      <c r="J62" s="29">
        <f xml:space="preserve"> VLOOKUP(A62, Total_de_acoes!A:B, 2, 0)</f>
        <v>81838843</v>
      </c>
      <c r="K62" s="46">
        <f t="shared" si="2"/>
        <v>171937239.21600303</v>
      </c>
      <c r="L62" s="21" t="str">
        <f t="shared" si="3"/>
        <v>Subiu</v>
      </c>
      <c r="M62" s="21" t="str">
        <f xml:space="preserve"> VLOOKUP(A62, Ticker!A:B, 2, 0)</f>
        <v>IRB Brasil RE</v>
      </c>
      <c r="N62" s="21" t="str">
        <f xml:space="preserve"> VLOOKUP(M62, ChatGpt!A:B, 2, 0)</f>
        <v>Seguros</v>
      </c>
      <c r="O62" s="21">
        <f xml:space="preserve"> VLOOKUP(M62, ChatGpt!A:C, 3, 0)</f>
        <v>81</v>
      </c>
      <c r="P62" s="21" t="str">
        <f t="shared" si="4"/>
        <v>Entre 50 e 100 anos</v>
      </c>
    </row>
    <row r="63" spans="1:16">
      <c r="A63" s="5" t="s">
        <v>133</v>
      </c>
      <c r="B63" s="6">
        <v>45317</v>
      </c>
      <c r="C63" s="7">
        <v>40.86</v>
      </c>
      <c r="D63" s="7">
        <v>-2.04</v>
      </c>
      <c r="E63" s="7">
        <v>40.86</v>
      </c>
      <c r="F63" s="7">
        <v>41.44</v>
      </c>
      <c r="G63" s="5" t="s">
        <v>134</v>
      </c>
      <c r="H63" s="22">
        <f t="shared" si="0"/>
        <v>-2.0400000000000001E-2</v>
      </c>
      <c r="I63" s="43">
        <f t="shared" si="1"/>
        <v>41.710902409146591</v>
      </c>
      <c r="J63" s="30">
        <f xml:space="preserve"> VLOOKUP(A63, Total_de_acoes!A:B, 2, 0)</f>
        <v>1980568384</v>
      </c>
      <c r="K63" s="47">
        <f t="shared" si="2"/>
        <v>-1685270409.4251721</v>
      </c>
      <c r="L63" s="22" t="str">
        <f t="shared" si="3"/>
        <v>Diminuiu</v>
      </c>
      <c r="M63" s="22" t="str">
        <f xml:space="preserve"> VLOOKUP(A63, Ticker!A:B, 2, 0)</f>
        <v>Eletrobras</v>
      </c>
      <c r="N63" s="22" t="str">
        <f xml:space="preserve"> VLOOKUP(M63, ChatGpt!A:B, 2, 0)</f>
        <v>Energia Elétrica</v>
      </c>
      <c r="O63" s="49">
        <f xml:space="preserve"> VLOOKUP(M63, ChatGpt!A:C, 3, 0)</f>
        <v>59</v>
      </c>
      <c r="P63" s="22" t="str">
        <f t="shared" si="4"/>
        <v>Entre 50 e 100 anos</v>
      </c>
    </row>
    <row r="64" spans="1:16">
      <c r="A64" s="2" t="s">
        <v>135</v>
      </c>
      <c r="B64" s="3">
        <v>45317</v>
      </c>
      <c r="C64" s="4">
        <v>3.4</v>
      </c>
      <c r="D64" s="4">
        <v>-4.2300000000000004</v>
      </c>
      <c r="E64" s="4">
        <v>3.35</v>
      </c>
      <c r="F64" s="4">
        <v>3.47</v>
      </c>
      <c r="G64" s="2" t="s">
        <v>136</v>
      </c>
      <c r="H64" s="21">
        <f t="shared" si="0"/>
        <v>-4.2300000000000004E-2</v>
      </c>
      <c r="I64" s="42">
        <f t="shared" si="1"/>
        <v>3.550172287772789</v>
      </c>
      <c r="J64" s="29">
        <f xml:space="preserve"> VLOOKUP(A64, Total_de_acoes!A:B, 2, 0)</f>
        <v>309729428</v>
      </c>
      <c r="K64" s="46">
        <f t="shared" si="2"/>
        <v>-46512776.79331737</v>
      </c>
      <c r="L64" s="21" t="str">
        <f t="shared" si="3"/>
        <v>Diminuiu</v>
      </c>
      <c r="M64" s="21" t="str">
        <f xml:space="preserve"> VLOOKUP(A64, Ticker!A:B, 2, 0)</f>
        <v>Petz</v>
      </c>
      <c r="N64" s="21" t="str">
        <f xml:space="preserve"> VLOOKUP(M64, ChatGpt!A:B, 2, 0)</f>
        <v>Varejo</v>
      </c>
      <c r="O64" s="21">
        <f xml:space="preserve"> VLOOKUP(M64, ChatGpt!A:C, 3, 0)</f>
        <v>18</v>
      </c>
      <c r="P64" s="21" t="str">
        <f t="shared" si="4"/>
        <v>Menor que 50 anos</v>
      </c>
    </row>
    <row r="65" spans="1:16">
      <c r="A65" s="5" t="s">
        <v>137</v>
      </c>
      <c r="B65" s="6">
        <v>45317</v>
      </c>
      <c r="C65" s="7">
        <v>15.91</v>
      </c>
      <c r="D65" s="7">
        <v>-2.39</v>
      </c>
      <c r="E65" s="7">
        <v>15.85</v>
      </c>
      <c r="F65" s="7">
        <v>16.309999999999999</v>
      </c>
      <c r="G65" s="5" t="s">
        <v>138</v>
      </c>
      <c r="H65" s="22">
        <f t="shared" si="0"/>
        <v>-2.3900000000000001E-2</v>
      </c>
      <c r="I65" s="43">
        <f t="shared" si="1"/>
        <v>16.29955947136564</v>
      </c>
      <c r="J65" s="30">
        <f xml:space="preserve"> VLOOKUP(A65, Total_de_acoes!A:B, 2, 0)</f>
        <v>91514307</v>
      </c>
      <c r="K65" s="47">
        <f t="shared" si="2"/>
        <v>-35650265.057312891</v>
      </c>
      <c r="L65" s="22" t="str">
        <f t="shared" si="3"/>
        <v>Diminuiu</v>
      </c>
      <c r="M65" s="22" t="str">
        <f xml:space="preserve"> VLOOKUP(A65, Ticker!A:B, 2, 0)</f>
        <v>EZTEC</v>
      </c>
      <c r="N65" s="22" t="str">
        <f xml:space="preserve"> VLOOKUP(M65, ChatGpt!A:B, 2, 0)</f>
        <v>Construção Civil</v>
      </c>
      <c r="O65" s="49">
        <f xml:space="preserve"> VLOOKUP(M65, ChatGpt!A:C, 3, 0)</f>
        <v>43</v>
      </c>
      <c r="P65" s="22" t="str">
        <f t="shared" si="4"/>
        <v>Menor que 50 anos</v>
      </c>
    </row>
    <row r="66" spans="1:16">
      <c r="A66" s="2" t="s">
        <v>139</v>
      </c>
      <c r="B66" s="3">
        <v>45317</v>
      </c>
      <c r="C66" s="4">
        <v>16.489999999999998</v>
      </c>
      <c r="D66" s="4">
        <v>1.04</v>
      </c>
      <c r="E66" s="4">
        <v>16.399999999999999</v>
      </c>
      <c r="F66" s="4">
        <v>16.71</v>
      </c>
      <c r="G66" s="2" t="s">
        <v>82</v>
      </c>
      <c r="H66" s="21">
        <f t="shared" si="0"/>
        <v>1.04E-2</v>
      </c>
      <c r="I66" s="42">
        <f t="shared" si="1"/>
        <v>16.320269200316705</v>
      </c>
      <c r="J66" s="29">
        <f xml:space="preserve"> VLOOKUP(A66, Total_de_acoes!A:B, 2, 0)</f>
        <v>240822651</v>
      </c>
      <c r="K66" s="46">
        <f t="shared" si="2"/>
        <v>40875021.136080652</v>
      </c>
      <c r="L66" s="21" t="str">
        <f t="shared" si="3"/>
        <v>Subiu</v>
      </c>
      <c r="M66" s="21" t="str">
        <f xml:space="preserve"> VLOOKUP(A66, Ticker!A:B, 2, 0)</f>
        <v>Fleury</v>
      </c>
      <c r="N66" s="21" t="str">
        <f xml:space="preserve"> VLOOKUP(M66, ChatGpt!A:B, 2, 0)</f>
        <v>Saúde</v>
      </c>
      <c r="O66" s="21">
        <f xml:space="preserve"> VLOOKUP(M66, ChatGpt!A:C, 3, 0)</f>
        <v>95</v>
      </c>
      <c r="P66" s="21" t="str">
        <f t="shared" si="4"/>
        <v>Entre 50 e 100 anos</v>
      </c>
    </row>
    <row r="67" spans="1:16">
      <c r="A67" s="5" t="s">
        <v>140</v>
      </c>
      <c r="B67" s="6">
        <v>45317</v>
      </c>
      <c r="C67" s="7">
        <v>6.95</v>
      </c>
      <c r="D67" s="7">
        <v>-0.43</v>
      </c>
      <c r="E67" s="7">
        <v>6.87</v>
      </c>
      <c r="F67" s="7">
        <v>7.14</v>
      </c>
      <c r="G67" s="5" t="s">
        <v>141</v>
      </c>
      <c r="H67" s="22">
        <f t="shared" si="0"/>
        <v>-4.3E-3</v>
      </c>
      <c r="I67" s="43">
        <f t="shared" si="1"/>
        <v>6.9800140604599781</v>
      </c>
      <c r="J67" s="30">
        <f xml:space="preserve"> VLOOKUP(A67, Total_de_acoes!A:B, 2, 0)</f>
        <v>496029967</v>
      </c>
      <c r="K67" s="47">
        <f t="shared" si="2"/>
        <v>-14887873.419498842</v>
      </c>
      <c r="L67" s="22" t="str">
        <f t="shared" si="3"/>
        <v>Diminuiu</v>
      </c>
      <c r="M67" s="22" t="str">
        <f xml:space="preserve"> VLOOKUP(A67, Ticker!A:B, 2, 0)</f>
        <v>Grupo Soma</v>
      </c>
      <c r="N67" s="22" t="str">
        <f xml:space="preserve"> VLOOKUP(M67, ChatGpt!A:B, 2, 0)</f>
        <v>Varejo</v>
      </c>
      <c r="O67" s="49">
        <f xml:space="preserve"> VLOOKUP(M67, ChatGpt!A:C, 3, 0)</f>
        <v>17</v>
      </c>
      <c r="P67" s="22" t="str">
        <f t="shared" si="4"/>
        <v>Menor que 50 anos</v>
      </c>
    </row>
    <row r="68" spans="1:16">
      <c r="A68" s="2" t="s">
        <v>142</v>
      </c>
      <c r="B68" s="3">
        <v>45317</v>
      </c>
      <c r="C68" s="4">
        <v>8.67</v>
      </c>
      <c r="D68" s="4">
        <v>4.08</v>
      </c>
      <c r="E68" s="4">
        <v>8.6199999999999992</v>
      </c>
      <c r="F68" s="4">
        <v>8.8000000000000007</v>
      </c>
      <c r="G68" s="2" t="s">
        <v>143</v>
      </c>
      <c r="H68" s="21">
        <f t="shared" ref="H68:H82" si="5" xml:space="preserve"> D68/100</f>
        <v>4.0800000000000003E-2</v>
      </c>
      <c r="I68" s="42">
        <f t="shared" ref="I68:I82" si="6" xml:space="preserve"> C68/(H68+1)</f>
        <v>8.3301306687163716</v>
      </c>
      <c r="J68" s="29">
        <f xml:space="preserve"> VLOOKUP(A68, Total_de_acoes!A:B, 2, 0)</f>
        <v>176733968</v>
      </c>
      <c r="K68" s="46">
        <f t="shared" ref="K68:K82" si="7" xml:space="preserve"> (C68 - I68)*J68</f>
        <v>60066455.519262157</v>
      </c>
      <c r="L68" s="21" t="str">
        <f t="shared" ref="L68:L82" si="8" xml:space="preserve"> IF(K68&gt;0, "Subiu", IF(K68&lt;0, "Diminuiu", "Igual"))</f>
        <v>Subiu</v>
      </c>
      <c r="M68" s="21" t="str">
        <f xml:space="preserve"> VLOOKUP(A68, Ticker!A:B, 2, 0)</f>
        <v>Alpargatas</v>
      </c>
      <c r="N68" s="21" t="str">
        <f xml:space="preserve"> VLOOKUP(M68, ChatGpt!A:B, 2, 0)</f>
        <v>Calçados</v>
      </c>
      <c r="O68" s="21">
        <f xml:space="preserve"> VLOOKUP(M68, ChatGpt!A:C, 3, 0)</f>
        <v>113</v>
      </c>
      <c r="P68" s="21" t="str">
        <f t="shared" ref="P68:P82" si="9" xml:space="preserve"> IF(O68&gt;100, "Maior que 100 anos", IF(O68&lt;50, "Menor que 50 anos", "Entre 50 e 100 anos"))</f>
        <v>Maior que 100 anos</v>
      </c>
    </row>
    <row r="69" spans="1:16">
      <c r="A69" s="5" t="s">
        <v>144</v>
      </c>
      <c r="B69" s="6">
        <v>45317</v>
      </c>
      <c r="C69" s="7">
        <v>22.84</v>
      </c>
      <c r="D69" s="7">
        <v>2.38</v>
      </c>
      <c r="E69" s="7">
        <v>22.62</v>
      </c>
      <c r="F69" s="7">
        <v>23.34</v>
      </c>
      <c r="G69" s="5" t="s">
        <v>145</v>
      </c>
      <c r="H69" s="22">
        <f t="shared" si="5"/>
        <v>2.3799999999999998E-2</v>
      </c>
      <c r="I69" s="43">
        <f t="shared" si="6"/>
        <v>22.309044735299864</v>
      </c>
      <c r="J69" s="30">
        <f xml:space="preserve"> VLOOKUP(A69, Total_de_acoes!A:B, 2, 0)</f>
        <v>265784616</v>
      </c>
      <c r="K69" s="47">
        <f t="shared" si="7"/>
        <v>141119741.14150402</v>
      </c>
      <c r="L69" s="22" t="str">
        <f t="shared" si="8"/>
        <v>Subiu</v>
      </c>
      <c r="M69" s="22" t="str">
        <f xml:space="preserve"> VLOOKUP(A69, Ticker!A:B, 2, 0)</f>
        <v>Cyrela</v>
      </c>
      <c r="N69" s="22" t="str">
        <f xml:space="preserve"> VLOOKUP(M69, ChatGpt!A:B, 2, 0)</f>
        <v>Construção Civil</v>
      </c>
      <c r="O69" s="49">
        <f xml:space="preserve"> VLOOKUP(M69, ChatGpt!A:C, 3, 0)</f>
        <v>57</v>
      </c>
      <c r="P69" s="22" t="str">
        <f t="shared" si="9"/>
        <v>Entre 50 e 100 anos</v>
      </c>
    </row>
    <row r="70" spans="1:16">
      <c r="A70" s="2" t="s">
        <v>146</v>
      </c>
      <c r="B70" s="3">
        <v>45317</v>
      </c>
      <c r="C70" s="4">
        <v>22.4</v>
      </c>
      <c r="D70" s="4">
        <v>5.0199999999999996</v>
      </c>
      <c r="E70" s="4">
        <v>22.26</v>
      </c>
      <c r="F70" s="4">
        <v>22.92</v>
      </c>
      <c r="G70" s="2" t="s">
        <v>147</v>
      </c>
      <c r="H70" s="21">
        <f t="shared" si="5"/>
        <v>5.0199999999999995E-2</v>
      </c>
      <c r="I70" s="42">
        <f t="shared" si="6"/>
        <v>21.329270615120926</v>
      </c>
      <c r="J70" s="29">
        <f xml:space="preserve"> VLOOKUP(A70, Total_de_acoes!A:B, 2, 0)</f>
        <v>734632705</v>
      </c>
      <c r="K70" s="46">
        <f t="shared" si="7"/>
        <v>786592824.33669925</v>
      </c>
      <c r="L70" s="21" t="str">
        <f t="shared" si="8"/>
        <v>Subiu</v>
      </c>
      <c r="M70" s="21" t="str">
        <f xml:space="preserve"> VLOOKUP(A70, Ticker!A:B, 2, 0)</f>
        <v>Embraer</v>
      </c>
      <c r="N70" s="21" t="str">
        <f xml:space="preserve"> VLOOKUP(M70, ChatGpt!A:B, 2, 0)</f>
        <v>Aeroespacial</v>
      </c>
      <c r="O70" s="21">
        <f xml:space="preserve"> VLOOKUP(M70, ChatGpt!A:C, 3, 0)</f>
        <v>54</v>
      </c>
      <c r="P70" s="21" t="str">
        <f t="shared" si="9"/>
        <v>Entre 50 e 100 anos</v>
      </c>
    </row>
    <row r="71" spans="1:16">
      <c r="A71" s="5" t="s">
        <v>148</v>
      </c>
      <c r="B71" s="6">
        <v>45317</v>
      </c>
      <c r="C71" s="7">
        <v>15.97</v>
      </c>
      <c r="D71" s="7">
        <v>-7.37</v>
      </c>
      <c r="E71" s="7">
        <v>15.84</v>
      </c>
      <c r="F71" s="7">
        <v>16.43</v>
      </c>
      <c r="G71" s="5" t="s">
        <v>149</v>
      </c>
      <c r="H71" s="22">
        <f t="shared" si="5"/>
        <v>-7.3700000000000002E-2</v>
      </c>
      <c r="I71" s="43">
        <f t="shared" si="6"/>
        <v>17.240634783547446</v>
      </c>
      <c r="J71" s="30">
        <f xml:space="preserve"> VLOOKUP(A71, Total_de_acoes!A:B, 2, 0)</f>
        <v>846244302</v>
      </c>
      <c r="K71" s="47">
        <f t="shared" si="7"/>
        <v>-1075267445.5000286</v>
      </c>
      <c r="L71" s="22" t="str">
        <f t="shared" si="8"/>
        <v>Diminuiu</v>
      </c>
      <c r="M71" s="22" t="str">
        <f xml:space="preserve"> VLOOKUP(A71, Ticker!A:B, 2, 0)</f>
        <v>Natura</v>
      </c>
      <c r="N71" s="22" t="str">
        <f xml:space="preserve"> VLOOKUP(M71, ChatGpt!A:B, 2, 0)</f>
        <v>Cosméticos</v>
      </c>
      <c r="O71" s="49">
        <f xml:space="preserve"> VLOOKUP(M71, ChatGpt!A:C, 3, 0)</f>
        <v>56</v>
      </c>
      <c r="P71" s="22" t="str">
        <f t="shared" si="9"/>
        <v>Entre 50 e 100 anos</v>
      </c>
    </row>
    <row r="72" spans="1:16">
      <c r="A72" s="2" t="s">
        <v>150</v>
      </c>
      <c r="B72" s="3">
        <v>45317</v>
      </c>
      <c r="C72" s="4">
        <v>13.8</v>
      </c>
      <c r="D72" s="4">
        <v>-3.5</v>
      </c>
      <c r="E72" s="4">
        <v>13.63</v>
      </c>
      <c r="F72" s="4">
        <v>14</v>
      </c>
      <c r="G72" s="2" t="s">
        <v>151</v>
      </c>
      <c r="H72" s="21">
        <f t="shared" si="5"/>
        <v>-3.5000000000000003E-2</v>
      </c>
      <c r="I72" s="42">
        <f t="shared" si="6"/>
        <v>14.300518134715027</v>
      </c>
      <c r="J72" s="29">
        <f xml:space="preserve"> VLOOKUP(A72, Total_de_acoes!A:B, 2, 0)</f>
        <v>1349217892</v>
      </c>
      <c r="K72" s="46">
        <f t="shared" si="7"/>
        <v>-675308022.62797976</v>
      </c>
      <c r="L72" s="21" t="str">
        <f t="shared" si="8"/>
        <v>Diminuiu</v>
      </c>
      <c r="M72" s="21" t="str">
        <f xml:space="preserve"> VLOOKUP(A72, Ticker!A:B, 2, 0)</f>
        <v>Assaí</v>
      </c>
      <c r="N72" s="21" t="str">
        <f xml:space="preserve"> VLOOKUP(M72, ChatGpt!A:B, 2, 0)</f>
        <v>Varejo</v>
      </c>
      <c r="O72" s="21">
        <f xml:space="preserve"> VLOOKUP(M72, ChatGpt!A:C, 3, 0)</f>
        <v>55</v>
      </c>
      <c r="P72" s="21" t="str">
        <f t="shared" si="9"/>
        <v>Entre 50 e 100 anos</v>
      </c>
    </row>
    <row r="73" spans="1:16">
      <c r="A73" s="5" t="s">
        <v>152</v>
      </c>
      <c r="B73" s="6">
        <v>45317</v>
      </c>
      <c r="C73" s="7">
        <v>13.22</v>
      </c>
      <c r="D73" s="7">
        <v>-4.13</v>
      </c>
      <c r="E73" s="7">
        <v>13.18</v>
      </c>
      <c r="F73" s="7">
        <v>13.42</v>
      </c>
      <c r="G73" s="5" t="s">
        <v>153</v>
      </c>
      <c r="H73" s="22">
        <f t="shared" si="5"/>
        <v>-4.1299999999999996E-2</v>
      </c>
      <c r="I73" s="43">
        <f t="shared" si="6"/>
        <v>13.789506623552729</v>
      </c>
      <c r="J73" s="30">
        <f xml:space="preserve"> VLOOKUP(A73, Total_de_acoes!A:B, 2, 0)</f>
        <v>5602790110</v>
      </c>
      <c r="K73" s="47">
        <f t="shared" si="7"/>
        <v>-3190826078.0207186</v>
      </c>
      <c r="L73" s="22" t="str">
        <f t="shared" si="8"/>
        <v>Diminuiu</v>
      </c>
      <c r="M73" s="22" t="str">
        <f xml:space="preserve"> VLOOKUP(A73, Ticker!A:B, 2, 0)</f>
        <v>B3</v>
      </c>
      <c r="N73" s="22" t="str">
        <f xml:space="preserve"> VLOOKUP(M73, ChatGpt!A:B, 2, 0)</f>
        <v>Financeiro</v>
      </c>
      <c r="O73" s="49">
        <f xml:space="preserve"> VLOOKUP(M73, ChatGpt!A:C, 3, 0)</f>
        <v>134</v>
      </c>
      <c r="P73" s="22" t="str">
        <f t="shared" si="9"/>
        <v>Maior que 100 anos</v>
      </c>
    </row>
    <row r="74" spans="1:16">
      <c r="A74" s="2" t="s">
        <v>154</v>
      </c>
      <c r="B74" s="3">
        <v>45317</v>
      </c>
      <c r="C74" s="4">
        <v>31.08</v>
      </c>
      <c r="D74" s="4">
        <v>-5.27</v>
      </c>
      <c r="E74" s="4">
        <v>30.91</v>
      </c>
      <c r="F74" s="4">
        <v>31.72</v>
      </c>
      <c r="G74" s="2" t="s">
        <v>155</v>
      </c>
      <c r="H74" s="21">
        <f t="shared" si="5"/>
        <v>-5.2699999999999997E-2</v>
      </c>
      <c r="I74" s="42">
        <f t="shared" si="6"/>
        <v>32.809036208170589</v>
      </c>
      <c r="J74" s="29">
        <f xml:space="preserve"> VLOOKUP(A74, Total_de_acoes!A:B, 2, 0)</f>
        <v>409490388</v>
      </c>
      <c r="K74" s="46">
        <f t="shared" si="7"/>
        <v>-708023707.74982405</v>
      </c>
      <c r="L74" s="21" t="str">
        <f t="shared" si="8"/>
        <v>Diminuiu</v>
      </c>
      <c r="M74" s="21" t="str">
        <f xml:space="preserve"> VLOOKUP(A74, Ticker!A:B, 2, 0)</f>
        <v>Hypera</v>
      </c>
      <c r="N74" s="21" t="str">
        <f xml:space="preserve"> VLOOKUP(M74, ChatGpt!A:B, 2, 0)</f>
        <v>Farmacêutico</v>
      </c>
      <c r="O74" s="21">
        <f xml:space="preserve"> VLOOKUP(M74, ChatGpt!A:C, 3, 0)</f>
        <v>63</v>
      </c>
      <c r="P74" s="21" t="str">
        <f t="shared" si="9"/>
        <v>Entre 50 e 100 anos</v>
      </c>
    </row>
    <row r="75" spans="1:16">
      <c r="A75" s="5" t="s">
        <v>156</v>
      </c>
      <c r="B75" s="6">
        <v>45317</v>
      </c>
      <c r="C75" s="7">
        <v>28.2</v>
      </c>
      <c r="D75" s="7">
        <v>0.36</v>
      </c>
      <c r="E75" s="7">
        <v>28.13</v>
      </c>
      <c r="F75" s="7">
        <v>28.97</v>
      </c>
      <c r="G75" s="5" t="s">
        <v>157</v>
      </c>
      <c r="H75" s="22">
        <f t="shared" si="5"/>
        <v>3.5999999999999999E-3</v>
      </c>
      <c r="I75" s="43">
        <f t="shared" si="6"/>
        <v>28.098844161020324</v>
      </c>
      <c r="J75" s="30">
        <f xml:space="preserve"> VLOOKUP(A75, Total_de_acoes!A:B, 2, 0)</f>
        <v>142377330</v>
      </c>
      <c r="K75" s="47">
        <f t="shared" si="7"/>
        <v>14402298.267836107</v>
      </c>
      <c r="L75" s="22" t="str">
        <f t="shared" si="8"/>
        <v>Subiu</v>
      </c>
      <c r="M75" s="22" t="str">
        <f xml:space="preserve"> VLOOKUP(A75, Ticker!A:B, 2, 0)</f>
        <v>São Martinho</v>
      </c>
      <c r="N75" s="22" t="str">
        <f xml:space="preserve"> VLOOKUP(M75, ChatGpt!A:B, 2, 0)</f>
        <v>Agronegócio</v>
      </c>
      <c r="O75" s="49">
        <f xml:space="preserve"> VLOOKUP(M75, ChatGpt!A:C, 3, 0)</f>
        <v>85</v>
      </c>
      <c r="P75" s="22" t="str">
        <f t="shared" si="9"/>
        <v>Entre 50 e 100 anos</v>
      </c>
    </row>
    <row r="76" spans="1:16">
      <c r="A76" s="2" t="s">
        <v>158</v>
      </c>
      <c r="B76" s="3">
        <v>45317</v>
      </c>
      <c r="C76" s="4">
        <v>3.93</v>
      </c>
      <c r="D76" s="4">
        <v>-2.2400000000000002</v>
      </c>
      <c r="E76" s="4">
        <v>3.89</v>
      </c>
      <c r="F76" s="4">
        <v>4.0599999999999996</v>
      </c>
      <c r="G76" s="2" t="s">
        <v>159</v>
      </c>
      <c r="H76" s="21">
        <f t="shared" si="5"/>
        <v>-2.2400000000000003E-2</v>
      </c>
      <c r="I76" s="42">
        <f t="shared" si="6"/>
        <v>4.0200490998363341</v>
      </c>
      <c r="J76" s="29">
        <f xml:space="preserve"> VLOOKUP(A76, Total_de_acoes!A:B, 2, 0)</f>
        <v>4394332306</v>
      </c>
      <c r="K76" s="46">
        <f t="shared" si="7"/>
        <v>-395705668.5370214</v>
      </c>
      <c r="L76" s="21" t="str">
        <f t="shared" si="8"/>
        <v>Diminuiu</v>
      </c>
      <c r="M76" s="21" t="str">
        <f xml:space="preserve"> VLOOKUP(A76, Ticker!A:B, 2, 0)</f>
        <v>Hapvida</v>
      </c>
      <c r="N76" s="21" t="str">
        <f xml:space="preserve"> VLOOKUP(M76, ChatGpt!A:B, 2, 0)</f>
        <v>Saúde</v>
      </c>
      <c r="O76" s="21">
        <f xml:space="preserve"> VLOOKUP(M76, ChatGpt!A:C, 3, 0)</f>
        <v>48</v>
      </c>
      <c r="P76" s="21" t="str">
        <f t="shared" si="9"/>
        <v>Menor que 50 anos</v>
      </c>
    </row>
    <row r="77" spans="1:16">
      <c r="A77" s="5" t="s">
        <v>160</v>
      </c>
      <c r="B77" s="6">
        <v>45317</v>
      </c>
      <c r="C77" s="7">
        <v>15.78</v>
      </c>
      <c r="D77" s="7">
        <v>-5.62</v>
      </c>
      <c r="E77" s="7">
        <v>15.7</v>
      </c>
      <c r="F77" s="7">
        <v>16.23</v>
      </c>
      <c r="G77" s="5" t="s">
        <v>161</v>
      </c>
      <c r="H77" s="22">
        <f t="shared" si="5"/>
        <v>-5.62E-2</v>
      </c>
      <c r="I77" s="43">
        <f t="shared" si="6"/>
        <v>16.719643992371264</v>
      </c>
      <c r="J77" s="30">
        <f xml:space="preserve"> VLOOKUP(A77, Total_de_acoes!A:B, 2, 0)</f>
        <v>951329770</v>
      </c>
      <c r="K77" s="47">
        <f t="shared" si="7"/>
        <v>-893911303.14443684</v>
      </c>
      <c r="L77" s="22" t="str">
        <f t="shared" si="8"/>
        <v>Diminuiu</v>
      </c>
      <c r="M77" s="22" t="str">
        <f xml:space="preserve"> VLOOKUP(A77, Ticker!A:B, 2, 0)</f>
        <v>Lojas Renner</v>
      </c>
      <c r="N77" s="22" t="str">
        <f xml:space="preserve"> VLOOKUP(M77, ChatGpt!A:B, 2, 0)</f>
        <v>Varejo</v>
      </c>
      <c r="O77" s="49">
        <f xml:space="preserve"> VLOOKUP(M77, ChatGpt!A:C, 3, 0)</f>
        <v>59</v>
      </c>
      <c r="P77" s="22" t="str">
        <f t="shared" si="9"/>
        <v>Entre 50 e 100 anos</v>
      </c>
    </row>
    <row r="78" spans="1:16">
      <c r="A78" s="2" t="s">
        <v>162</v>
      </c>
      <c r="B78" s="3">
        <v>45317</v>
      </c>
      <c r="C78" s="4">
        <v>10.71</v>
      </c>
      <c r="D78" s="4">
        <v>-9.4700000000000006</v>
      </c>
      <c r="E78" s="4">
        <v>10.7</v>
      </c>
      <c r="F78" s="4">
        <v>11.08</v>
      </c>
      <c r="G78" s="2" t="s">
        <v>163</v>
      </c>
      <c r="H78" s="21">
        <f t="shared" si="5"/>
        <v>-9.4700000000000006E-2</v>
      </c>
      <c r="I78" s="42">
        <f t="shared" si="6"/>
        <v>11.830332486468574</v>
      </c>
      <c r="J78" s="29">
        <f xml:space="preserve"> VLOOKUP(A78, Total_de_acoes!A:B, 2, 0)</f>
        <v>533990587</v>
      </c>
      <c r="K78" s="46">
        <f t="shared" si="7"/>
        <v>-598247002.08452296</v>
      </c>
      <c r="L78" s="21" t="str">
        <f t="shared" si="8"/>
        <v>Diminuiu</v>
      </c>
      <c r="M78" s="21" t="str">
        <f xml:space="preserve"> VLOOKUP(A78, Ticker!A:B, 2, 0)</f>
        <v>Carrefour Brasil</v>
      </c>
      <c r="N78" s="21" t="str">
        <f xml:space="preserve"> VLOOKUP(M78, ChatGpt!A:B, 2, 0)</f>
        <v>Varejo</v>
      </c>
      <c r="O78" s="21">
        <f xml:space="preserve"> VLOOKUP(M78, ChatGpt!A:C, 3, 0)</f>
        <v>46</v>
      </c>
      <c r="P78" s="21" t="str">
        <f t="shared" si="9"/>
        <v>Menor que 50 anos</v>
      </c>
    </row>
    <row r="79" spans="1:16">
      <c r="A79" s="5" t="s">
        <v>164</v>
      </c>
      <c r="B79" s="6">
        <v>45317</v>
      </c>
      <c r="C79" s="7">
        <v>8.6999999999999993</v>
      </c>
      <c r="D79" s="7">
        <v>-6.95</v>
      </c>
      <c r="E79" s="7">
        <v>8.67</v>
      </c>
      <c r="F79" s="7">
        <v>8.9499999999999993</v>
      </c>
      <c r="G79" s="5" t="s">
        <v>165</v>
      </c>
      <c r="H79" s="22">
        <f t="shared" si="5"/>
        <v>-6.9500000000000006E-2</v>
      </c>
      <c r="I79" s="43">
        <f t="shared" si="6"/>
        <v>9.3498119290703912</v>
      </c>
      <c r="J79" s="30">
        <f xml:space="preserve"> VLOOKUP(A79, Total_de_acoes!A:B, 2, 0)</f>
        <v>94843047</v>
      </c>
      <c r="K79" s="47">
        <f t="shared" si="7"/>
        <v>-61630143.329983845</v>
      </c>
      <c r="L79" s="22" t="str">
        <f t="shared" si="8"/>
        <v>Diminuiu</v>
      </c>
      <c r="M79" s="22" t="str">
        <f xml:space="preserve"> VLOOKUP(A79, Ticker!A:B, 2, 0)</f>
        <v>Casas Bahia</v>
      </c>
      <c r="N79" s="22" t="str">
        <f xml:space="preserve"> VLOOKUP(M79, ChatGpt!A:B, 2, 0)</f>
        <v>Varejo</v>
      </c>
      <c r="O79" s="49">
        <f xml:space="preserve"> VLOOKUP(M79, ChatGpt!A:C, 3, 0)</f>
        <v>70</v>
      </c>
      <c r="P79" s="22" t="str">
        <f t="shared" si="9"/>
        <v>Entre 50 e 100 anos</v>
      </c>
    </row>
    <row r="80" spans="1:16">
      <c r="A80" s="2" t="s">
        <v>166</v>
      </c>
      <c r="B80" s="3">
        <v>45317</v>
      </c>
      <c r="C80" s="4">
        <v>56.24</v>
      </c>
      <c r="D80" s="4">
        <v>-6.41</v>
      </c>
      <c r="E80" s="4">
        <v>56.04</v>
      </c>
      <c r="F80" s="4">
        <v>58.9</v>
      </c>
      <c r="G80" s="2" t="s">
        <v>167</v>
      </c>
      <c r="H80" s="21">
        <f t="shared" si="5"/>
        <v>-6.4100000000000004E-2</v>
      </c>
      <c r="I80" s="42">
        <f t="shared" si="6"/>
        <v>60.09189015920505</v>
      </c>
      <c r="J80" s="29">
        <f xml:space="preserve"> VLOOKUP(A80, Total_de_acoes!A:B, 2, 0)</f>
        <v>853202347</v>
      </c>
      <c r="K80" s="46">
        <f t="shared" si="7"/>
        <v>-3286441724.2199507</v>
      </c>
      <c r="L80" s="21" t="str">
        <f t="shared" si="8"/>
        <v>Diminuiu</v>
      </c>
      <c r="M80" s="21" t="str">
        <f xml:space="preserve"> VLOOKUP(A80, Ticker!A:B, 2, 0)</f>
        <v>Localiza</v>
      </c>
      <c r="N80" s="21" t="str">
        <f xml:space="preserve"> VLOOKUP(M80, ChatGpt!A:B, 2, 0)</f>
        <v>Aluguel de Carros</v>
      </c>
      <c r="O80" s="21">
        <f xml:space="preserve"> VLOOKUP(M80, ChatGpt!A:C, 3, 0)</f>
        <v>49</v>
      </c>
      <c r="P80" s="21" t="str">
        <f t="shared" si="9"/>
        <v>Menor que 50 anos</v>
      </c>
    </row>
    <row r="81" spans="1:16">
      <c r="A81" s="5" t="s">
        <v>168</v>
      </c>
      <c r="B81" s="6">
        <v>45317</v>
      </c>
      <c r="C81" s="7">
        <v>3.07</v>
      </c>
      <c r="D81" s="7">
        <v>-5.54</v>
      </c>
      <c r="E81" s="7">
        <v>3.05</v>
      </c>
      <c r="F81" s="7">
        <v>3.23</v>
      </c>
      <c r="G81" s="5" t="s">
        <v>169</v>
      </c>
      <c r="H81" s="22">
        <f t="shared" si="5"/>
        <v>-5.5399999999999998E-2</v>
      </c>
      <c r="I81" s="43">
        <f t="shared" si="6"/>
        <v>3.2500529324581833</v>
      </c>
      <c r="J81" s="30">
        <f xml:space="preserve"> VLOOKUP(A81, Total_de_acoes!A:B, 2, 0)</f>
        <v>525582771</v>
      </c>
      <c r="K81" s="47">
        <f t="shared" si="7"/>
        <v>-94632719.16804789</v>
      </c>
      <c r="L81" s="22" t="str">
        <f t="shared" si="8"/>
        <v>Diminuiu</v>
      </c>
      <c r="M81" s="22" t="str">
        <f xml:space="preserve"> VLOOKUP(A81, Ticker!A:B, 2, 0)</f>
        <v>CVC</v>
      </c>
      <c r="N81" s="22" t="str">
        <f xml:space="preserve"> VLOOKUP(M81, ChatGpt!A:B, 2, 0)</f>
        <v>Turismo</v>
      </c>
      <c r="O81" s="49">
        <f xml:space="preserve"> VLOOKUP(M81, ChatGpt!A:C, 3, 0)</f>
        <v>49</v>
      </c>
      <c r="P81" s="22" t="str">
        <f t="shared" si="9"/>
        <v>Menor que 50 anos</v>
      </c>
    </row>
    <row r="82" spans="1:16">
      <c r="A82" s="2" t="s">
        <v>170</v>
      </c>
      <c r="B82" s="3">
        <v>45317</v>
      </c>
      <c r="C82" s="4">
        <v>5.92</v>
      </c>
      <c r="D82" s="4">
        <v>-15.91</v>
      </c>
      <c r="E82" s="4">
        <v>5.51</v>
      </c>
      <c r="F82" s="4">
        <v>6.02</v>
      </c>
      <c r="G82" s="2" t="s">
        <v>171</v>
      </c>
      <c r="H82" s="21">
        <f t="shared" si="5"/>
        <v>-0.15909999999999999</v>
      </c>
      <c r="I82" s="42">
        <f t="shared" si="6"/>
        <v>7.0400761089309078</v>
      </c>
      <c r="J82" s="29">
        <f xml:space="preserve"> VLOOKUP(A82, Total_de_acoes!A:B, 2, 0)</f>
        <v>198184909</v>
      </c>
      <c r="K82" s="46">
        <f t="shared" si="7"/>
        <v>-221982181.72154608</v>
      </c>
      <c r="L82" s="21" t="str">
        <f t="shared" si="8"/>
        <v>Diminuiu</v>
      </c>
      <c r="M82" s="21" t="str">
        <f xml:space="preserve"> VLOOKUP(A82, Ticker!A:B, 2, 0)</f>
        <v>GOL</v>
      </c>
      <c r="N82" s="21" t="str">
        <f xml:space="preserve"> VLOOKUP(M82, ChatGpt!A:B, 2, 0)</f>
        <v>Transporte Aéreo</v>
      </c>
      <c r="O82" s="21">
        <f xml:space="preserve"> VLOOKUP(M82, ChatGpt!A:C, 3, 0)</f>
        <v>20</v>
      </c>
      <c r="P82" s="21" t="str">
        <f t="shared" si="9"/>
        <v>Menor que 50 anos</v>
      </c>
    </row>
    <row r="83" spans="1:16" ht="13.8">
      <c r="A83" s="8"/>
      <c r="B83" s="8"/>
      <c r="C83" s="8"/>
      <c r="D83" s="8"/>
      <c r="E83" s="8"/>
      <c r="F83" s="8"/>
      <c r="G83" s="8"/>
    </row>
    <row r="84" spans="1:16" ht="13.8">
      <c r="A84" s="9"/>
      <c r="B84" s="9"/>
      <c r="C84" s="9"/>
      <c r="D84" s="9"/>
      <c r="E84" s="9"/>
      <c r="F84" s="9"/>
      <c r="G84" s="9"/>
    </row>
    <row r="85" spans="1:16" ht="13.8">
      <c r="A85" s="8"/>
      <c r="B85" s="8"/>
      <c r="C85" s="8"/>
      <c r="D85" s="8"/>
      <c r="E85" s="8"/>
      <c r="F85" s="8"/>
      <c r="G85" s="8"/>
    </row>
    <row r="86" spans="1:16" ht="13.8">
      <c r="A86" s="9"/>
      <c r="B86" s="9"/>
      <c r="C86" s="9"/>
      <c r="D86" s="9"/>
      <c r="E86" s="9"/>
      <c r="F86" s="9"/>
      <c r="G86" s="9"/>
    </row>
    <row r="87" spans="1:16" ht="13.8">
      <c r="A87" s="8"/>
      <c r="B87" s="8"/>
      <c r="C87" s="8"/>
      <c r="D87" s="8"/>
      <c r="E87" s="8"/>
      <c r="F87" s="8"/>
      <c r="G87" s="8"/>
    </row>
    <row r="88" spans="1:16" ht="13.8">
      <c r="A88" s="9"/>
      <c r="B88" s="9"/>
      <c r="C88" s="9"/>
      <c r="D88" s="9"/>
      <c r="E88" s="9"/>
      <c r="F88" s="9"/>
      <c r="G88" s="9"/>
    </row>
    <row r="89" spans="1:16" ht="13.8">
      <c r="A89" s="8"/>
      <c r="B89" s="8"/>
      <c r="C89" s="8"/>
      <c r="D89" s="8"/>
      <c r="E89" s="8"/>
      <c r="F89" s="8"/>
      <c r="G89" s="8"/>
    </row>
    <row r="90" spans="1:16" ht="13.8">
      <c r="A90" s="9"/>
      <c r="B90" s="9"/>
      <c r="C90" s="9"/>
      <c r="D90" s="9"/>
      <c r="E90" s="9"/>
      <c r="F90" s="9"/>
      <c r="G90" s="9"/>
    </row>
    <row r="91" spans="1:16" ht="13.8">
      <c r="A91" s="8"/>
      <c r="B91" s="8"/>
      <c r="C91" s="8"/>
      <c r="D91" s="8"/>
      <c r="E91" s="8"/>
      <c r="F91" s="8"/>
      <c r="G91" s="8"/>
    </row>
    <row r="92" spans="1:16" ht="13.8">
      <c r="A92" s="9"/>
      <c r="B92" s="9"/>
      <c r="C92" s="9"/>
      <c r="D92" s="9"/>
      <c r="E92" s="9"/>
      <c r="F92" s="9"/>
      <c r="G92" s="9"/>
    </row>
    <row r="93" spans="1:16" ht="13.8">
      <c r="A93" s="8"/>
      <c r="B93" s="8"/>
      <c r="C93" s="8"/>
      <c r="D93" s="8"/>
      <c r="E93" s="8"/>
      <c r="F93" s="8"/>
      <c r="G93" s="8"/>
    </row>
    <row r="94" spans="1:16" ht="13.8">
      <c r="A94" s="9"/>
      <c r="B94" s="9"/>
      <c r="C94" s="9"/>
      <c r="D94" s="9"/>
      <c r="E94" s="9"/>
      <c r="F94" s="9"/>
      <c r="G94" s="9"/>
    </row>
    <row r="95" spans="1:16" ht="13.8">
      <c r="A95" s="8"/>
      <c r="B95" s="8"/>
      <c r="C95" s="8"/>
      <c r="D95" s="8"/>
      <c r="E95" s="8"/>
      <c r="F95" s="8"/>
      <c r="G95" s="8"/>
    </row>
    <row r="96" spans="1:16" ht="13.8">
      <c r="A96" s="9"/>
      <c r="B96" s="9"/>
      <c r="C96" s="9"/>
      <c r="D96" s="9"/>
      <c r="E96" s="9"/>
      <c r="F96" s="9"/>
      <c r="G96" s="9"/>
    </row>
    <row r="97" spans="1:7" ht="13.8">
      <c r="A97" s="8"/>
      <c r="B97" s="8"/>
      <c r="C97" s="8"/>
      <c r="D97" s="8"/>
      <c r="E97" s="8"/>
      <c r="F97" s="8"/>
      <c r="G97" s="8"/>
    </row>
    <row r="98" spans="1:7" ht="13.8">
      <c r="A98" s="9"/>
      <c r="B98" s="9"/>
      <c r="C98" s="9"/>
      <c r="D98" s="9"/>
      <c r="E98" s="9"/>
      <c r="F98" s="9"/>
      <c r="G98" s="9"/>
    </row>
    <row r="99" spans="1:7" ht="13.8">
      <c r="A99" s="8"/>
      <c r="B99" s="8"/>
      <c r="C99" s="8"/>
      <c r="D99" s="8"/>
      <c r="E99" s="8"/>
      <c r="F99" s="8"/>
      <c r="G99" s="8"/>
    </row>
    <row r="100" spans="1:7" ht="13.8">
      <c r="A100" s="9"/>
      <c r="B100" s="9"/>
      <c r="C100" s="9"/>
      <c r="D100" s="9"/>
      <c r="E100" s="9"/>
      <c r="F100" s="9"/>
      <c r="G100" s="9"/>
    </row>
    <row r="101" spans="1:7" ht="13.8">
      <c r="A101" s="8"/>
      <c r="B101" s="8"/>
      <c r="C101" s="8"/>
      <c r="D101" s="8"/>
      <c r="E101" s="8"/>
      <c r="F101" s="8"/>
      <c r="G101" s="8"/>
    </row>
    <row r="102" spans="1:7" ht="13.8">
      <c r="A102" s="9"/>
      <c r="B102" s="9"/>
      <c r="C102" s="9"/>
      <c r="D102" s="9"/>
      <c r="E102" s="9"/>
      <c r="F102" s="9"/>
      <c r="G102" s="9"/>
    </row>
    <row r="103" spans="1:7" ht="13.8">
      <c r="A103" s="8"/>
      <c r="B103" s="8"/>
      <c r="C103" s="8"/>
      <c r="D103" s="8"/>
      <c r="E103" s="8"/>
      <c r="F103" s="8"/>
      <c r="G103" s="8"/>
    </row>
    <row r="104" spans="1:7" ht="13.8">
      <c r="A104" s="9"/>
      <c r="B104" s="9"/>
      <c r="C104" s="9"/>
      <c r="D104" s="9"/>
      <c r="E104" s="9"/>
      <c r="F104" s="9"/>
      <c r="G104" s="9"/>
    </row>
    <row r="105" spans="1:7" ht="13.8">
      <c r="A105" s="8"/>
      <c r="B105" s="8"/>
      <c r="C105" s="8"/>
      <c r="D105" s="8"/>
      <c r="E105" s="8"/>
      <c r="F105" s="8"/>
      <c r="G105" s="8"/>
    </row>
    <row r="106" spans="1:7" ht="13.8">
      <c r="A106" s="9"/>
      <c r="B106" s="9"/>
      <c r="C106" s="9"/>
      <c r="D106" s="9"/>
      <c r="E106" s="9"/>
      <c r="F106" s="9"/>
      <c r="G106" s="9"/>
    </row>
    <row r="107" spans="1:7" ht="13.8">
      <c r="A107" s="8"/>
      <c r="B107" s="8"/>
      <c r="C107" s="8"/>
      <c r="D107" s="8"/>
      <c r="E107" s="8"/>
      <c r="F107" s="8"/>
      <c r="G107" s="8"/>
    </row>
    <row r="108" spans="1:7" ht="13.8">
      <c r="A108" s="9"/>
      <c r="B108" s="9"/>
      <c r="C108" s="9"/>
      <c r="D108" s="9"/>
      <c r="E108" s="9"/>
      <c r="F108" s="9"/>
      <c r="G108" s="9"/>
    </row>
    <row r="109" spans="1:7" ht="13.8">
      <c r="A109" s="8"/>
      <c r="B109" s="8"/>
      <c r="C109" s="8"/>
      <c r="D109" s="8"/>
      <c r="E109" s="8"/>
      <c r="F109" s="8"/>
      <c r="G109" s="8"/>
    </row>
    <row r="110" spans="1:7" ht="13.8">
      <c r="A110" s="9"/>
      <c r="B110" s="9"/>
      <c r="C110" s="9"/>
      <c r="D110" s="9"/>
      <c r="E110" s="9"/>
      <c r="F110" s="9"/>
      <c r="G110" s="9"/>
    </row>
    <row r="111" spans="1:7" ht="13.8">
      <c r="A111" s="8"/>
      <c r="B111" s="8"/>
      <c r="C111" s="8"/>
      <c r="D111" s="8"/>
      <c r="E111" s="8"/>
      <c r="F111" s="8"/>
      <c r="G111" s="8"/>
    </row>
    <row r="112" spans="1:7" ht="13.8">
      <c r="A112" s="9"/>
      <c r="B112" s="9"/>
      <c r="C112" s="9"/>
      <c r="D112" s="9"/>
      <c r="E112" s="9"/>
      <c r="F112" s="9"/>
      <c r="G112" s="9"/>
    </row>
    <row r="113" spans="1:7" ht="13.8">
      <c r="A113" s="8"/>
      <c r="B113" s="8"/>
      <c r="C113" s="8"/>
      <c r="D113" s="8"/>
      <c r="E113" s="8"/>
      <c r="F113" s="8"/>
      <c r="G113" s="8"/>
    </row>
    <row r="114" spans="1:7" ht="13.8">
      <c r="A114" s="9"/>
      <c r="B114" s="9"/>
      <c r="C114" s="9"/>
      <c r="D114" s="9"/>
      <c r="E114" s="9"/>
      <c r="F114" s="9"/>
      <c r="G114" s="9"/>
    </row>
    <row r="115" spans="1:7" ht="13.8">
      <c r="A115" s="8"/>
      <c r="B115" s="8"/>
      <c r="C115" s="8"/>
      <c r="D115" s="8"/>
      <c r="E115" s="8"/>
      <c r="F115" s="8"/>
      <c r="G115" s="8"/>
    </row>
    <row r="116" spans="1:7" ht="13.8">
      <c r="A116" s="9"/>
      <c r="B116" s="9"/>
      <c r="C116" s="9"/>
      <c r="D116" s="9"/>
      <c r="E116" s="9"/>
      <c r="F116" s="9"/>
      <c r="G116" s="9"/>
    </row>
    <row r="117" spans="1:7" ht="13.8">
      <c r="A117" s="8"/>
      <c r="B117" s="8"/>
      <c r="C117" s="8"/>
      <c r="D117" s="8"/>
      <c r="E117" s="8"/>
      <c r="F117" s="8"/>
      <c r="G117" s="8"/>
    </row>
    <row r="118" spans="1:7" ht="13.8">
      <c r="A118" s="9"/>
      <c r="B118" s="9"/>
      <c r="C118" s="9"/>
      <c r="D118" s="9"/>
      <c r="E118" s="9"/>
      <c r="F118" s="9"/>
      <c r="G118" s="9"/>
    </row>
    <row r="119" spans="1:7" ht="13.8">
      <c r="A119" s="8"/>
      <c r="B119" s="8"/>
      <c r="C119" s="8"/>
      <c r="D119" s="8"/>
      <c r="E119" s="8"/>
      <c r="F119" s="8"/>
      <c r="G119" s="8"/>
    </row>
    <row r="120" spans="1:7" ht="13.8">
      <c r="A120" s="9"/>
      <c r="B120" s="9"/>
      <c r="C120" s="9"/>
      <c r="D120" s="9"/>
      <c r="E120" s="9"/>
      <c r="F120" s="9"/>
      <c r="G120" s="9"/>
    </row>
    <row r="121" spans="1:7" ht="13.8">
      <c r="A121" s="8"/>
      <c r="B121" s="8"/>
      <c r="C121" s="8"/>
      <c r="D121" s="8"/>
      <c r="E121" s="8"/>
      <c r="F121" s="8"/>
      <c r="G121" s="8"/>
    </row>
    <row r="122" spans="1:7" ht="13.8">
      <c r="A122" s="9"/>
      <c r="B122" s="9"/>
      <c r="C122" s="9"/>
      <c r="D122" s="9"/>
      <c r="E122" s="9"/>
      <c r="F122" s="9"/>
      <c r="G122" s="9"/>
    </row>
    <row r="123" spans="1:7" ht="13.8">
      <c r="A123" s="8"/>
      <c r="B123" s="8"/>
      <c r="C123" s="8"/>
      <c r="D123" s="8"/>
      <c r="E123" s="8"/>
      <c r="F123" s="8"/>
      <c r="G123" s="8"/>
    </row>
    <row r="124" spans="1:7" ht="13.8">
      <c r="A124" s="9"/>
      <c r="B124" s="9"/>
      <c r="C124" s="9"/>
      <c r="D124" s="9"/>
      <c r="E124" s="9"/>
      <c r="F124" s="9"/>
      <c r="G124" s="9"/>
    </row>
    <row r="125" spans="1:7" ht="13.8">
      <c r="A125" s="8"/>
      <c r="B125" s="8"/>
      <c r="C125" s="8"/>
      <c r="D125" s="8"/>
      <c r="E125" s="8"/>
      <c r="F125" s="8"/>
      <c r="G125" s="8"/>
    </row>
    <row r="126" spans="1:7" ht="13.8">
      <c r="A126" s="9"/>
      <c r="B126" s="9"/>
      <c r="C126" s="9"/>
      <c r="D126" s="9"/>
      <c r="E126" s="9"/>
      <c r="F126" s="9"/>
      <c r="G126" s="9"/>
    </row>
    <row r="127" spans="1:7" ht="13.8">
      <c r="A127" s="8"/>
      <c r="B127" s="8"/>
      <c r="C127" s="8"/>
      <c r="D127" s="8"/>
      <c r="E127" s="8"/>
      <c r="F127" s="8"/>
      <c r="G127" s="8"/>
    </row>
    <row r="128" spans="1:7" ht="13.8">
      <c r="A128" s="9"/>
      <c r="B128" s="9"/>
      <c r="C128" s="9"/>
      <c r="D128" s="9"/>
      <c r="E128" s="9"/>
      <c r="F128" s="9"/>
      <c r="G128" s="9"/>
    </row>
    <row r="129" spans="1:7" ht="13.8">
      <c r="A129" s="8"/>
      <c r="B129" s="8"/>
      <c r="C129" s="8"/>
      <c r="D129" s="8"/>
      <c r="E129" s="8"/>
      <c r="F129" s="8"/>
      <c r="G129" s="8"/>
    </row>
    <row r="130" spans="1:7" ht="13.8">
      <c r="A130" s="9"/>
      <c r="B130" s="9"/>
      <c r="C130" s="9"/>
      <c r="D130" s="9"/>
      <c r="E130" s="9"/>
      <c r="F130" s="9"/>
      <c r="G130" s="9"/>
    </row>
    <row r="131" spans="1:7" ht="13.8">
      <c r="A131" s="8"/>
      <c r="B131" s="8"/>
      <c r="C131" s="8"/>
      <c r="D131" s="8"/>
      <c r="E131" s="8"/>
      <c r="F131" s="8"/>
      <c r="G131" s="8"/>
    </row>
    <row r="132" spans="1:7" ht="13.8">
      <c r="A132" s="9"/>
      <c r="B132" s="9"/>
      <c r="C132" s="9"/>
      <c r="D132" s="9"/>
      <c r="E132" s="9"/>
      <c r="F132" s="9"/>
      <c r="G132" s="9"/>
    </row>
    <row r="133" spans="1:7" ht="13.8">
      <c r="A133" s="8"/>
      <c r="B133" s="8"/>
      <c r="C133" s="8"/>
      <c r="D133" s="8"/>
      <c r="E133" s="8"/>
      <c r="F133" s="8"/>
      <c r="G133" s="8"/>
    </row>
    <row r="134" spans="1:7" ht="13.8">
      <c r="A134" s="9"/>
      <c r="B134" s="9"/>
      <c r="C134" s="9"/>
      <c r="D134" s="9"/>
      <c r="E134" s="9"/>
      <c r="F134" s="9"/>
      <c r="G134" s="9"/>
    </row>
    <row r="135" spans="1:7" ht="13.8">
      <c r="A135" s="8"/>
      <c r="B135" s="8"/>
      <c r="C135" s="8"/>
      <c r="D135" s="8"/>
      <c r="E135" s="8"/>
      <c r="F135" s="8"/>
      <c r="G135" s="8"/>
    </row>
    <row r="136" spans="1:7" ht="13.8">
      <c r="A136" s="9"/>
      <c r="B136" s="9"/>
      <c r="C136" s="9"/>
      <c r="D136" s="9"/>
      <c r="E136" s="9"/>
      <c r="F136" s="9"/>
      <c r="G136" s="9"/>
    </row>
    <row r="137" spans="1:7" ht="13.8">
      <c r="A137" s="8"/>
      <c r="B137" s="8"/>
      <c r="C137" s="8"/>
      <c r="D137" s="8"/>
      <c r="E137" s="8"/>
      <c r="F137" s="8"/>
      <c r="G137" s="8"/>
    </row>
    <row r="138" spans="1:7" ht="13.8">
      <c r="A138" s="9"/>
      <c r="B138" s="9"/>
      <c r="C138" s="9"/>
      <c r="D138" s="9"/>
      <c r="E138" s="9"/>
      <c r="F138" s="9"/>
      <c r="G138" s="9"/>
    </row>
    <row r="139" spans="1:7" ht="13.8">
      <c r="A139" s="8"/>
      <c r="B139" s="8"/>
      <c r="C139" s="8"/>
      <c r="D139" s="8"/>
      <c r="E139" s="8"/>
      <c r="F139" s="8"/>
      <c r="G139" s="8"/>
    </row>
    <row r="140" spans="1:7" ht="13.8">
      <c r="A140" s="9"/>
      <c r="B140" s="9"/>
      <c r="C140" s="9"/>
      <c r="D140" s="9"/>
      <c r="E140" s="9"/>
      <c r="F140" s="9"/>
      <c r="G140" s="9"/>
    </row>
    <row r="141" spans="1:7" ht="13.8">
      <c r="A141" s="8"/>
      <c r="B141" s="8"/>
      <c r="C141" s="8"/>
      <c r="D141" s="8"/>
      <c r="E141" s="8"/>
      <c r="F141" s="8"/>
      <c r="G141" s="8"/>
    </row>
    <row r="142" spans="1:7" ht="13.8">
      <c r="A142" s="9"/>
      <c r="B142" s="9"/>
      <c r="C142" s="9"/>
      <c r="D142" s="9"/>
      <c r="E142" s="9"/>
      <c r="F142" s="9"/>
      <c r="G142" s="9"/>
    </row>
    <row r="143" spans="1:7" ht="13.8">
      <c r="A143" s="8"/>
      <c r="B143" s="8"/>
      <c r="C143" s="8"/>
      <c r="D143" s="8"/>
      <c r="E143" s="8"/>
      <c r="F143" s="8"/>
      <c r="G143" s="8"/>
    </row>
    <row r="144" spans="1:7" ht="13.8">
      <c r="A144" s="9"/>
      <c r="B144" s="9"/>
      <c r="C144" s="9"/>
      <c r="D144" s="9"/>
      <c r="E144" s="9"/>
      <c r="F144" s="9"/>
      <c r="G144" s="9"/>
    </row>
    <row r="145" spans="1:7" ht="13.8">
      <c r="A145" s="8"/>
      <c r="B145" s="8"/>
      <c r="C145" s="8"/>
      <c r="D145" s="8"/>
      <c r="E145" s="8"/>
      <c r="F145" s="8"/>
      <c r="G145" s="8"/>
    </row>
    <row r="146" spans="1:7" ht="13.8">
      <c r="A146" s="9"/>
      <c r="B146" s="9"/>
      <c r="C146" s="9"/>
      <c r="D146" s="9"/>
      <c r="E146" s="9"/>
      <c r="F146" s="9"/>
      <c r="G146" s="9"/>
    </row>
    <row r="147" spans="1:7" ht="13.8">
      <c r="A147" s="8"/>
      <c r="B147" s="8"/>
      <c r="C147" s="8"/>
      <c r="D147" s="8"/>
      <c r="E147" s="8"/>
      <c r="F147" s="8"/>
      <c r="G147" s="8"/>
    </row>
    <row r="148" spans="1:7" ht="13.8">
      <c r="A148" s="9"/>
      <c r="B148" s="9"/>
      <c r="C148" s="9"/>
      <c r="D148" s="9"/>
      <c r="E148" s="9"/>
      <c r="F148" s="9"/>
      <c r="G148" s="9"/>
    </row>
    <row r="149" spans="1:7" ht="13.8">
      <c r="A149" s="8"/>
      <c r="B149" s="8"/>
      <c r="C149" s="8"/>
      <c r="D149" s="8"/>
      <c r="E149" s="8"/>
      <c r="F149" s="8"/>
      <c r="G149" s="8"/>
    </row>
    <row r="150" spans="1:7" ht="13.8">
      <c r="A150" s="9"/>
      <c r="B150" s="9"/>
      <c r="C150" s="9"/>
      <c r="D150" s="9"/>
      <c r="E150" s="9"/>
      <c r="F150" s="9"/>
      <c r="G150" s="9"/>
    </row>
    <row r="151" spans="1:7" ht="13.8">
      <c r="A151" s="8"/>
      <c r="B151" s="8"/>
      <c r="C151" s="8"/>
      <c r="D151" s="8"/>
      <c r="E151" s="8"/>
      <c r="F151" s="8"/>
      <c r="G151" s="8"/>
    </row>
    <row r="152" spans="1:7" ht="13.8">
      <c r="A152" s="9"/>
      <c r="B152" s="9"/>
      <c r="C152" s="9"/>
      <c r="D152" s="9"/>
      <c r="E152" s="9"/>
      <c r="F152" s="9"/>
      <c r="G152" s="9"/>
    </row>
    <row r="153" spans="1:7" ht="13.8">
      <c r="A153" s="8"/>
      <c r="B153" s="8"/>
      <c r="C153" s="8"/>
      <c r="D153" s="8"/>
      <c r="E153" s="8"/>
      <c r="F153" s="8"/>
      <c r="G153" s="8"/>
    </row>
    <row r="154" spans="1:7" ht="13.8">
      <c r="A154" s="9"/>
      <c r="B154" s="9"/>
      <c r="C154" s="9"/>
      <c r="D154" s="9"/>
      <c r="E154" s="9"/>
      <c r="F154" s="9"/>
      <c r="G154" s="9"/>
    </row>
    <row r="155" spans="1:7" ht="13.8">
      <c r="A155" s="8"/>
      <c r="B155" s="8"/>
      <c r="C155" s="8"/>
      <c r="D155" s="8"/>
      <c r="E155" s="8"/>
      <c r="F155" s="8"/>
      <c r="G155" s="8"/>
    </row>
    <row r="156" spans="1:7" ht="13.8">
      <c r="A156" s="9"/>
      <c r="B156" s="9"/>
      <c r="C156" s="9"/>
      <c r="D156" s="9"/>
      <c r="E156" s="9"/>
      <c r="F156" s="9"/>
      <c r="G156" s="9"/>
    </row>
    <row r="157" spans="1:7" ht="13.8">
      <c r="A157" s="8"/>
      <c r="B157" s="8"/>
      <c r="C157" s="8"/>
      <c r="D157" s="8"/>
      <c r="E157" s="8"/>
      <c r="F157" s="8"/>
      <c r="G157" s="8"/>
    </row>
    <row r="158" spans="1:7" ht="13.8">
      <c r="A158" s="9"/>
      <c r="B158" s="9"/>
      <c r="C158" s="9"/>
      <c r="D158" s="9"/>
      <c r="E158" s="9"/>
      <c r="F158" s="9"/>
      <c r="G158" s="9"/>
    </row>
    <row r="159" spans="1:7" ht="13.8">
      <c r="A159" s="8"/>
      <c r="B159" s="8"/>
      <c r="C159" s="8"/>
      <c r="D159" s="8"/>
      <c r="E159" s="8"/>
      <c r="F159" s="8"/>
      <c r="G159" s="8"/>
    </row>
    <row r="160" spans="1:7" ht="13.8">
      <c r="A160" s="9"/>
      <c r="B160" s="9"/>
      <c r="C160" s="9"/>
      <c r="D160" s="9"/>
      <c r="E160" s="9"/>
      <c r="F160" s="9"/>
      <c r="G160" s="9"/>
    </row>
    <row r="161" spans="1:7" ht="13.8">
      <c r="A161" s="8"/>
      <c r="B161" s="8"/>
      <c r="C161" s="8"/>
      <c r="D161" s="8"/>
      <c r="E161" s="8"/>
      <c r="F161" s="8"/>
      <c r="G161" s="8"/>
    </row>
    <row r="162" spans="1:7" ht="13.8">
      <c r="A162" s="9"/>
      <c r="B162" s="9"/>
      <c r="C162" s="9"/>
      <c r="D162" s="9"/>
      <c r="E162" s="9"/>
      <c r="F162" s="9"/>
      <c r="G162" s="9"/>
    </row>
    <row r="163" spans="1:7" ht="13.8">
      <c r="A163" s="8"/>
      <c r="B163" s="8"/>
      <c r="C163" s="8"/>
      <c r="D163" s="8"/>
      <c r="E163" s="8"/>
      <c r="F163" s="8"/>
      <c r="G163" s="8"/>
    </row>
    <row r="164" spans="1:7" ht="13.8">
      <c r="A164" s="9"/>
      <c r="B164" s="9"/>
      <c r="C164" s="9"/>
      <c r="D164" s="9"/>
      <c r="E164" s="9"/>
      <c r="F164" s="9"/>
      <c r="G164" s="9"/>
    </row>
    <row r="165" spans="1:7" ht="13.8">
      <c r="A165" s="8"/>
      <c r="B165" s="8"/>
      <c r="C165" s="8"/>
      <c r="D165" s="8"/>
      <c r="E165" s="8"/>
      <c r="F165" s="8"/>
      <c r="G165" s="8"/>
    </row>
    <row r="166" spans="1:7" ht="13.8">
      <c r="A166" s="9"/>
      <c r="B166" s="9"/>
      <c r="C166" s="9"/>
      <c r="D166" s="9"/>
      <c r="E166" s="9"/>
      <c r="F166" s="9"/>
      <c r="G166" s="9"/>
    </row>
    <row r="167" spans="1:7" ht="13.8">
      <c r="A167" s="8"/>
      <c r="B167" s="8"/>
      <c r="C167" s="8"/>
      <c r="D167" s="8"/>
      <c r="E167" s="8"/>
      <c r="F167" s="8"/>
      <c r="G167" s="8"/>
    </row>
    <row r="168" spans="1:7" ht="13.8">
      <c r="A168" s="9"/>
      <c r="B168" s="9"/>
      <c r="C168" s="9"/>
      <c r="D168" s="9"/>
      <c r="E168" s="9"/>
      <c r="F168" s="9"/>
      <c r="G168" s="9"/>
    </row>
    <row r="169" spans="1:7" ht="13.8">
      <c r="A169" s="8"/>
      <c r="B169" s="8"/>
      <c r="C169" s="8"/>
      <c r="D169" s="8"/>
      <c r="E169" s="8"/>
      <c r="F169" s="8"/>
      <c r="G169" s="8"/>
    </row>
    <row r="170" spans="1:7" ht="13.8">
      <c r="A170" s="9"/>
      <c r="B170" s="9"/>
      <c r="C170" s="9"/>
      <c r="D170" s="9"/>
      <c r="E170" s="9"/>
      <c r="F170" s="9"/>
      <c r="G170" s="9"/>
    </row>
    <row r="171" spans="1:7" ht="13.8">
      <c r="A171" s="8"/>
      <c r="B171" s="8"/>
      <c r="C171" s="8"/>
      <c r="D171" s="8"/>
      <c r="E171" s="8"/>
      <c r="F171" s="8"/>
      <c r="G171" s="8"/>
    </row>
    <row r="172" spans="1:7" ht="13.8">
      <c r="A172" s="9"/>
      <c r="B172" s="9"/>
      <c r="C172" s="9"/>
      <c r="D172" s="9"/>
      <c r="E172" s="9"/>
      <c r="F172" s="9"/>
      <c r="G172" s="9"/>
    </row>
    <row r="173" spans="1:7" ht="13.8">
      <c r="A173" s="8"/>
      <c r="B173" s="8"/>
      <c r="C173" s="8"/>
      <c r="D173" s="8"/>
      <c r="E173" s="8"/>
      <c r="F173" s="8"/>
      <c r="G173" s="8"/>
    </row>
    <row r="174" spans="1:7" ht="13.8">
      <c r="A174" s="9"/>
      <c r="B174" s="9"/>
      <c r="C174" s="9"/>
      <c r="D174" s="9"/>
      <c r="E174" s="9"/>
      <c r="F174" s="9"/>
      <c r="G174" s="9"/>
    </row>
    <row r="175" spans="1:7" ht="13.8">
      <c r="A175" s="8"/>
      <c r="B175" s="8"/>
      <c r="C175" s="8"/>
      <c r="D175" s="8"/>
      <c r="E175" s="8"/>
      <c r="F175" s="8"/>
      <c r="G175" s="8"/>
    </row>
    <row r="176" spans="1:7" ht="13.8">
      <c r="A176" s="9"/>
      <c r="B176" s="9"/>
      <c r="C176" s="9"/>
      <c r="D176" s="9"/>
      <c r="E176" s="9"/>
      <c r="F176" s="9"/>
      <c r="G176" s="9"/>
    </row>
    <row r="177" spans="1:7" ht="13.8">
      <c r="A177" s="8"/>
      <c r="B177" s="8"/>
      <c r="C177" s="8"/>
      <c r="D177" s="8"/>
      <c r="E177" s="8"/>
      <c r="F177" s="8"/>
      <c r="G177" s="8"/>
    </row>
    <row r="178" spans="1:7" ht="13.8">
      <c r="A178" s="9"/>
      <c r="B178" s="9"/>
      <c r="C178" s="9"/>
      <c r="D178" s="9"/>
      <c r="E178" s="9"/>
      <c r="F178" s="9"/>
      <c r="G178" s="9"/>
    </row>
    <row r="179" spans="1:7" ht="13.8">
      <c r="A179" s="8"/>
      <c r="B179" s="8"/>
      <c r="C179" s="8"/>
      <c r="D179" s="8"/>
      <c r="E179" s="8"/>
      <c r="F179" s="8"/>
      <c r="G179" s="8"/>
    </row>
    <row r="180" spans="1:7" ht="13.8">
      <c r="A180" s="9"/>
      <c r="B180" s="9"/>
      <c r="C180" s="9"/>
      <c r="D180" s="9"/>
      <c r="E180" s="9"/>
      <c r="F180" s="9"/>
      <c r="G180" s="9"/>
    </row>
    <row r="181" spans="1:7" ht="13.8">
      <c r="A181" s="8"/>
      <c r="B181" s="8"/>
      <c r="C181" s="8"/>
      <c r="D181" s="8"/>
      <c r="E181" s="8"/>
      <c r="F181" s="8"/>
      <c r="G181" s="8"/>
    </row>
    <row r="182" spans="1:7" ht="13.8">
      <c r="A182" s="9"/>
      <c r="B182" s="9"/>
      <c r="C182" s="9"/>
      <c r="D182" s="9"/>
      <c r="E182" s="9"/>
      <c r="F182" s="9"/>
      <c r="G182" s="9"/>
    </row>
    <row r="183" spans="1:7" ht="13.8">
      <c r="A183" s="8"/>
      <c r="B183" s="8"/>
      <c r="C183" s="8"/>
      <c r="D183" s="8"/>
      <c r="E183" s="8"/>
      <c r="F183" s="8"/>
      <c r="G183" s="8"/>
    </row>
    <row r="184" spans="1:7" ht="13.8">
      <c r="A184" s="9"/>
      <c r="B184" s="9"/>
      <c r="C184" s="9"/>
      <c r="D184" s="9"/>
      <c r="E184" s="9"/>
      <c r="F184" s="9"/>
      <c r="G184" s="9"/>
    </row>
    <row r="185" spans="1:7" ht="13.8">
      <c r="A185" s="8"/>
      <c r="B185" s="8"/>
      <c r="C185" s="8"/>
      <c r="D185" s="8"/>
      <c r="E185" s="8"/>
      <c r="F185" s="8"/>
      <c r="G185" s="8"/>
    </row>
    <row r="186" spans="1:7" ht="13.8">
      <c r="A186" s="9"/>
      <c r="B186" s="9"/>
      <c r="C186" s="9"/>
      <c r="D186" s="9"/>
      <c r="E186" s="9"/>
      <c r="F186" s="9"/>
      <c r="G186" s="9"/>
    </row>
    <row r="187" spans="1:7" ht="13.8">
      <c r="A187" s="8"/>
      <c r="B187" s="8"/>
      <c r="C187" s="8"/>
      <c r="D187" s="8"/>
      <c r="E187" s="8"/>
      <c r="F187" s="8"/>
      <c r="G187" s="8"/>
    </row>
    <row r="188" spans="1:7" ht="13.8">
      <c r="A188" s="9"/>
      <c r="B188" s="9"/>
      <c r="C188" s="9"/>
      <c r="D188" s="9"/>
      <c r="E188" s="9"/>
      <c r="F188" s="9"/>
      <c r="G188" s="9"/>
    </row>
    <row r="189" spans="1:7" ht="13.8">
      <c r="A189" s="8"/>
      <c r="B189" s="8"/>
      <c r="C189" s="8"/>
      <c r="D189" s="8"/>
      <c r="E189" s="8"/>
      <c r="F189" s="8"/>
      <c r="G189" s="8"/>
    </row>
    <row r="190" spans="1:7" ht="13.8">
      <c r="A190" s="9"/>
      <c r="B190" s="9"/>
      <c r="C190" s="9"/>
      <c r="D190" s="9"/>
      <c r="E190" s="9"/>
      <c r="F190" s="9"/>
      <c r="G190" s="9"/>
    </row>
    <row r="191" spans="1:7" ht="13.8">
      <c r="A191" s="8"/>
      <c r="B191" s="8"/>
      <c r="C191" s="8"/>
      <c r="D191" s="8"/>
      <c r="E191" s="8"/>
      <c r="F191" s="8"/>
      <c r="G191" s="8"/>
    </row>
    <row r="192" spans="1:7" ht="13.8">
      <c r="A192" s="9"/>
      <c r="B192" s="9"/>
      <c r="C192" s="9"/>
      <c r="D192" s="9"/>
      <c r="E192" s="9"/>
      <c r="F192" s="9"/>
      <c r="G192" s="9"/>
    </row>
    <row r="193" spans="1:7" ht="13.8">
      <c r="A193" s="8"/>
      <c r="B193" s="8"/>
      <c r="C193" s="8"/>
      <c r="D193" s="8"/>
      <c r="E193" s="8"/>
      <c r="F193" s="8"/>
      <c r="G193" s="8"/>
    </row>
    <row r="194" spans="1:7" ht="13.8">
      <c r="A194" s="9"/>
      <c r="B194" s="9"/>
      <c r="C194" s="9"/>
      <c r="D194" s="9"/>
      <c r="E194" s="9"/>
      <c r="F194" s="9"/>
      <c r="G194" s="9"/>
    </row>
    <row r="195" spans="1:7" ht="13.8">
      <c r="A195" s="8"/>
      <c r="B195" s="8"/>
      <c r="C195" s="8"/>
      <c r="D195" s="8"/>
      <c r="E195" s="8"/>
      <c r="F195" s="8"/>
      <c r="G195" s="8"/>
    </row>
    <row r="196" spans="1:7" ht="13.8">
      <c r="A196" s="9"/>
      <c r="B196" s="9"/>
      <c r="C196" s="9"/>
      <c r="D196" s="9"/>
      <c r="E196" s="9"/>
      <c r="F196" s="9"/>
      <c r="G196" s="9"/>
    </row>
    <row r="197" spans="1:7" ht="13.8">
      <c r="A197" s="8"/>
      <c r="B197" s="8"/>
      <c r="C197" s="8"/>
      <c r="D197" s="8"/>
      <c r="E197" s="8"/>
      <c r="F197" s="8"/>
      <c r="G197" s="8"/>
    </row>
    <row r="198" spans="1:7" ht="13.8">
      <c r="A198" s="9"/>
      <c r="B198" s="9"/>
      <c r="C198" s="9"/>
      <c r="D198" s="9"/>
      <c r="E198" s="9"/>
      <c r="F198" s="9"/>
      <c r="G198" s="9"/>
    </row>
    <row r="199" spans="1:7" ht="13.8">
      <c r="A199" s="8"/>
      <c r="B199" s="8"/>
      <c r="C199" s="8"/>
      <c r="D199" s="8"/>
      <c r="E199" s="8"/>
      <c r="F199" s="8"/>
      <c r="G199" s="8"/>
    </row>
    <row r="200" spans="1:7" ht="13.8">
      <c r="A200" s="9"/>
      <c r="B200" s="9"/>
      <c r="C200" s="9"/>
      <c r="D200" s="9"/>
      <c r="E200" s="9"/>
      <c r="F200" s="9"/>
      <c r="G200" s="9"/>
    </row>
    <row r="201" spans="1:7" ht="13.8">
      <c r="A201" s="8"/>
      <c r="B201" s="8"/>
      <c r="C201" s="8"/>
      <c r="D201" s="8"/>
      <c r="E201" s="8"/>
      <c r="F201" s="8"/>
      <c r="G201" s="8"/>
    </row>
    <row r="202" spans="1:7" ht="13.8">
      <c r="A202" s="9"/>
      <c r="B202" s="9"/>
      <c r="C202" s="9"/>
      <c r="D202" s="9"/>
      <c r="E202" s="9"/>
      <c r="F202" s="9"/>
      <c r="G202" s="9"/>
    </row>
    <row r="203" spans="1:7" ht="13.8">
      <c r="A203" s="8"/>
      <c r="B203" s="8"/>
      <c r="C203" s="8"/>
      <c r="D203" s="8"/>
      <c r="E203" s="8"/>
      <c r="F203" s="8"/>
      <c r="G203" s="8"/>
    </row>
    <row r="204" spans="1:7" ht="13.8">
      <c r="A204" s="9"/>
      <c r="B204" s="9"/>
      <c r="C204" s="9"/>
      <c r="D204" s="9"/>
      <c r="E204" s="9"/>
      <c r="F204" s="9"/>
      <c r="G204" s="9"/>
    </row>
    <row r="205" spans="1:7" ht="13.8">
      <c r="A205" s="8"/>
      <c r="B205" s="8"/>
      <c r="C205" s="8"/>
      <c r="D205" s="8"/>
      <c r="E205" s="8"/>
      <c r="F205" s="8"/>
      <c r="G205" s="8"/>
    </row>
    <row r="206" spans="1:7" ht="13.8">
      <c r="A206" s="9"/>
      <c r="B206" s="9"/>
      <c r="C206" s="9"/>
      <c r="D206" s="9"/>
      <c r="E206" s="9"/>
      <c r="F206" s="9"/>
      <c r="G206" s="9"/>
    </row>
    <row r="207" spans="1:7" ht="13.8">
      <c r="A207" s="8"/>
      <c r="B207" s="8"/>
      <c r="C207" s="8"/>
      <c r="D207" s="8"/>
      <c r="E207" s="8"/>
      <c r="F207" s="8"/>
      <c r="G207" s="8"/>
    </row>
    <row r="208" spans="1:7" ht="13.8">
      <c r="A208" s="9"/>
      <c r="B208" s="9"/>
      <c r="C208" s="9"/>
      <c r="D208" s="9"/>
      <c r="E208" s="9"/>
      <c r="F208" s="9"/>
      <c r="G208" s="9"/>
    </row>
    <row r="209" spans="1:7" ht="13.8">
      <c r="A209" s="8"/>
      <c r="B209" s="8"/>
      <c r="C209" s="8"/>
      <c r="D209" s="8"/>
      <c r="E209" s="8"/>
      <c r="F209" s="8"/>
      <c r="G209" s="8"/>
    </row>
    <row r="210" spans="1:7" ht="13.8">
      <c r="A210" s="9"/>
      <c r="B210" s="9"/>
      <c r="C210" s="9"/>
      <c r="D210" s="9"/>
      <c r="E210" s="9"/>
      <c r="F210" s="9"/>
      <c r="G210" s="9"/>
    </row>
    <row r="211" spans="1:7" ht="13.8">
      <c r="A211" s="8"/>
      <c r="B211" s="8"/>
      <c r="C211" s="8"/>
      <c r="D211" s="8"/>
      <c r="E211" s="8"/>
      <c r="F211" s="8"/>
      <c r="G211" s="8"/>
    </row>
    <row r="212" spans="1:7" ht="13.8">
      <c r="A212" s="9"/>
      <c r="B212" s="9"/>
      <c r="C212" s="9"/>
      <c r="D212" s="9"/>
      <c r="E212" s="9"/>
      <c r="F212" s="9"/>
      <c r="G212" s="9"/>
    </row>
    <row r="213" spans="1:7" ht="13.8">
      <c r="A213" s="8"/>
      <c r="B213" s="8"/>
      <c r="C213" s="8"/>
      <c r="D213" s="8"/>
      <c r="E213" s="8"/>
      <c r="F213" s="8"/>
      <c r="G213" s="8"/>
    </row>
    <row r="214" spans="1:7" ht="13.8">
      <c r="A214" s="9"/>
      <c r="B214" s="9"/>
      <c r="C214" s="9"/>
      <c r="D214" s="9"/>
      <c r="E214" s="9"/>
      <c r="F214" s="9"/>
      <c r="G214" s="9"/>
    </row>
    <row r="215" spans="1:7" ht="13.8">
      <c r="A215" s="8"/>
      <c r="B215" s="8"/>
      <c r="C215" s="8"/>
      <c r="D215" s="8"/>
      <c r="E215" s="8"/>
      <c r="F215" s="8"/>
      <c r="G215" s="8"/>
    </row>
    <row r="216" spans="1:7" ht="13.8">
      <c r="A216" s="9"/>
      <c r="B216" s="9"/>
      <c r="C216" s="9"/>
      <c r="D216" s="9"/>
      <c r="E216" s="9"/>
      <c r="F216" s="9"/>
      <c r="G216" s="9"/>
    </row>
    <row r="217" spans="1:7" ht="13.8">
      <c r="A217" s="8"/>
      <c r="B217" s="8"/>
      <c r="C217" s="8"/>
      <c r="D217" s="8"/>
      <c r="E217" s="8"/>
      <c r="F217" s="8"/>
      <c r="G217" s="8"/>
    </row>
    <row r="218" spans="1:7" ht="13.8">
      <c r="A218" s="9"/>
      <c r="B218" s="9"/>
      <c r="C218" s="9"/>
      <c r="D218" s="9"/>
      <c r="E218" s="9"/>
      <c r="F218" s="9"/>
      <c r="G218" s="9"/>
    </row>
    <row r="219" spans="1:7" ht="13.8">
      <c r="A219" s="8"/>
      <c r="B219" s="8"/>
      <c r="C219" s="8"/>
      <c r="D219" s="8"/>
      <c r="E219" s="8"/>
      <c r="F219" s="8"/>
      <c r="G219" s="8"/>
    </row>
    <row r="220" spans="1:7" ht="13.8">
      <c r="A220" s="9"/>
      <c r="B220" s="9"/>
      <c r="C220" s="9"/>
      <c r="D220" s="9"/>
      <c r="E220" s="9"/>
      <c r="F220" s="9"/>
      <c r="G220" s="9"/>
    </row>
    <row r="221" spans="1:7" ht="13.8">
      <c r="A221" s="8"/>
      <c r="B221" s="8"/>
      <c r="C221" s="8"/>
      <c r="D221" s="8"/>
      <c r="E221" s="8"/>
      <c r="F221" s="8"/>
      <c r="G221" s="8"/>
    </row>
    <row r="222" spans="1:7" ht="13.8">
      <c r="A222" s="9"/>
      <c r="B222" s="9"/>
      <c r="C222" s="9"/>
      <c r="D222" s="9"/>
      <c r="E222" s="9"/>
      <c r="F222" s="9"/>
      <c r="G222" s="9"/>
    </row>
    <row r="223" spans="1:7" ht="13.8">
      <c r="A223" s="8"/>
      <c r="B223" s="8"/>
      <c r="C223" s="8"/>
      <c r="D223" s="8"/>
      <c r="E223" s="8"/>
      <c r="F223" s="8"/>
      <c r="G223" s="8"/>
    </row>
    <row r="224" spans="1:7" ht="13.8">
      <c r="A224" s="9"/>
      <c r="B224" s="9"/>
      <c r="C224" s="9"/>
      <c r="D224" s="9"/>
      <c r="E224" s="9"/>
      <c r="F224" s="9"/>
      <c r="G224" s="9"/>
    </row>
    <row r="225" spans="1:7" ht="13.8">
      <c r="A225" s="8"/>
      <c r="B225" s="8"/>
      <c r="C225" s="8"/>
      <c r="D225" s="8"/>
      <c r="E225" s="8"/>
      <c r="F225" s="8"/>
      <c r="G225" s="8"/>
    </row>
    <row r="226" spans="1:7" ht="13.8">
      <c r="A226" s="9"/>
      <c r="B226" s="9"/>
      <c r="C226" s="9"/>
      <c r="D226" s="9"/>
      <c r="E226" s="9"/>
      <c r="F226" s="9"/>
      <c r="G226" s="9"/>
    </row>
    <row r="227" spans="1:7" ht="13.8">
      <c r="A227" s="8"/>
      <c r="B227" s="8"/>
      <c r="C227" s="8"/>
      <c r="D227" s="8"/>
      <c r="E227" s="8"/>
      <c r="F227" s="8"/>
      <c r="G227" s="8"/>
    </row>
    <row r="228" spans="1:7" ht="13.8">
      <c r="A228" s="9"/>
      <c r="B228" s="9"/>
      <c r="C228" s="9"/>
      <c r="D228" s="9"/>
      <c r="E228" s="9"/>
      <c r="F228" s="9"/>
      <c r="G228" s="9"/>
    </row>
    <row r="229" spans="1:7" ht="13.8">
      <c r="A229" s="8"/>
      <c r="B229" s="8"/>
      <c r="C229" s="8"/>
      <c r="D229" s="8"/>
      <c r="E229" s="8"/>
      <c r="F229" s="8"/>
      <c r="G229" s="8"/>
    </row>
    <row r="230" spans="1:7" ht="13.8">
      <c r="A230" s="9"/>
      <c r="B230" s="9"/>
      <c r="C230" s="9"/>
      <c r="D230" s="9"/>
      <c r="E230" s="9"/>
      <c r="F230" s="9"/>
      <c r="G230" s="9"/>
    </row>
    <row r="231" spans="1:7" ht="13.8">
      <c r="A231" s="8"/>
      <c r="B231" s="8"/>
      <c r="C231" s="8"/>
      <c r="D231" s="8"/>
      <c r="E231" s="8"/>
      <c r="F231" s="8"/>
      <c r="G231" s="8"/>
    </row>
    <row r="232" spans="1:7" ht="13.8">
      <c r="A232" s="9"/>
      <c r="B232" s="9"/>
      <c r="C232" s="9"/>
      <c r="D232" s="9"/>
      <c r="E232" s="9"/>
      <c r="F232" s="9"/>
      <c r="G232" s="9"/>
    </row>
    <row r="233" spans="1:7" ht="13.8">
      <c r="A233" s="8"/>
      <c r="B233" s="8"/>
      <c r="C233" s="8"/>
      <c r="D233" s="8"/>
      <c r="E233" s="8"/>
      <c r="F233" s="8"/>
      <c r="G233" s="8"/>
    </row>
    <row r="234" spans="1:7" ht="13.8">
      <c r="A234" s="9"/>
      <c r="B234" s="9"/>
      <c r="C234" s="9"/>
      <c r="D234" s="9"/>
      <c r="E234" s="9"/>
      <c r="F234" s="9"/>
      <c r="G234" s="9"/>
    </row>
    <row r="235" spans="1:7" ht="13.8">
      <c r="A235" s="8"/>
      <c r="B235" s="8"/>
      <c r="C235" s="8"/>
      <c r="D235" s="8"/>
      <c r="E235" s="8"/>
      <c r="F235" s="8"/>
      <c r="G235" s="8"/>
    </row>
    <row r="236" spans="1:7" ht="13.8">
      <c r="A236" s="9"/>
      <c r="B236" s="9"/>
      <c r="C236" s="9"/>
      <c r="D236" s="9"/>
      <c r="E236" s="9"/>
      <c r="F236" s="9"/>
      <c r="G236" s="9"/>
    </row>
    <row r="237" spans="1:7" ht="13.8">
      <c r="A237" s="8"/>
      <c r="B237" s="8"/>
      <c r="C237" s="8"/>
      <c r="D237" s="8"/>
      <c r="E237" s="8"/>
      <c r="F237" s="8"/>
      <c r="G237" s="8"/>
    </row>
    <row r="238" spans="1:7" ht="13.8">
      <c r="A238" s="9"/>
      <c r="B238" s="9"/>
      <c r="C238" s="9"/>
      <c r="D238" s="9"/>
      <c r="E238" s="9"/>
      <c r="F238" s="9"/>
      <c r="G238" s="9"/>
    </row>
    <row r="239" spans="1:7" ht="13.8">
      <c r="A239" s="8"/>
      <c r="B239" s="8"/>
      <c r="C239" s="8"/>
      <c r="D239" s="8"/>
      <c r="E239" s="8"/>
      <c r="F239" s="8"/>
      <c r="G239" s="8"/>
    </row>
    <row r="240" spans="1:7" ht="13.8">
      <c r="A240" s="9"/>
      <c r="B240" s="9"/>
      <c r="C240" s="9"/>
      <c r="D240" s="9"/>
      <c r="E240" s="9"/>
      <c r="F240" s="9"/>
      <c r="G240" s="9"/>
    </row>
    <row r="241" spans="1:7" ht="13.8">
      <c r="A241" s="8"/>
      <c r="B241" s="8"/>
      <c r="C241" s="8"/>
      <c r="D241" s="8"/>
      <c r="E241" s="8"/>
      <c r="F241" s="8"/>
      <c r="G241" s="8"/>
    </row>
    <row r="242" spans="1:7" ht="13.8">
      <c r="A242" s="9"/>
      <c r="B242" s="9"/>
      <c r="C242" s="9"/>
      <c r="D242" s="9"/>
      <c r="E242" s="9"/>
      <c r="F242" s="9"/>
      <c r="G242" s="9"/>
    </row>
    <row r="243" spans="1:7" ht="13.8">
      <c r="A243" s="8"/>
      <c r="B243" s="8"/>
      <c r="C243" s="8"/>
      <c r="D243" s="8"/>
      <c r="E243" s="8"/>
      <c r="F243" s="8"/>
      <c r="G243" s="8"/>
    </row>
    <row r="244" spans="1:7" ht="13.8">
      <c r="A244" s="9"/>
      <c r="B244" s="9"/>
      <c r="C244" s="9"/>
      <c r="D244" s="9"/>
      <c r="E244" s="9"/>
      <c r="F244" s="9"/>
      <c r="G244" s="9"/>
    </row>
    <row r="245" spans="1:7" ht="13.8">
      <c r="A245" s="8"/>
      <c r="B245" s="8"/>
      <c r="C245" s="8"/>
      <c r="D245" s="8"/>
      <c r="E245" s="8"/>
      <c r="F245" s="8"/>
      <c r="G245" s="8"/>
    </row>
    <row r="246" spans="1:7" ht="13.8">
      <c r="A246" s="9"/>
      <c r="B246" s="9"/>
      <c r="C246" s="9"/>
      <c r="D246" s="9"/>
      <c r="E246" s="9"/>
      <c r="F246" s="9"/>
      <c r="G246" s="9"/>
    </row>
    <row r="247" spans="1:7" ht="13.8">
      <c r="A247" s="8"/>
      <c r="B247" s="8"/>
      <c r="C247" s="8"/>
      <c r="D247" s="8"/>
      <c r="E247" s="8"/>
      <c r="F247" s="8"/>
      <c r="G247" s="8"/>
    </row>
    <row r="248" spans="1:7" ht="13.8">
      <c r="A248" s="9"/>
      <c r="B248" s="9"/>
      <c r="C248" s="9"/>
      <c r="D248" s="9"/>
      <c r="E248" s="9"/>
      <c r="F248" s="9"/>
      <c r="G248" s="9"/>
    </row>
    <row r="249" spans="1:7" ht="13.8">
      <c r="A249" s="8"/>
      <c r="B249" s="8"/>
      <c r="C249" s="8"/>
      <c r="D249" s="8"/>
      <c r="E249" s="8"/>
      <c r="F249" s="8"/>
      <c r="G249" s="8"/>
    </row>
    <row r="250" spans="1:7" ht="13.8">
      <c r="A250" s="9"/>
      <c r="B250" s="9"/>
      <c r="C250" s="9"/>
      <c r="D250" s="9"/>
      <c r="E250" s="9"/>
      <c r="F250" s="9"/>
      <c r="G250" s="9"/>
    </row>
    <row r="251" spans="1:7" ht="13.8">
      <c r="A251" s="8"/>
      <c r="B251" s="8"/>
      <c r="C251" s="8"/>
      <c r="D251" s="8"/>
      <c r="E251" s="8"/>
      <c r="F251" s="8"/>
      <c r="G251" s="8"/>
    </row>
    <row r="252" spans="1:7" ht="13.8">
      <c r="A252" s="9"/>
      <c r="B252" s="9"/>
      <c r="C252" s="9"/>
      <c r="D252" s="9"/>
      <c r="E252" s="9"/>
      <c r="F252" s="9"/>
      <c r="G252" s="9"/>
    </row>
    <row r="253" spans="1:7" ht="13.8">
      <c r="A253" s="8"/>
      <c r="B253" s="8"/>
      <c r="C253" s="8"/>
      <c r="D253" s="8"/>
      <c r="E253" s="8"/>
      <c r="F253" s="8"/>
      <c r="G253" s="8"/>
    </row>
    <row r="254" spans="1:7" ht="13.8">
      <c r="A254" s="9"/>
      <c r="B254" s="9"/>
      <c r="C254" s="9"/>
      <c r="D254" s="9"/>
      <c r="E254" s="9"/>
      <c r="F254" s="9"/>
      <c r="G254" s="9"/>
    </row>
    <row r="255" spans="1:7" ht="13.8">
      <c r="A255" s="8"/>
      <c r="B255" s="8"/>
      <c r="C255" s="8"/>
      <c r="D255" s="8"/>
      <c r="E255" s="8"/>
      <c r="F255" s="8"/>
      <c r="G255" s="8"/>
    </row>
    <row r="256" spans="1:7" ht="13.8">
      <c r="A256" s="9"/>
      <c r="B256" s="9"/>
      <c r="C256" s="9"/>
      <c r="D256" s="9"/>
      <c r="E256" s="9"/>
      <c r="F256" s="9"/>
      <c r="G256" s="9"/>
    </row>
    <row r="257" spans="1:7" ht="13.8">
      <c r="A257" s="8"/>
      <c r="B257" s="8"/>
      <c r="C257" s="8"/>
      <c r="D257" s="8"/>
      <c r="E257" s="8"/>
      <c r="F257" s="8"/>
      <c r="G257" s="8"/>
    </row>
    <row r="258" spans="1:7" ht="13.8">
      <c r="A258" s="9"/>
      <c r="B258" s="9"/>
      <c r="C258" s="9"/>
      <c r="D258" s="9"/>
      <c r="E258" s="9"/>
      <c r="F258" s="9"/>
      <c r="G258" s="9"/>
    </row>
    <row r="259" spans="1:7" ht="13.8">
      <c r="A259" s="8"/>
      <c r="B259" s="8"/>
      <c r="C259" s="8"/>
      <c r="D259" s="8"/>
      <c r="E259" s="8"/>
      <c r="F259" s="8"/>
      <c r="G259" s="8"/>
    </row>
    <row r="260" spans="1:7" ht="13.8">
      <c r="A260" s="9"/>
      <c r="B260" s="9"/>
      <c r="C260" s="9"/>
      <c r="D260" s="9"/>
      <c r="E260" s="9"/>
      <c r="F260" s="9"/>
      <c r="G260" s="9"/>
    </row>
    <row r="261" spans="1:7" ht="13.8">
      <c r="A261" s="8"/>
      <c r="B261" s="8"/>
      <c r="C261" s="8"/>
      <c r="D261" s="8"/>
      <c r="E261" s="8"/>
      <c r="F261" s="8"/>
      <c r="G261" s="8"/>
    </row>
    <row r="262" spans="1:7" ht="13.8">
      <c r="A262" s="9"/>
      <c r="B262" s="9"/>
      <c r="C262" s="9"/>
      <c r="D262" s="9"/>
      <c r="E262" s="9"/>
      <c r="F262" s="9"/>
      <c r="G262" s="9"/>
    </row>
    <row r="263" spans="1:7" ht="13.8">
      <c r="A263" s="8"/>
      <c r="B263" s="8"/>
      <c r="C263" s="8"/>
      <c r="D263" s="8"/>
      <c r="E263" s="8"/>
      <c r="F263" s="8"/>
      <c r="G263" s="8"/>
    </row>
    <row r="264" spans="1:7" ht="13.8">
      <c r="A264" s="9"/>
      <c r="B264" s="9"/>
      <c r="C264" s="9"/>
      <c r="D264" s="9"/>
      <c r="E264" s="9"/>
      <c r="F264" s="9"/>
      <c r="G264" s="9"/>
    </row>
    <row r="265" spans="1:7" ht="13.8">
      <c r="A265" s="8"/>
      <c r="B265" s="8"/>
      <c r="C265" s="8"/>
      <c r="D265" s="8"/>
      <c r="E265" s="8"/>
      <c r="F265" s="8"/>
      <c r="G265" s="8"/>
    </row>
    <row r="266" spans="1:7" ht="13.8">
      <c r="A266" s="9"/>
      <c r="B266" s="9"/>
      <c r="C266" s="9"/>
      <c r="D266" s="9"/>
      <c r="E266" s="9"/>
      <c r="F266" s="9"/>
      <c r="G266" s="9"/>
    </row>
    <row r="267" spans="1:7" ht="13.8">
      <c r="A267" s="8"/>
      <c r="B267" s="8"/>
      <c r="C267" s="8"/>
      <c r="D267" s="8"/>
      <c r="E267" s="8"/>
      <c r="F267" s="8"/>
      <c r="G267" s="8"/>
    </row>
    <row r="268" spans="1:7" ht="13.8">
      <c r="A268" s="9"/>
      <c r="B268" s="9"/>
      <c r="C268" s="9"/>
      <c r="D268" s="9"/>
      <c r="E268" s="9"/>
      <c r="F268" s="9"/>
      <c r="G268" s="9"/>
    </row>
    <row r="269" spans="1:7" ht="13.8">
      <c r="A269" s="8"/>
      <c r="B269" s="8"/>
      <c r="C269" s="8"/>
      <c r="D269" s="8"/>
      <c r="E269" s="8"/>
      <c r="F269" s="8"/>
      <c r="G269" s="8"/>
    </row>
    <row r="270" spans="1:7" ht="13.8">
      <c r="A270" s="9"/>
      <c r="B270" s="9"/>
      <c r="C270" s="9"/>
      <c r="D270" s="9"/>
      <c r="E270" s="9"/>
      <c r="F270" s="9"/>
      <c r="G270" s="9"/>
    </row>
    <row r="271" spans="1:7" ht="13.8">
      <c r="A271" s="8"/>
      <c r="B271" s="8"/>
      <c r="C271" s="8"/>
      <c r="D271" s="8"/>
      <c r="E271" s="8"/>
      <c r="F271" s="8"/>
      <c r="G271" s="8"/>
    </row>
    <row r="272" spans="1:7" ht="13.8">
      <c r="A272" s="9"/>
      <c r="B272" s="9"/>
      <c r="C272" s="9"/>
      <c r="D272" s="9"/>
      <c r="E272" s="9"/>
      <c r="F272" s="9"/>
      <c r="G272" s="9"/>
    </row>
    <row r="273" spans="1:7" ht="13.8">
      <c r="A273" s="8"/>
      <c r="B273" s="8"/>
      <c r="C273" s="8"/>
      <c r="D273" s="8"/>
      <c r="E273" s="8"/>
      <c r="F273" s="8"/>
      <c r="G273" s="8"/>
    </row>
    <row r="274" spans="1:7" ht="13.8">
      <c r="A274" s="9"/>
      <c r="B274" s="9"/>
      <c r="C274" s="9"/>
      <c r="D274" s="9"/>
      <c r="E274" s="9"/>
      <c r="F274" s="9"/>
      <c r="G274" s="9"/>
    </row>
    <row r="275" spans="1:7" ht="13.8">
      <c r="A275" s="8"/>
      <c r="B275" s="8"/>
      <c r="C275" s="8"/>
      <c r="D275" s="8"/>
      <c r="E275" s="8"/>
      <c r="F275" s="8"/>
      <c r="G275" s="8"/>
    </row>
    <row r="276" spans="1:7" ht="13.8">
      <c r="A276" s="9"/>
      <c r="B276" s="9"/>
      <c r="C276" s="9"/>
      <c r="D276" s="9"/>
      <c r="E276" s="9"/>
      <c r="F276" s="9"/>
      <c r="G276" s="9"/>
    </row>
    <row r="277" spans="1:7" ht="13.8">
      <c r="A277" s="8"/>
      <c r="B277" s="8"/>
      <c r="C277" s="8"/>
      <c r="D277" s="8"/>
      <c r="E277" s="8"/>
      <c r="F277" s="8"/>
      <c r="G277" s="8"/>
    </row>
    <row r="278" spans="1:7" ht="13.8">
      <c r="A278" s="9"/>
      <c r="B278" s="9"/>
      <c r="C278" s="9"/>
      <c r="D278" s="9"/>
      <c r="E278" s="9"/>
      <c r="F278" s="9"/>
      <c r="G278" s="9"/>
    </row>
    <row r="279" spans="1:7" ht="13.8">
      <c r="A279" s="8"/>
      <c r="B279" s="8"/>
      <c r="C279" s="8"/>
      <c r="D279" s="8"/>
      <c r="E279" s="8"/>
      <c r="F279" s="8"/>
      <c r="G279" s="8"/>
    </row>
    <row r="280" spans="1:7" ht="13.8">
      <c r="A280" s="9"/>
      <c r="B280" s="9"/>
      <c r="C280" s="9"/>
      <c r="D280" s="9"/>
      <c r="E280" s="9"/>
      <c r="F280" s="9"/>
      <c r="G280" s="9"/>
    </row>
    <row r="281" spans="1:7" ht="13.8">
      <c r="A281" s="8"/>
      <c r="B281" s="8"/>
      <c r="C281" s="8"/>
      <c r="D281" s="8"/>
      <c r="E281" s="8"/>
      <c r="F281" s="8"/>
      <c r="G281" s="8"/>
    </row>
    <row r="282" spans="1:7" ht="13.8">
      <c r="A282" s="9"/>
      <c r="B282" s="9"/>
      <c r="C282" s="9"/>
      <c r="D282" s="9"/>
      <c r="E282" s="9"/>
      <c r="F282" s="9"/>
      <c r="G282" s="9"/>
    </row>
    <row r="283" spans="1:7" ht="13.8">
      <c r="A283" s="8"/>
      <c r="B283" s="8"/>
      <c r="C283" s="8"/>
      <c r="D283" s="8"/>
      <c r="E283" s="8"/>
      <c r="F283" s="8"/>
      <c r="G283" s="8"/>
    </row>
    <row r="284" spans="1:7" ht="13.8">
      <c r="A284" s="9"/>
      <c r="B284" s="9"/>
      <c r="C284" s="9"/>
      <c r="D284" s="9"/>
      <c r="E284" s="9"/>
      <c r="F284" s="9"/>
      <c r="G284" s="9"/>
    </row>
    <row r="285" spans="1:7" ht="13.8">
      <c r="A285" s="8"/>
      <c r="B285" s="8"/>
      <c r="C285" s="8"/>
      <c r="D285" s="8"/>
      <c r="E285" s="8"/>
      <c r="F285" s="8"/>
      <c r="G285" s="8"/>
    </row>
    <row r="286" spans="1:7" ht="13.8">
      <c r="A286" s="9"/>
      <c r="B286" s="9"/>
      <c r="C286" s="9"/>
      <c r="D286" s="9"/>
      <c r="E286" s="9"/>
      <c r="F286" s="9"/>
      <c r="G286" s="9"/>
    </row>
    <row r="287" spans="1:7" ht="13.8">
      <c r="A287" s="8"/>
      <c r="B287" s="8"/>
      <c r="C287" s="8"/>
      <c r="D287" s="8"/>
      <c r="E287" s="8"/>
      <c r="F287" s="8"/>
      <c r="G287" s="8"/>
    </row>
    <row r="288" spans="1:7" ht="13.8">
      <c r="A288" s="9"/>
      <c r="B288" s="9"/>
      <c r="C288" s="9"/>
      <c r="D288" s="9"/>
      <c r="E288" s="9"/>
      <c r="F288" s="9"/>
      <c r="G288" s="9"/>
    </row>
    <row r="289" spans="1:7" ht="13.8">
      <c r="A289" s="8"/>
      <c r="B289" s="8"/>
      <c r="C289" s="8"/>
      <c r="D289" s="8"/>
      <c r="E289" s="8"/>
      <c r="F289" s="8"/>
      <c r="G289" s="8"/>
    </row>
    <row r="290" spans="1:7" ht="13.8">
      <c r="A290" s="9"/>
      <c r="B290" s="9"/>
      <c r="C290" s="9"/>
      <c r="D290" s="9"/>
      <c r="E290" s="9"/>
      <c r="F290" s="9"/>
      <c r="G290" s="9"/>
    </row>
    <row r="291" spans="1:7" ht="13.8">
      <c r="A291" s="8"/>
      <c r="B291" s="8"/>
      <c r="C291" s="8"/>
      <c r="D291" s="8"/>
      <c r="E291" s="8"/>
      <c r="F291" s="8"/>
      <c r="G291" s="8"/>
    </row>
    <row r="292" spans="1:7" ht="13.8">
      <c r="A292" s="9"/>
      <c r="B292" s="9"/>
      <c r="C292" s="9"/>
      <c r="D292" s="9"/>
      <c r="E292" s="9"/>
      <c r="F292" s="9"/>
      <c r="G292" s="9"/>
    </row>
    <row r="293" spans="1:7" ht="13.8">
      <c r="A293" s="8"/>
      <c r="B293" s="8"/>
      <c r="C293" s="8"/>
      <c r="D293" s="8"/>
      <c r="E293" s="8"/>
      <c r="F293" s="8"/>
      <c r="G293" s="8"/>
    </row>
    <row r="294" spans="1:7" ht="13.8">
      <c r="A294" s="9"/>
      <c r="B294" s="9"/>
      <c r="C294" s="9"/>
      <c r="D294" s="9"/>
      <c r="E294" s="9"/>
      <c r="F294" s="9"/>
      <c r="G294" s="9"/>
    </row>
    <row r="295" spans="1:7" ht="13.8">
      <c r="A295" s="8"/>
      <c r="B295" s="8"/>
      <c r="C295" s="8"/>
      <c r="D295" s="8"/>
      <c r="E295" s="8"/>
      <c r="F295" s="8"/>
      <c r="G295" s="8"/>
    </row>
    <row r="296" spans="1:7" ht="13.8">
      <c r="A296" s="9"/>
      <c r="B296" s="9"/>
      <c r="C296" s="9"/>
      <c r="D296" s="9"/>
      <c r="E296" s="9"/>
      <c r="F296" s="9"/>
      <c r="G296" s="9"/>
    </row>
    <row r="297" spans="1:7" ht="13.8">
      <c r="A297" s="8"/>
      <c r="B297" s="8"/>
      <c r="C297" s="8"/>
      <c r="D297" s="8"/>
      <c r="E297" s="8"/>
      <c r="F297" s="8"/>
      <c r="G297" s="8"/>
    </row>
    <row r="298" spans="1:7" ht="13.8">
      <c r="A298" s="9"/>
      <c r="B298" s="9"/>
      <c r="C298" s="9"/>
      <c r="D298" s="9"/>
      <c r="E298" s="9"/>
      <c r="F298" s="9"/>
      <c r="G298" s="9"/>
    </row>
    <row r="299" spans="1:7" ht="13.8">
      <c r="A299" s="8"/>
      <c r="B299" s="8"/>
      <c r="C299" s="8"/>
      <c r="D299" s="8"/>
      <c r="E299" s="8"/>
      <c r="F299" s="8"/>
      <c r="G299" s="8"/>
    </row>
    <row r="300" spans="1:7" ht="13.8">
      <c r="A300" s="9"/>
      <c r="B300" s="9"/>
      <c r="C300" s="9"/>
      <c r="D300" s="9"/>
      <c r="E300" s="9"/>
      <c r="F300" s="9"/>
      <c r="G300" s="9"/>
    </row>
    <row r="301" spans="1:7" ht="13.8">
      <c r="A301" s="8"/>
      <c r="B301" s="8"/>
      <c r="C301" s="8"/>
      <c r="D301" s="8"/>
      <c r="E301" s="8"/>
      <c r="F301" s="8"/>
      <c r="G301" s="8"/>
    </row>
    <row r="302" spans="1:7" ht="13.8">
      <c r="A302" s="9"/>
      <c r="B302" s="9"/>
      <c r="C302" s="9"/>
      <c r="D302" s="9"/>
      <c r="E302" s="9"/>
      <c r="F302" s="9"/>
      <c r="G302" s="9"/>
    </row>
    <row r="303" spans="1:7" ht="13.8">
      <c r="A303" s="8"/>
      <c r="B303" s="8"/>
      <c r="C303" s="8"/>
      <c r="D303" s="8"/>
      <c r="E303" s="8"/>
      <c r="F303" s="8"/>
      <c r="G303" s="8"/>
    </row>
    <row r="304" spans="1:7" ht="13.8">
      <c r="A304" s="9"/>
      <c r="B304" s="9"/>
      <c r="C304" s="9"/>
      <c r="D304" s="9"/>
      <c r="E304" s="9"/>
      <c r="F304" s="9"/>
      <c r="G304" s="9"/>
    </row>
    <row r="305" spans="1:7" ht="13.8">
      <c r="A305" s="8"/>
      <c r="B305" s="8"/>
      <c r="C305" s="8"/>
      <c r="D305" s="8"/>
      <c r="E305" s="8"/>
      <c r="F305" s="8"/>
      <c r="G305" s="8"/>
    </row>
    <row r="306" spans="1:7" ht="13.8">
      <c r="A306" s="9"/>
      <c r="B306" s="9"/>
      <c r="C306" s="9"/>
      <c r="D306" s="9"/>
      <c r="E306" s="9"/>
      <c r="F306" s="9"/>
      <c r="G306" s="9"/>
    </row>
    <row r="307" spans="1:7" ht="13.8">
      <c r="A307" s="8"/>
      <c r="B307" s="8"/>
      <c r="C307" s="8"/>
      <c r="D307" s="8"/>
      <c r="E307" s="8"/>
      <c r="F307" s="8"/>
      <c r="G307" s="8"/>
    </row>
    <row r="308" spans="1:7" ht="13.8">
      <c r="A308" s="9"/>
      <c r="B308" s="9"/>
      <c r="C308" s="9"/>
      <c r="D308" s="9"/>
      <c r="E308" s="9"/>
      <c r="F308" s="9"/>
      <c r="G308" s="9"/>
    </row>
    <row r="309" spans="1:7" ht="13.8">
      <c r="A309" s="8"/>
      <c r="B309" s="8"/>
      <c r="C309" s="8"/>
      <c r="D309" s="8"/>
      <c r="E309" s="8"/>
      <c r="F309" s="8"/>
      <c r="G309" s="8"/>
    </row>
    <row r="310" spans="1:7" ht="13.8">
      <c r="A310" s="9"/>
      <c r="B310" s="9"/>
      <c r="C310" s="9"/>
      <c r="D310" s="9"/>
      <c r="E310" s="9"/>
      <c r="F310" s="9"/>
      <c r="G310" s="9"/>
    </row>
    <row r="311" spans="1:7" ht="13.8">
      <c r="A311" s="8"/>
      <c r="B311" s="8"/>
      <c r="C311" s="8"/>
      <c r="D311" s="8"/>
      <c r="E311" s="8"/>
      <c r="F311" s="8"/>
      <c r="G311" s="8"/>
    </row>
    <row r="312" spans="1:7" ht="13.8">
      <c r="A312" s="9"/>
      <c r="B312" s="9"/>
      <c r="C312" s="9"/>
      <c r="D312" s="9"/>
      <c r="E312" s="9"/>
      <c r="F312" s="9"/>
      <c r="G312" s="9"/>
    </row>
    <row r="313" spans="1:7" ht="13.8">
      <c r="A313" s="8"/>
      <c r="B313" s="8"/>
      <c r="C313" s="8"/>
      <c r="D313" s="8"/>
      <c r="E313" s="8"/>
      <c r="F313" s="8"/>
      <c r="G313" s="8"/>
    </row>
    <row r="314" spans="1:7" ht="13.8">
      <c r="A314" s="9"/>
      <c r="B314" s="9"/>
      <c r="C314" s="9"/>
      <c r="D314" s="9"/>
      <c r="E314" s="9"/>
      <c r="F314" s="9"/>
      <c r="G314" s="9"/>
    </row>
    <row r="315" spans="1:7" ht="13.8">
      <c r="A315" s="8"/>
      <c r="B315" s="8"/>
      <c r="C315" s="8"/>
      <c r="D315" s="8"/>
      <c r="E315" s="8"/>
      <c r="F315" s="8"/>
      <c r="G315" s="8"/>
    </row>
    <row r="316" spans="1:7" ht="13.8">
      <c r="A316" s="9"/>
      <c r="B316" s="9"/>
      <c r="C316" s="9"/>
      <c r="D316" s="9"/>
      <c r="E316" s="9"/>
      <c r="F316" s="9"/>
      <c r="G316" s="9"/>
    </row>
    <row r="317" spans="1:7" ht="13.8">
      <c r="A317" s="8"/>
      <c r="B317" s="8"/>
      <c r="C317" s="8"/>
      <c r="D317" s="8"/>
      <c r="E317" s="8"/>
      <c r="F317" s="8"/>
      <c r="G317" s="8"/>
    </row>
    <row r="318" spans="1:7" ht="13.8">
      <c r="A318" s="9"/>
      <c r="B318" s="9"/>
      <c r="C318" s="9"/>
      <c r="D318" s="9"/>
      <c r="E318" s="9"/>
      <c r="F318" s="9"/>
      <c r="G318" s="9"/>
    </row>
    <row r="319" spans="1:7" ht="13.8">
      <c r="A319" s="8"/>
      <c r="B319" s="8"/>
      <c r="C319" s="8"/>
      <c r="D319" s="8"/>
      <c r="E319" s="8"/>
      <c r="F319" s="8"/>
      <c r="G319" s="8"/>
    </row>
    <row r="320" spans="1:7" ht="13.8">
      <c r="A320" s="9"/>
      <c r="B320" s="9"/>
      <c r="C320" s="9"/>
      <c r="D320" s="9"/>
      <c r="E320" s="9"/>
      <c r="F320" s="9"/>
      <c r="G320" s="9"/>
    </row>
    <row r="321" spans="1:7" ht="13.8">
      <c r="A321" s="8"/>
      <c r="B321" s="8"/>
      <c r="C321" s="8"/>
      <c r="D321" s="8"/>
      <c r="E321" s="8"/>
      <c r="F321" s="8"/>
      <c r="G321" s="8"/>
    </row>
    <row r="322" spans="1:7" ht="13.8">
      <c r="A322" s="9"/>
      <c r="B322" s="9"/>
      <c r="C322" s="9"/>
      <c r="D322" s="9"/>
      <c r="E322" s="9"/>
      <c r="F322" s="9"/>
      <c r="G322" s="9"/>
    </row>
    <row r="323" spans="1:7" ht="13.8">
      <c r="A323" s="8"/>
      <c r="B323" s="8"/>
      <c r="C323" s="8"/>
      <c r="D323" s="8"/>
      <c r="E323" s="8"/>
      <c r="F323" s="8"/>
      <c r="G323" s="8"/>
    </row>
    <row r="324" spans="1:7" ht="13.8">
      <c r="A324" s="9"/>
      <c r="B324" s="9"/>
      <c r="C324" s="9"/>
      <c r="D324" s="9"/>
      <c r="E324" s="9"/>
      <c r="F324" s="9"/>
      <c r="G324" s="9"/>
    </row>
    <row r="325" spans="1:7" ht="13.8">
      <c r="A325" s="8"/>
      <c r="B325" s="8"/>
      <c r="C325" s="8"/>
      <c r="D325" s="8"/>
      <c r="E325" s="8"/>
      <c r="F325" s="8"/>
      <c r="G325" s="8"/>
    </row>
    <row r="326" spans="1:7" ht="13.8">
      <c r="A326" s="9"/>
      <c r="B326" s="9"/>
      <c r="C326" s="9"/>
      <c r="D326" s="9"/>
      <c r="E326" s="9"/>
      <c r="F326" s="9"/>
      <c r="G326" s="9"/>
    </row>
    <row r="327" spans="1:7" ht="13.8">
      <c r="A327" s="8"/>
      <c r="B327" s="8"/>
      <c r="C327" s="8"/>
      <c r="D327" s="8"/>
      <c r="E327" s="8"/>
      <c r="F327" s="8"/>
      <c r="G327" s="8"/>
    </row>
    <row r="328" spans="1:7" ht="13.8">
      <c r="A328" s="9"/>
      <c r="B328" s="9"/>
      <c r="C328" s="9"/>
      <c r="D328" s="9"/>
      <c r="E328" s="9"/>
      <c r="F328" s="9"/>
      <c r="G328" s="9"/>
    </row>
    <row r="329" spans="1:7" ht="13.8">
      <c r="A329" s="8"/>
      <c r="B329" s="8"/>
      <c r="C329" s="8"/>
      <c r="D329" s="8"/>
      <c r="E329" s="8"/>
      <c r="F329" s="8"/>
      <c r="G329" s="8"/>
    </row>
    <row r="330" spans="1:7" ht="13.8">
      <c r="A330" s="9"/>
      <c r="B330" s="9"/>
      <c r="C330" s="9"/>
      <c r="D330" s="9"/>
      <c r="E330" s="9"/>
      <c r="F330" s="9"/>
      <c r="G330" s="9"/>
    </row>
    <row r="331" spans="1:7" ht="13.8">
      <c r="A331" s="8"/>
      <c r="B331" s="8"/>
      <c r="C331" s="8"/>
      <c r="D331" s="8"/>
      <c r="E331" s="8"/>
      <c r="F331" s="8"/>
      <c r="G331" s="8"/>
    </row>
    <row r="332" spans="1:7" ht="13.8">
      <c r="A332" s="9"/>
      <c r="B332" s="9"/>
      <c r="C332" s="9"/>
      <c r="D332" s="9"/>
      <c r="E332" s="9"/>
      <c r="F332" s="9"/>
      <c r="G332" s="9"/>
    </row>
    <row r="333" spans="1:7" ht="13.8">
      <c r="A333" s="8"/>
      <c r="B333" s="8"/>
      <c r="C333" s="8"/>
      <c r="D333" s="8"/>
      <c r="E333" s="8"/>
      <c r="F333" s="8"/>
      <c r="G333" s="8"/>
    </row>
    <row r="334" spans="1:7" ht="13.8">
      <c r="A334" s="9"/>
      <c r="B334" s="9"/>
      <c r="C334" s="9"/>
      <c r="D334" s="9"/>
      <c r="E334" s="9"/>
      <c r="F334" s="9"/>
      <c r="G334" s="9"/>
    </row>
    <row r="335" spans="1:7" ht="13.8">
      <c r="A335" s="8"/>
      <c r="B335" s="8"/>
      <c r="C335" s="8"/>
      <c r="D335" s="8"/>
      <c r="E335" s="8"/>
      <c r="F335" s="8"/>
      <c r="G335" s="8"/>
    </row>
    <row r="336" spans="1:7" ht="13.8">
      <c r="A336" s="9"/>
      <c r="B336" s="9"/>
      <c r="C336" s="9"/>
      <c r="D336" s="9"/>
      <c r="E336" s="9"/>
      <c r="F336" s="9"/>
      <c r="G336" s="9"/>
    </row>
    <row r="337" spans="1:7" ht="13.8">
      <c r="A337" s="8"/>
      <c r="B337" s="8"/>
      <c r="C337" s="8"/>
      <c r="D337" s="8"/>
      <c r="E337" s="8"/>
      <c r="F337" s="8"/>
      <c r="G337" s="8"/>
    </row>
    <row r="338" spans="1:7" ht="13.8">
      <c r="A338" s="9"/>
      <c r="B338" s="9"/>
      <c r="C338" s="9"/>
      <c r="D338" s="9"/>
      <c r="E338" s="9"/>
      <c r="F338" s="9"/>
      <c r="G338" s="9"/>
    </row>
    <row r="339" spans="1:7" ht="13.8">
      <c r="A339" s="8"/>
      <c r="B339" s="8"/>
      <c r="C339" s="8"/>
      <c r="D339" s="8"/>
      <c r="E339" s="8"/>
      <c r="F339" s="8"/>
      <c r="G339" s="8"/>
    </row>
    <row r="340" spans="1:7" ht="13.8">
      <c r="A340" s="9"/>
      <c r="B340" s="9"/>
      <c r="C340" s="9"/>
      <c r="D340" s="9"/>
      <c r="E340" s="9"/>
      <c r="F340" s="9"/>
      <c r="G340" s="9"/>
    </row>
    <row r="341" spans="1:7" ht="13.8">
      <c r="A341" s="8"/>
      <c r="B341" s="8"/>
      <c r="C341" s="8"/>
      <c r="D341" s="8"/>
      <c r="E341" s="8"/>
      <c r="F341" s="8"/>
      <c r="G341" s="8"/>
    </row>
    <row r="342" spans="1:7" ht="13.8">
      <c r="A342" s="9"/>
      <c r="B342" s="9"/>
      <c r="C342" s="9"/>
      <c r="D342" s="9"/>
      <c r="E342" s="9"/>
      <c r="F342" s="9"/>
      <c r="G342" s="9"/>
    </row>
    <row r="343" spans="1:7" ht="13.8">
      <c r="A343" s="8"/>
      <c r="B343" s="8"/>
      <c r="C343" s="8"/>
      <c r="D343" s="8"/>
      <c r="E343" s="8"/>
      <c r="F343" s="8"/>
      <c r="G343" s="8"/>
    </row>
    <row r="344" spans="1:7" ht="13.8">
      <c r="A344" s="9"/>
      <c r="B344" s="9"/>
      <c r="C344" s="9"/>
      <c r="D344" s="9"/>
      <c r="E344" s="9"/>
      <c r="F344" s="9"/>
      <c r="G344" s="9"/>
    </row>
    <row r="345" spans="1:7" ht="13.8">
      <c r="A345" s="8"/>
      <c r="B345" s="8"/>
      <c r="C345" s="8"/>
      <c r="D345" s="8"/>
      <c r="E345" s="8"/>
      <c r="F345" s="8"/>
      <c r="G345" s="8"/>
    </row>
    <row r="346" spans="1:7" ht="13.8">
      <c r="A346" s="9"/>
      <c r="B346" s="9"/>
      <c r="C346" s="9"/>
      <c r="D346" s="9"/>
      <c r="E346" s="9"/>
      <c r="F346" s="9"/>
      <c r="G346" s="9"/>
    </row>
    <row r="347" spans="1:7" ht="13.8">
      <c r="A347" s="8"/>
      <c r="B347" s="8"/>
      <c r="C347" s="8"/>
      <c r="D347" s="8"/>
      <c r="E347" s="8"/>
      <c r="F347" s="8"/>
      <c r="G347" s="8"/>
    </row>
    <row r="348" spans="1:7" ht="13.8">
      <c r="A348" s="9"/>
      <c r="B348" s="9"/>
      <c r="C348" s="9"/>
      <c r="D348" s="9"/>
      <c r="E348" s="9"/>
      <c r="F348" s="9"/>
      <c r="G348" s="9"/>
    </row>
    <row r="349" spans="1:7" ht="13.8">
      <c r="A349" s="8"/>
      <c r="B349" s="8"/>
      <c r="C349" s="8"/>
      <c r="D349" s="8"/>
      <c r="E349" s="8"/>
      <c r="F349" s="8"/>
      <c r="G349" s="8"/>
    </row>
    <row r="350" spans="1:7" ht="13.8">
      <c r="A350" s="9"/>
      <c r="B350" s="9"/>
      <c r="C350" s="9"/>
      <c r="D350" s="9"/>
      <c r="E350" s="9"/>
      <c r="F350" s="9"/>
      <c r="G350" s="9"/>
    </row>
    <row r="351" spans="1:7" ht="13.8">
      <c r="A351" s="8"/>
      <c r="B351" s="8"/>
      <c r="C351" s="8"/>
      <c r="D351" s="8"/>
      <c r="E351" s="8"/>
      <c r="F351" s="8"/>
      <c r="G351" s="8"/>
    </row>
    <row r="352" spans="1:7" ht="13.8">
      <c r="A352" s="9"/>
      <c r="B352" s="9"/>
      <c r="C352" s="9"/>
      <c r="D352" s="9"/>
      <c r="E352" s="9"/>
      <c r="F352" s="9"/>
      <c r="G352" s="9"/>
    </row>
    <row r="353" spans="1:7" ht="13.8">
      <c r="A353" s="8"/>
      <c r="B353" s="8"/>
      <c r="C353" s="8"/>
      <c r="D353" s="8"/>
      <c r="E353" s="8"/>
      <c r="F353" s="8"/>
      <c r="G353" s="8"/>
    </row>
    <row r="354" spans="1:7" ht="13.8">
      <c r="A354" s="9"/>
      <c r="B354" s="9"/>
      <c r="C354" s="9"/>
      <c r="D354" s="9"/>
      <c r="E354" s="9"/>
      <c r="F354" s="9"/>
      <c r="G354" s="9"/>
    </row>
    <row r="355" spans="1:7" ht="13.8">
      <c r="A355" s="8"/>
      <c r="B355" s="8"/>
      <c r="C355" s="8"/>
      <c r="D355" s="8"/>
      <c r="E355" s="8"/>
      <c r="F355" s="8"/>
      <c r="G355" s="8"/>
    </row>
    <row r="356" spans="1:7" ht="13.8">
      <c r="A356" s="9"/>
      <c r="B356" s="9"/>
      <c r="C356" s="9"/>
      <c r="D356" s="9"/>
      <c r="E356" s="9"/>
      <c r="F356" s="9"/>
      <c r="G356" s="9"/>
    </row>
    <row r="357" spans="1:7" ht="13.8">
      <c r="A357" s="8"/>
      <c r="B357" s="8"/>
      <c r="C357" s="8"/>
      <c r="D357" s="8"/>
      <c r="E357" s="8"/>
      <c r="F357" s="8"/>
      <c r="G357" s="8"/>
    </row>
    <row r="358" spans="1:7" ht="13.8">
      <c r="A358" s="9"/>
      <c r="B358" s="9"/>
      <c r="C358" s="9"/>
      <c r="D358" s="9"/>
      <c r="E358" s="9"/>
      <c r="F358" s="9"/>
      <c r="G358" s="9"/>
    </row>
    <row r="359" spans="1:7" ht="13.8">
      <c r="A359" s="8"/>
      <c r="B359" s="8"/>
      <c r="C359" s="8"/>
      <c r="D359" s="8"/>
      <c r="E359" s="8"/>
      <c r="F359" s="8"/>
      <c r="G359" s="8"/>
    </row>
    <row r="360" spans="1:7" ht="13.8">
      <c r="A360" s="9"/>
      <c r="B360" s="9"/>
      <c r="C360" s="9"/>
      <c r="D360" s="9"/>
      <c r="E360" s="9"/>
      <c r="F360" s="9"/>
      <c r="G360" s="9"/>
    </row>
    <row r="361" spans="1:7" ht="13.8">
      <c r="A361" s="8"/>
      <c r="B361" s="8"/>
      <c r="C361" s="8"/>
      <c r="D361" s="8"/>
      <c r="E361" s="8"/>
      <c r="F361" s="8"/>
      <c r="G361" s="8"/>
    </row>
    <row r="362" spans="1:7" ht="13.8">
      <c r="A362" s="9"/>
      <c r="B362" s="9"/>
      <c r="C362" s="9"/>
      <c r="D362" s="9"/>
      <c r="E362" s="9"/>
      <c r="F362" s="9"/>
      <c r="G362" s="9"/>
    </row>
    <row r="363" spans="1:7" ht="13.8">
      <c r="A363" s="8"/>
      <c r="B363" s="8"/>
      <c r="C363" s="8"/>
      <c r="D363" s="8"/>
      <c r="E363" s="8"/>
      <c r="F363" s="8"/>
      <c r="G363" s="8"/>
    </row>
    <row r="364" spans="1:7" ht="13.8">
      <c r="A364" s="9"/>
      <c r="B364" s="9"/>
      <c r="C364" s="9"/>
      <c r="D364" s="9"/>
      <c r="E364" s="9"/>
      <c r="F364" s="9"/>
      <c r="G364" s="9"/>
    </row>
    <row r="365" spans="1:7" ht="13.8">
      <c r="A365" s="8"/>
      <c r="B365" s="8"/>
      <c r="C365" s="8"/>
      <c r="D365" s="8"/>
      <c r="E365" s="8"/>
      <c r="F365" s="8"/>
      <c r="G365" s="8"/>
    </row>
    <row r="366" spans="1:7" ht="13.8">
      <c r="A366" s="9"/>
      <c r="B366" s="9"/>
      <c r="C366" s="9"/>
      <c r="D366" s="9"/>
      <c r="E366" s="9"/>
      <c r="F366" s="9"/>
      <c r="G366" s="9"/>
    </row>
    <row r="367" spans="1:7" ht="13.8">
      <c r="A367" s="8"/>
      <c r="B367" s="8"/>
      <c r="C367" s="8"/>
      <c r="D367" s="8"/>
      <c r="E367" s="8"/>
      <c r="F367" s="8"/>
      <c r="G367" s="8"/>
    </row>
    <row r="368" spans="1:7" ht="13.8">
      <c r="A368" s="9"/>
      <c r="B368" s="9"/>
      <c r="C368" s="9"/>
      <c r="D368" s="9"/>
      <c r="E368" s="9"/>
      <c r="F368" s="9"/>
      <c r="G368" s="9"/>
    </row>
    <row r="369" spans="1:7" ht="13.8">
      <c r="A369" s="8"/>
      <c r="B369" s="8"/>
      <c r="C369" s="8"/>
      <c r="D369" s="8"/>
      <c r="E369" s="8"/>
      <c r="F369" s="8"/>
      <c r="G369" s="8"/>
    </row>
    <row r="370" spans="1:7" ht="13.8">
      <c r="A370" s="9"/>
      <c r="B370" s="9"/>
      <c r="C370" s="9"/>
      <c r="D370" s="9"/>
      <c r="E370" s="9"/>
      <c r="F370" s="9"/>
      <c r="G370" s="9"/>
    </row>
    <row r="371" spans="1:7" ht="13.8">
      <c r="A371" s="8"/>
      <c r="B371" s="8"/>
      <c r="C371" s="8"/>
      <c r="D371" s="8"/>
      <c r="E371" s="8"/>
      <c r="F371" s="8"/>
      <c r="G371" s="8"/>
    </row>
    <row r="372" spans="1:7" ht="13.8">
      <c r="A372" s="9"/>
      <c r="B372" s="9"/>
      <c r="C372" s="9"/>
      <c r="D372" s="9"/>
      <c r="E372" s="9"/>
      <c r="F372" s="9"/>
      <c r="G372" s="9"/>
    </row>
    <row r="373" spans="1:7" ht="13.8">
      <c r="A373" s="8"/>
      <c r="B373" s="8"/>
      <c r="C373" s="8"/>
      <c r="D373" s="8"/>
      <c r="E373" s="8"/>
      <c r="F373" s="8"/>
      <c r="G373" s="8"/>
    </row>
    <row r="374" spans="1:7" ht="13.8">
      <c r="A374" s="9"/>
      <c r="B374" s="9"/>
      <c r="C374" s="9"/>
      <c r="D374" s="9"/>
      <c r="E374" s="9"/>
      <c r="F374" s="9"/>
      <c r="G374" s="9"/>
    </row>
    <row r="375" spans="1:7" ht="13.8">
      <c r="A375" s="8"/>
      <c r="B375" s="8"/>
      <c r="C375" s="8"/>
      <c r="D375" s="8"/>
      <c r="E375" s="8"/>
      <c r="F375" s="8"/>
      <c r="G375" s="8"/>
    </row>
    <row r="376" spans="1:7" ht="13.8">
      <c r="A376" s="9"/>
      <c r="B376" s="9"/>
      <c r="C376" s="9"/>
      <c r="D376" s="9"/>
      <c r="E376" s="9"/>
      <c r="F376" s="9"/>
      <c r="G376" s="9"/>
    </row>
    <row r="377" spans="1:7" ht="13.8">
      <c r="A377" s="8"/>
      <c r="B377" s="8"/>
      <c r="C377" s="8"/>
      <c r="D377" s="8"/>
      <c r="E377" s="8"/>
      <c r="F377" s="8"/>
      <c r="G377" s="8"/>
    </row>
    <row r="378" spans="1:7" ht="13.8">
      <c r="A378" s="9"/>
      <c r="B378" s="9"/>
      <c r="C378" s="9"/>
      <c r="D378" s="9"/>
      <c r="E378" s="9"/>
      <c r="F378" s="9"/>
      <c r="G378" s="9"/>
    </row>
    <row r="379" spans="1:7" ht="13.8">
      <c r="A379" s="8"/>
      <c r="B379" s="8"/>
      <c r="C379" s="8"/>
      <c r="D379" s="8"/>
      <c r="E379" s="8"/>
      <c r="F379" s="8"/>
      <c r="G379" s="8"/>
    </row>
    <row r="380" spans="1:7" ht="13.8">
      <c r="A380" s="9"/>
      <c r="B380" s="9"/>
      <c r="C380" s="9"/>
      <c r="D380" s="9"/>
      <c r="E380" s="9"/>
      <c r="F380" s="9"/>
      <c r="G380" s="9"/>
    </row>
    <row r="381" spans="1:7" ht="13.8">
      <c r="A381" s="8"/>
      <c r="B381" s="8"/>
      <c r="C381" s="8"/>
      <c r="D381" s="8"/>
      <c r="E381" s="8"/>
      <c r="F381" s="8"/>
      <c r="G381" s="8"/>
    </row>
    <row r="382" spans="1:7" ht="13.8">
      <c r="A382" s="9"/>
      <c r="B382" s="9"/>
      <c r="C382" s="9"/>
      <c r="D382" s="9"/>
      <c r="E382" s="9"/>
      <c r="F382" s="9"/>
      <c r="G382" s="9"/>
    </row>
    <row r="383" spans="1:7" ht="13.8">
      <c r="A383" s="8"/>
      <c r="B383" s="8"/>
      <c r="C383" s="8"/>
      <c r="D383" s="8"/>
      <c r="E383" s="8"/>
      <c r="F383" s="8"/>
      <c r="G383" s="8"/>
    </row>
    <row r="384" spans="1:7" ht="13.8">
      <c r="A384" s="9"/>
      <c r="B384" s="9"/>
      <c r="C384" s="9"/>
      <c r="D384" s="9"/>
      <c r="E384" s="9"/>
      <c r="F384" s="9"/>
      <c r="G384" s="9"/>
    </row>
    <row r="385" spans="1:7" ht="13.8">
      <c r="A385" s="8"/>
      <c r="B385" s="8"/>
      <c r="C385" s="8"/>
      <c r="D385" s="8"/>
      <c r="E385" s="8"/>
      <c r="F385" s="8"/>
      <c r="G385" s="8"/>
    </row>
    <row r="386" spans="1:7" ht="13.8">
      <c r="A386" s="9"/>
      <c r="B386" s="9"/>
      <c r="C386" s="9"/>
      <c r="D386" s="9"/>
      <c r="E386" s="9"/>
      <c r="F386" s="9"/>
      <c r="G386" s="9"/>
    </row>
    <row r="387" spans="1:7" ht="13.8">
      <c r="A387" s="8"/>
      <c r="B387" s="8"/>
      <c r="C387" s="8"/>
      <c r="D387" s="8"/>
      <c r="E387" s="8"/>
      <c r="F387" s="8"/>
      <c r="G387" s="8"/>
    </row>
    <row r="388" spans="1:7" ht="13.8">
      <c r="A388" s="9"/>
      <c r="B388" s="9"/>
      <c r="C388" s="9"/>
      <c r="D388" s="9"/>
      <c r="E388" s="9"/>
      <c r="F388" s="9"/>
      <c r="G388" s="9"/>
    </row>
    <row r="389" spans="1:7" ht="13.8">
      <c r="A389" s="8"/>
      <c r="B389" s="8"/>
      <c r="C389" s="8"/>
      <c r="D389" s="8"/>
      <c r="E389" s="8"/>
      <c r="F389" s="8"/>
      <c r="G389" s="8"/>
    </row>
    <row r="390" spans="1:7" ht="13.8">
      <c r="A390" s="9"/>
      <c r="B390" s="9"/>
      <c r="C390" s="9"/>
      <c r="D390" s="9"/>
      <c r="E390" s="9"/>
      <c r="F390" s="9"/>
      <c r="G390" s="9"/>
    </row>
    <row r="391" spans="1:7" ht="13.8">
      <c r="A391" s="8"/>
      <c r="B391" s="8"/>
      <c r="C391" s="8"/>
      <c r="D391" s="8"/>
      <c r="E391" s="8"/>
      <c r="F391" s="8"/>
      <c r="G391" s="8"/>
    </row>
    <row r="392" spans="1:7" ht="13.8">
      <c r="A392" s="9"/>
      <c r="B392" s="9"/>
      <c r="C392" s="9"/>
      <c r="D392" s="9"/>
      <c r="E392" s="9"/>
      <c r="F392" s="9"/>
      <c r="G392" s="9"/>
    </row>
    <row r="393" spans="1:7" ht="13.8">
      <c r="A393" s="8"/>
      <c r="B393" s="8"/>
      <c r="C393" s="8"/>
      <c r="D393" s="8"/>
      <c r="E393" s="8"/>
      <c r="F393" s="8"/>
      <c r="G393" s="8"/>
    </row>
    <row r="394" spans="1:7" ht="13.8">
      <c r="A394" s="9"/>
      <c r="B394" s="9"/>
      <c r="C394" s="9"/>
      <c r="D394" s="9"/>
      <c r="E394" s="9"/>
      <c r="F394" s="9"/>
      <c r="G394" s="9"/>
    </row>
    <row r="395" spans="1:7" ht="13.8">
      <c r="A395" s="8"/>
      <c r="B395" s="8"/>
      <c r="C395" s="8"/>
      <c r="D395" s="8"/>
      <c r="E395" s="8"/>
      <c r="F395" s="8"/>
      <c r="G395" s="8"/>
    </row>
    <row r="396" spans="1:7" ht="13.8">
      <c r="A396" s="9"/>
      <c r="B396" s="9"/>
      <c r="C396" s="9"/>
      <c r="D396" s="9"/>
      <c r="E396" s="9"/>
      <c r="F396" s="9"/>
      <c r="G396" s="9"/>
    </row>
    <row r="397" spans="1:7" ht="13.8">
      <c r="A397" s="8"/>
      <c r="B397" s="8"/>
      <c r="C397" s="8"/>
      <c r="D397" s="8"/>
      <c r="E397" s="8"/>
      <c r="F397" s="8"/>
      <c r="G397" s="8"/>
    </row>
    <row r="398" spans="1:7" ht="13.8">
      <c r="A398" s="9"/>
      <c r="B398" s="9"/>
      <c r="C398" s="9"/>
      <c r="D398" s="9"/>
      <c r="E398" s="9"/>
      <c r="F398" s="9"/>
      <c r="G398" s="9"/>
    </row>
    <row r="399" spans="1:7" ht="13.8">
      <c r="A399" s="8"/>
      <c r="B399" s="8"/>
      <c r="C399" s="8"/>
      <c r="D399" s="8"/>
      <c r="E399" s="8"/>
      <c r="F399" s="8"/>
      <c r="G399" s="8"/>
    </row>
    <row r="400" spans="1:7" ht="13.8">
      <c r="A400" s="9"/>
      <c r="B400" s="9"/>
      <c r="C400" s="9"/>
      <c r="D400" s="9"/>
      <c r="E400" s="9"/>
      <c r="F400" s="9"/>
      <c r="G400" s="9"/>
    </row>
    <row r="401" spans="1:7" ht="13.8">
      <c r="A401" s="8"/>
      <c r="B401" s="8"/>
      <c r="C401" s="8"/>
      <c r="D401" s="8"/>
      <c r="E401" s="8"/>
      <c r="F401" s="8"/>
      <c r="G401" s="8"/>
    </row>
    <row r="402" spans="1:7" ht="13.8">
      <c r="A402" s="9"/>
      <c r="B402" s="9"/>
      <c r="C402" s="9"/>
      <c r="D402" s="9"/>
      <c r="E402" s="9"/>
      <c r="F402" s="9"/>
      <c r="G402" s="9"/>
    </row>
    <row r="403" spans="1:7" ht="13.8">
      <c r="A403" s="8"/>
      <c r="B403" s="8"/>
      <c r="C403" s="8"/>
      <c r="D403" s="8"/>
      <c r="E403" s="8"/>
      <c r="F403" s="8"/>
      <c r="G403" s="8"/>
    </row>
    <row r="404" spans="1:7" ht="13.8">
      <c r="A404" s="9"/>
      <c r="B404" s="9"/>
      <c r="C404" s="9"/>
      <c r="D404" s="9"/>
      <c r="E404" s="9"/>
      <c r="F404" s="9"/>
      <c r="G404" s="9"/>
    </row>
    <row r="405" spans="1:7" ht="13.8">
      <c r="A405" s="8"/>
      <c r="B405" s="8"/>
      <c r="C405" s="8"/>
      <c r="D405" s="8"/>
      <c r="E405" s="8"/>
      <c r="F405" s="8"/>
      <c r="G405" s="8"/>
    </row>
    <row r="406" spans="1:7" ht="13.8">
      <c r="A406" s="9"/>
      <c r="B406" s="9"/>
      <c r="C406" s="9"/>
      <c r="D406" s="9"/>
      <c r="E406" s="9"/>
      <c r="F406" s="9"/>
      <c r="G406" s="9"/>
    </row>
    <row r="407" spans="1:7" ht="13.8">
      <c r="A407" s="8"/>
      <c r="B407" s="8"/>
      <c r="C407" s="8"/>
      <c r="D407" s="8"/>
      <c r="E407" s="8"/>
      <c r="F407" s="8"/>
      <c r="G407" s="8"/>
    </row>
    <row r="408" spans="1:7" ht="13.8">
      <c r="A408" s="9"/>
      <c r="B408" s="9"/>
      <c r="C408" s="9"/>
      <c r="D408" s="9"/>
      <c r="E408" s="9"/>
      <c r="F408" s="9"/>
      <c r="G408" s="9"/>
    </row>
    <row r="409" spans="1:7" ht="13.8">
      <c r="A409" s="8"/>
      <c r="B409" s="8"/>
      <c r="C409" s="8"/>
      <c r="D409" s="8"/>
      <c r="E409" s="8"/>
      <c r="F409" s="8"/>
      <c r="G409" s="8"/>
    </row>
    <row r="410" spans="1:7" ht="13.8">
      <c r="A410" s="9"/>
      <c r="B410" s="9"/>
      <c r="C410" s="9"/>
      <c r="D410" s="9"/>
      <c r="E410" s="9"/>
      <c r="F410" s="9"/>
      <c r="G410" s="9"/>
    </row>
    <row r="411" spans="1:7" ht="13.8">
      <c r="A411" s="8"/>
      <c r="B411" s="8"/>
      <c r="C411" s="8"/>
      <c r="D411" s="8"/>
      <c r="E411" s="8"/>
      <c r="F411" s="8"/>
      <c r="G411" s="8"/>
    </row>
    <row r="412" spans="1:7" ht="13.8">
      <c r="A412" s="9"/>
      <c r="B412" s="9"/>
      <c r="C412" s="9"/>
      <c r="D412" s="9"/>
      <c r="E412" s="9"/>
      <c r="F412" s="9"/>
      <c r="G412" s="9"/>
    </row>
    <row r="413" spans="1:7" ht="13.8">
      <c r="A413" s="8"/>
      <c r="B413" s="8"/>
      <c r="C413" s="8"/>
      <c r="D413" s="8"/>
      <c r="E413" s="8"/>
      <c r="F413" s="8"/>
      <c r="G413" s="8"/>
    </row>
    <row r="414" spans="1:7" ht="13.8">
      <c r="A414" s="9"/>
      <c r="B414" s="9"/>
      <c r="C414" s="9"/>
      <c r="D414" s="9"/>
      <c r="E414" s="9"/>
      <c r="F414" s="9"/>
      <c r="G414" s="9"/>
    </row>
    <row r="415" spans="1:7" ht="13.8">
      <c r="A415" s="8"/>
      <c r="B415" s="8"/>
      <c r="C415" s="8"/>
      <c r="D415" s="8"/>
      <c r="E415" s="8"/>
      <c r="F415" s="8"/>
      <c r="G415" s="8"/>
    </row>
    <row r="416" spans="1:7" ht="13.8">
      <c r="A416" s="9"/>
      <c r="B416" s="9"/>
      <c r="C416" s="9"/>
      <c r="D416" s="9"/>
      <c r="E416" s="9"/>
      <c r="F416" s="9"/>
      <c r="G416" s="9"/>
    </row>
    <row r="417" spans="1:7" ht="13.8">
      <c r="A417" s="8"/>
      <c r="B417" s="8"/>
      <c r="C417" s="8"/>
      <c r="D417" s="8"/>
      <c r="E417" s="8"/>
      <c r="F417" s="8"/>
      <c r="G417" s="8"/>
    </row>
    <row r="418" spans="1:7" ht="13.8">
      <c r="A418" s="9"/>
      <c r="B418" s="9"/>
      <c r="C418" s="9"/>
      <c r="D418" s="9"/>
      <c r="E418" s="9"/>
      <c r="F418" s="9"/>
      <c r="G418" s="9"/>
    </row>
    <row r="419" spans="1:7" ht="13.8">
      <c r="A419" s="8"/>
      <c r="B419" s="8"/>
      <c r="C419" s="8"/>
      <c r="D419" s="8"/>
      <c r="E419" s="8"/>
      <c r="F419" s="8"/>
      <c r="G419" s="8"/>
    </row>
    <row r="420" spans="1:7" ht="13.8">
      <c r="A420" s="9"/>
      <c r="B420" s="9"/>
      <c r="C420" s="9"/>
      <c r="D420" s="9"/>
      <c r="E420" s="9"/>
      <c r="F420" s="9"/>
      <c r="G420" s="9"/>
    </row>
    <row r="421" spans="1:7" ht="13.8">
      <c r="A421" s="8"/>
      <c r="B421" s="8"/>
      <c r="C421" s="8"/>
      <c r="D421" s="8"/>
      <c r="E421" s="8"/>
      <c r="F421" s="8"/>
      <c r="G421" s="8"/>
    </row>
    <row r="422" spans="1:7" ht="13.8">
      <c r="A422" s="9"/>
      <c r="B422" s="9"/>
      <c r="C422" s="9"/>
      <c r="D422" s="9"/>
      <c r="E422" s="9"/>
      <c r="F422" s="9"/>
      <c r="G422" s="9"/>
    </row>
    <row r="423" spans="1:7" ht="13.8">
      <c r="A423" s="8"/>
      <c r="B423" s="8"/>
      <c r="C423" s="8"/>
      <c r="D423" s="8"/>
      <c r="E423" s="8"/>
      <c r="F423" s="8"/>
      <c r="G423" s="8"/>
    </row>
    <row r="424" spans="1:7" ht="13.8">
      <c r="A424" s="9"/>
      <c r="B424" s="9"/>
      <c r="C424" s="9"/>
      <c r="D424" s="9"/>
      <c r="E424" s="9"/>
      <c r="F424" s="9"/>
      <c r="G424" s="9"/>
    </row>
    <row r="425" spans="1:7" ht="13.8">
      <c r="A425" s="8"/>
      <c r="B425" s="8"/>
      <c r="C425" s="8"/>
      <c r="D425" s="8"/>
      <c r="E425" s="8"/>
      <c r="F425" s="8"/>
      <c r="G425" s="8"/>
    </row>
    <row r="426" spans="1:7" ht="13.8">
      <c r="A426" s="9"/>
      <c r="B426" s="9"/>
      <c r="C426" s="9"/>
      <c r="D426" s="9"/>
      <c r="E426" s="9"/>
      <c r="F426" s="9"/>
      <c r="G426" s="9"/>
    </row>
    <row r="427" spans="1:7" ht="13.8">
      <c r="A427" s="8"/>
      <c r="B427" s="8"/>
      <c r="C427" s="8"/>
      <c r="D427" s="8"/>
      <c r="E427" s="8"/>
      <c r="F427" s="8"/>
      <c r="G427" s="8"/>
    </row>
    <row r="428" spans="1:7" ht="13.8">
      <c r="A428" s="9"/>
      <c r="B428" s="9"/>
      <c r="C428" s="9"/>
      <c r="D428" s="9"/>
      <c r="E428" s="9"/>
      <c r="F428" s="9"/>
      <c r="G428" s="9"/>
    </row>
    <row r="429" spans="1:7" ht="13.8">
      <c r="A429" s="8"/>
      <c r="B429" s="8"/>
      <c r="C429" s="8"/>
      <c r="D429" s="8"/>
      <c r="E429" s="8"/>
      <c r="F429" s="8"/>
      <c r="G429" s="8"/>
    </row>
    <row r="430" spans="1:7" ht="13.8">
      <c r="A430" s="9"/>
      <c r="B430" s="9"/>
      <c r="C430" s="9"/>
      <c r="D430" s="9"/>
      <c r="E430" s="9"/>
      <c r="F430" s="9"/>
      <c r="G430" s="9"/>
    </row>
    <row r="431" spans="1:7" ht="13.8">
      <c r="A431" s="8"/>
      <c r="B431" s="8"/>
      <c r="C431" s="8"/>
      <c r="D431" s="8"/>
      <c r="E431" s="8"/>
      <c r="F431" s="8"/>
      <c r="G431" s="8"/>
    </row>
    <row r="432" spans="1:7" ht="13.8">
      <c r="A432" s="9"/>
      <c r="B432" s="9"/>
      <c r="C432" s="9"/>
      <c r="D432" s="9"/>
      <c r="E432" s="9"/>
      <c r="F432" s="9"/>
      <c r="G432" s="9"/>
    </row>
    <row r="433" spans="1:7" ht="13.8">
      <c r="A433" s="8"/>
      <c r="B433" s="8"/>
      <c r="C433" s="8"/>
      <c r="D433" s="8"/>
      <c r="E433" s="8"/>
      <c r="F433" s="8"/>
      <c r="G433" s="8"/>
    </row>
    <row r="434" spans="1:7" ht="13.8">
      <c r="A434" s="9"/>
      <c r="B434" s="9"/>
      <c r="C434" s="9"/>
      <c r="D434" s="9"/>
      <c r="E434" s="9"/>
      <c r="F434" s="9"/>
      <c r="G434" s="9"/>
    </row>
    <row r="435" spans="1:7" ht="13.8">
      <c r="A435" s="8"/>
      <c r="B435" s="8"/>
      <c r="C435" s="8"/>
      <c r="D435" s="8"/>
      <c r="E435" s="8"/>
      <c r="F435" s="8"/>
      <c r="G435" s="8"/>
    </row>
    <row r="436" spans="1:7" ht="13.8">
      <c r="A436" s="9"/>
      <c r="B436" s="9"/>
      <c r="C436" s="9"/>
      <c r="D436" s="9"/>
      <c r="E436" s="9"/>
      <c r="F436" s="9"/>
      <c r="G436" s="9"/>
    </row>
    <row r="437" spans="1:7" ht="13.8">
      <c r="A437" s="8"/>
      <c r="B437" s="8"/>
      <c r="C437" s="8"/>
      <c r="D437" s="8"/>
      <c r="E437" s="8"/>
      <c r="F437" s="8"/>
      <c r="G437" s="8"/>
    </row>
    <row r="438" spans="1:7" ht="13.8">
      <c r="A438" s="9"/>
      <c r="B438" s="9"/>
      <c r="C438" s="9"/>
      <c r="D438" s="9"/>
      <c r="E438" s="9"/>
      <c r="F438" s="9"/>
      <c r="G438" s="9"/>
    </row>
    <row r="439" spans="1:7" ht="13.8">
      <c r="A439" s="8"/>
      <c r="B439" s="8"/>
      <c r="C439" s="8"/>
      <c r="D439" s="8"/>
      <c r="E439" s="8"/>
      <c r="F439" s="8"/>
      <c r="G439" s="8"/>
    </row>
    <row r="440" spans="1:7" ht="13.8">
      <c r="A440" s="9"/>
      <c r="B440" s="9"/>
      <c r="C440" s="9"/>
      <c r="D440" s="9"/>
      <c r="E440" s="9"/>
      <c r="F440" s="9"/>
      <c r="G440" s="9"/>
    </row>
    <row r="441" spans="1:7" ht="13.8">
      <c r="A441" s="8"/>
      <c r="B441" s="8"/>
      <c r="C441" s="8"/>
      <c r="D441" s="8"/>
      <c r="E441" s="8"/>
      <c r="F441" s="8"/>
      <c r="G441" s="8"/>
    </row>
    <row r="442" spans="1:7" ht="13.8">
      <c r="A442" s="9"/>
      <c r="B442" s="9"/>
      <c r="C442" s="9"/>
      <c r="D442" s="9"/>
      <c r="E442" s="9"/>
      <c r="F442" s="9"/>
      <c r="G442" s="9"/>
    </row>
    <row r="443" spans="1:7" ht="13.8">
      <c r="A443" s="8"/>
      <c r="B443" s="8"/>
      <c r="C443" s="8"/>
      <c r="D443" s="8"/>
      <c r="E443" s="8"/>
      <c r="F443" s="8"/>
      <c r="G443" s="8"/>
    </row>
    <row r="444" spans="1:7" ht="13.8">
      <c r="A444" s="9"/>
      <c r="B444" s="9"/>
      <c r="C444" s="9"/>
      <c r="D444" s="9"/>
      <c r="E444" s="9"/>
      <c r="F444" s="9"/>
      <c r="G444" s="9"/>
    </row>
    <row r="445" spans="1:7" ht="13.8">
      <c r="A445" s="8"/>
      <c r="B445" s="8"/>
      <c r="C445" s="8"/>
      <c r="D445" s="8"/>
      <c r="E445" s="8"/>
      <c r="F445" s="8"/>
      <c r="G445" s="8"/>
    </row>
    <row r="446" spans="1:7" ht="13.8">
      <c r="A446" s="9"/>
      <c r="B446" s="9"/>
      <c r="C446" s="9"/>
      <c r="D446" s="9"/>
      <c r="E446" s="9"/>
      <c r="F446" s="9"/>
      <c r="G446" s="9"/>
    </row>
    <row r="447" spans="1:7" ht="13.8">
      <c r="A447" s="8"/>
      <c r="B447" s="8"/>
      <c r="C447" s="8"/>
      <c r="D447" s="8"/>
      <c r="E447" s="8"/>
      <c r="F447" s="8"/>
      <c r="G447" s="8"/>
    </row>
    <row r="448" spans="1:7" ht="13.8">
      <c r="A448" s="9"/>
      <c r="B448" s="9"/>
      <c r="C448" s="9"/>
      <c r="D448" s="9"/>
      <c r="E448" s="9"/>
      <c r="F448" s="9"/>
      <c r="G448" s="9"/>
    </row>
    <row r="449" spans="1:7" ht="13.8">
      <c r="A449" s="8"/>
      <c r="B449" s="8"/>
      <c r="C449" s="8"/>
      <c r="D449" s="8"/>
      <c r="E449" s="8"/>
      <c r="F449" s="8"/>
      <c r="G449" s="8"/>
    </row>
    <row r="450" spans="1:7" ht="13.8">
      <c r="A450" s="9"/>
      <c r="B450" s="9"/>
      <c r="C450" s="9"/>
      <c r="D450" s="9"/>
      <c r="E450" s="9"/>
      <c r="F450" s="9"/>
      <c r="G450" s="9"/>
    </row>
    <row r="451" spans="1:7" ht="13.8">
      <c r="A451" s="8"/>
      <c r="B451" s="8"/>
      <c r="C451" s="8"/>
      <c r="D451" s="8"/>
      <c r="E451" s="8"/>
      <c r="F451" s="8"/>
      <c r="G451" s="8"/>
    </row>
    <row r="452" spans="1:7" ht="13.8">
      <c r="A452" s="9"/>
      <c r="B452" s="9"/>
      <c r="C452" s="9"/>
      <c r="D452" s="9"/>
      <c r="E452" s="9"/>
      <c r="F452" s="9"/>
      <c r="G452" s="9"/>
    </row>
    <row r="453" spans="1:7" ht="13.8">
      <c r="A453" s="8"/>
      <c r="B453" s="8"/>
      <c r="C453" s="8"/>
      <c r="D453" s="8"/>
      <c r="E453" s="8"/>
      <c r="F453" s="8"/>
      <c r="G453" s="8"/>
    </row>
    <row r="454" spans="1:7" ht="13.8">
      <c r="A454" s="9"/>
      <c r="B454" s="9"/>
      <c r="C454" s="9"/>
      <c r="D454" s="9"/>
      <c r="E454" s="9"/>
      <c r="F454" s="9"/>
      <c r="G454" s="9"/>
    </row>
    <row r="455" spans="1:7" ht="13.8">
      <c r="A455" s="8"/>
      <c r="B455" s="8"/>
      <c r="C455" s="8"/>
      <c r="D455" s="8"/>
      <c r="E455" s="8"/>
      <c r="F455" s="8"/>
      <c r="G455" s="8"/>
    </row>
    <row r="456" spans="1:7" ht="13.8">
      <c r="A456" s="9"/>
      <c r="B456" s="9"/>
      <c r="C456" s="9"/>
      <c r="D456" s="9"/>
      <c r="E456" s="9"/>
      <c r="F456" s="9"/>
      <c r="G456" s="9"/>
    </row>
    <row r="457" spans="1:7" ht="13.8">
      <c r="A457" s="8"/>
      <c r="B457" s="8"/>
      <c r="C457" s="8"/>
      <c r="D457" s="8"/>
      <c r="E457" s="8"/>
      <c r="F457" s="8"/>
      <c r="G457" s="8"/>
    </row>
    <row r="458" spans="1:7" ht="13.8">
      <c r="A458" s="9"/>
      <c r="B458" s="9"/>
      <c r="C458" s="9"/>
      <c r="D458" s="9"/>
      <c r="E458" s="9"/>
      <c r="F458" s="9"/>
      <c r="G458" s="9"/>
    </row>
    <row r="459" spans="1:7" ht="13.8">
      <c r="A459" s="8"/>
      <c r="B459" s="8"/>
      <c r="C459" s="8"/>
      <c r="D459" s="8"/>
      <c r="E459" s="8"/>
      <c r="F459" s="8"/>
      <c r="G459" s="8"/>
    </row>
    <row r="460" spans="1:7" ht="13.8">
      <c r="A460" s="9"/>
      <c r="B460" s="9"/>
      <c r="C460" s="9"/>
      <c r="D460" s="9"/>
      <c r="E460" s="9"/>
      <c r="F460" s="9"/>
      <c r="G460" s="9"/>
    </row>
    <row r="461" spans="1:7" ht="13.8">
      <c r="A461" s="8"/>
      <c r="B461" s="8"/>
      <c r="C461" s="8"/>
      <c r="D461" s="8"/>
      <c r="E461" s="8"/>
      <c r="F461" s="8"/>
      <c r="G461" s="8"/>
    </row>
    <row r="462" spans="1:7" ht="13.8">
      <c r="A462" s="9"/>
      <c r="B462" s="9"/>
      <c r="C462" s="9"/>
      <c r="D462" s="9"/>
      <c r="E462" s="9"/>
      <c r="F462" s="9"/>
      <c r="G462" s="9"/>
    </row>
    <row r="463" spans="1:7" ht="13.8">
      <c r="A463" s="8"/>
      <c r="B463" s="8"/>
      <c r="C463" s="8"/>
      <c r="D463" s="8"/>
      <c r="E463" s="8"/>
      <c r="F463" s="8"/>
      <c r="G463" s="8"/>
    </row>
    <row r="464" spans="1:7" ht="13.8">
      <c r="A464" s="9"/>
      <c r="B464" s="9"/>
      <c r="C464" s="9"/>
      <c r="D464" s="9"/>
      <c r="E464" s="9"/>
      <c r="F464" s="9"/>
      <c r="G464" s="9"/>
    </row>
    <row r="465" spans="1:7" ht="13.8">
      <c r="A465" s="8"/>
      <c r="B465" s="8"/>
      <c r="C465" s="8"/>
      <c r="D465" s="8"/>
      <c r="E465" s="8"/>
      <c r="F465" s="8"/>
      <c r="G465" s="8"/>
    </row>
    <row r="466" spans="1:7" ht="13.8">
      <c r="A466" s="9"/>
      <c r="B466" s="9"/>
      <c r="C466" s="9"/>
      <c r="D466" s="9"/>
      <c r="E466" s="9"/>
      <c r="F466" s="9"/>
      <c r="G466" s="9"/>
    </row>
    <row r="467" spans="1:7" ht="13.8">
      <c r="A467" s="8"/>
      <c r="B467" s="8"/>
      <c r="C467" s="8"/>
      <c r="D467" s="8"/>
      <c r="E467" s="8"/>
      <c r="F467" s="8"/>
      <c r="G467" s="8"/>
    </row>
    <row r="468" spans="1:7" ht="13.8">
      <c r="A468" s="9"/>
      <c r="B468" s="9"/>
      <c r="C468" s="9"/>
      <c r="D468" s="9"/>
      <c r="E468" s="9"/>
      <c r="F468" s="9"/>
      <c r="G468" s="9"/>
    </row>
    <row r="469" spans="1:7" ht="13.8">
      <c r="A469" s="8"/>
      <c r="B469" s="8"/>
      <c r="C469" s="8"/>
      <c r="D469" s="8"/>
      <c r="E469" s="8"/>
      <c r="F469" s="8"/>
      <c r="G469" s="8"/>
    </row>
    <row r="470" spans="1:7" ht="13.8">
      <c r="A470" s="9"/>
      <c r="B470" s="9"/>
      <c r="C470" s="9"/>
      <c r="D470" s="9"/>
      <c r="E470" s="9"/>
      <c r="F470" s="9"/>
      <c r="G470" s="9"/>
    </row>
    <row r="471" spans="1:7" ht="13.8">
      <c r="A471" s="8"/>
      <c r="B471" s="8"/>
      <c r="C471" s="8"/>
      <c r="D471" s="8"/>
      <c r="E471" s="8"/>
      <c r="F471" s="8"/>
      <c r="G471" s="8"/>
    </row>
    <row r="472" spans="1:7" ht="13.8">
      <c r="A472" s="9"/>
      <c r="B472" s="9"/>
      <c r="C472" s="9"/>
      <c r="D472" s="9"/>
      <c r="E472" s="9"/>
      <c r="F472" s="9"/>
      <c r="G472" s="9"/>
    </row>
    <row r="473" spans="1:7" ht="13.8">
      <c r="A473" s="8"/>
      <c r="B473" s="8"/>
      <c r="C473" s="8"/>
      <c r="D473" s="8"/>
      <c r="E473" s="8"/>
      <c r="F473" s="8"/>
      <c r="G473" s="8"/>
    </row>
    <row r="474" spans="1:7" ht="13.8">
      <c r="A474" s="9"/>
      <c r="B474" s="9"/>
      <c r="C474" s="9"/>
      <c r="D474" s="9"/>
      <c r="E474" s="9"/>
      <c r="F474" s="9"/>
      <c r="G474" s="9"/>
    </row>
    <row r="475" spans="1:7" ht="13.8">
      <c r="A475" s="8"/>
      <c r="B475" s="8"/>
      <c r="C475" s="8"/>
      <c r="D475" s="8"/>
      <c r="E475" s="8"/>
      <c r="F475" s="8"/>
      <c r="G475" s="8"/>
    </row>
    <row r="476" spans="1:7" ht="13.8">
      <c r="A476" s="9"/>
      <c r="B476" s="9"/>
      <c r="C476" s="9"/>
      <c r="D476" s="9"/>
      <c r="E476" s="9"/>
      <c r="F476" s="9"/>
      <c r="G476" s="9"/>
    </row>
    <row r="477" spans="1:7" ht="13.8">
      <c r="A477" s="8"/>
      <c r="B477" s="8"/>
      <c r="C477" s="8"/>
      <c r="D477" s="8"/>
      <c r="E477" s="8"/>
      <c r="F477" s="8"/>
      <c r="G477" s="8"/>
    </row>
    <row r="478" spans="1:7" ht="13.8">
      <c r="A478" s="9"/>
      <c r="B478" s="9"/>
      <c r="C478" s="9"/>
      <c r="D478" s="9"/>
      <c r="E478" s="9"/>
      <c r="F478" s="9"/>
      <c r="G478" s="9"/>
    </row>
    <row r="479" spans="1:7" ht="13.8">
      <c r="A479" s="8"/>
      <c r="B479" s="8"/>
      <c r="C479" s="8"/>
      <c r="D479" s="8"/>
      <c r="E479" s="8"/>
      <c r="F479" s="8"/>
      <c r="G479" s="8"/>
    </row>
    <row r="480" spans="1:7" ht="13.8">
      <c r="A480" s="9"/>
      <c r="B480" s="9"/>
      <c r="C480" s="9"/>
      <c r="D480" s="9"/>
      <c r="E480" s="9"/>
      <c r="F480" s="9"/>
      <c r="G480" s="9"/>
    </row>
    <row r="481" spans="1:7" ht="13.8">
      <c r="A481" s="8"/>
      <c r="B481" s="8"/>
      <c r="C481" s="8"/>
      <c r="D481" s="8"/>
      <c r="E481" s="8"/>
      <c r="F481" s="8"/>
      <c r="G481" s="8"/>
    </row>
    <row r="482" spans="1:7" ht="13.8">
      <c r="A482" s="9"/>
      <c r="B482" s="9"/>
      <c r="C482" s="9"/>
      <c r="D482" s="9"/>
      <c r="E482" s="9"/>
      <c r="F482" s="9"/>
      <c r="G482" s="9"/>
    </row>
    <row r="483" spans="1:7" ht="13.8">
      <c r="A483" s="8"/>
      <c r="B483" s="8"/>
      <c r="C483" s="8"/>
      <c r="D483" s="8"/>
      <c r="E483" s="8"/>
      <c r="F483" s="8"/>
      <c r="G483" s="8"/>
    </row>
    <row r="484" spans="1:7" ht="13.8">
      <c r="A484" s="9"/>
      <c r="B484" s="9"/>
      <c r="C484" s="9"/>
      <c r="D484" s="9"/>
      <c r="E484" s="9"/>
      <c r="F484" s="9"/>
      <c r="G484" s="9"/>
    </row>
    <row r="485" spans="1:7" ht="13.8">
      <c r="A485" s="8"/>
      <c r="B485" s="8"/>
      <c r="C485" s="8"/>
      <c r="D485" s="8"/>
      <c r="E485" s="8"/>
      <c r="F485" s="8"/>
      <c r="G485" s="8"/>
    </row>
    <row r="486" spans="1:7" ht="13.8">
      <c r="A486" s="9"/>
      <c r="B486" s="9"/>
      <c r="C486" s="9"/>
      <c r="D486" s="9"/>
      <c r="E486" s="9"/>
      <c r="F486" s="9"/>
      <c r="G486" s="9"/>
    </row>
    <row r="487" spans="1:7" ht="13.8">
      <c r="A487" s="8"/>
      <c r="B487" s="8"/>
      <c r="C487" s="8"/>
      <c r="D487" s="8"/>
      <c r="E487" s="8"/>
      <c r="F487" s="8"/>
      <c r="G487" s="8"/>
    </row>
    <row r="488" spans="1:7" ht="13.8">
      <c r="A488" s="9"/>
      <c r="B488" s="9"/>
      <c r="C488" s="9"/>
      <c r="D488" s="9"/>
      <c r="E488" s="9"/>
      <c r="F488" s="9"/>
      <c r="G488" s="9"/>
    </row>
    <row r="489" spans="1:7" ht="13.8">
      <c r="A489" s="8"/>
      <c r="B489" s="8"/>
      <c r="C489" s="8"/>
      <c r="D489" s="8"/>
      <c r="E489" s="8"/>
      <c r="F489" s="8"/>
      <c r="G489" s="8"/>
    </row>
    <row r="490" spans="1:7" ht="13.8">
      <c r="A490" s="9"/>
      <c r="B490" s="9"/>
      <c r="C490" s="9"/>
      <c r="D490" s="9"/>
      <c r="E490" s="9"/>
      <c r="F490" s="9"/>
      <c r="G490" s="9"/>
    </row>
    <row r="491" spans="1:7" ht="13.8">
      <c r="A491" s="8"/>
      <c r="B491" s="8"/>
      <c r="C491" s="8"/>
      <c r="D491" s="8"/>
      <c r="E491" s="8"/>
      <c r="F491" s="8"/>
      <c r="G491" s="8"/>
    </row>
    <row r="492" spans="1:7" ht="13.8">
      <c r="A492" s="9"/>
      <c r="B492" s="9"/>
      <c r="C492" s="9"/>
      <c r="D492" s="9"/>
      <c r="E492" s="9"/>
      <c r="F492" s="9"/>
      <c r="G492" s="9"/>
    </row>
    <row r="493" spans="1:7" ht="13.8">
      <c r="A493" s="8"/>
      <c r="B493" s="8"/>
      <c r="C493" s="8"/>
      <c r="D493" s="8"/>
      <c r="E493" s="8"/>
      <c r="F493" s="8"/>
      <c r="G493" s="8"/>
    </row>
    <row r="494" spans="1:7" ht="13.8">
      <c r="A494" s="9"/>
      <c r="B494" s="9"/>
      <c r="C494" s="9"/>
      <c r="D494" s="9"/>
      <c r="E494" s="9"/>
      <c r="F494" s="9"/>
      <c r="G494" s="9"/>
    </row>
    <row r="495" spans="1:7" ht="13.8">
      <c r="A495" s="8"/>
      <c r="B495" s="8"/>
      <c r="C495" s="8"/>
      <c r="D495" s="8"/>
      <c r="E495" s="8"/>
      <c r="F495" s="8"/>
      <c r="G495" s="8"/>
    </row>
    <row r="496" spans="1:7" ht="13.8">
      <c r="A496" s="9"/>
      <c r="B496" s="9"/>
      <c r="C496" s="9"/>
      <c r="D496" s="9"/>
      <c r="E496" s="9"/>
      <c r="F496" s="9"/>
      <c r="G496" s="9"/>
    </row>
    <row r="497" spans="1:7" ht="13.8">
      <c r="A497" s="8"/>
      <c r="B497" s="8"/>
      <c r="C497" s="8"/>
      <c r="D497" s="8"/>
      <c r="E497" s="8"/>
      <c r="F497" s="8"/>
      <c r="G497" s="8"/>
    </row>
    <row r="498" spans="1:7" ht="13.8">
      <c r="A498" s="9"/>
      <c r="B498" s="9"/>
      <c r="C498" s="9"/>
      <c r="D498" s="9"/>
      <c r="E498" s="9"/>
      <c r="F498" s="9"/>
      <c r="G498" s="9"/>
    </row>
    <row r="499" spans="1:7" ht="13.8">
      <c r="A499" s="8"/>
      <c r="B499" s="8"/>
      <c r="C499" s="8"/>
      <c r="D499" s="8"/>
      <c r="E499" s="8"/>
      <c r="F499" s="8"/>
      <c r="G499" s="8"/>
    </row>
    <row r="500" spans="1:7" ht="13.8">
      <c r="A500" s="9"/>
      <c r="B500" s="9"/>
      <c r="C500" s="9"/>
      <c r="D500" s="9"/>
      <c r="E500" s="9"/>
      <c r="F500" s="9"/>
      <c r="G500" s="9"/>
    </row>
    <row r="501" spans="1:7" ht="13.8">
      <c r="A501" s="8"/>
      <c r="B501" s="8"/>
      <c r="C501" s="8"/>
      <c r="D501" s="8"/>
      <c r="E501" s="8"/>
      <c r="F501" s="8"/>
      <c r="G501" s="8"/>
    </row>
    <row r="502" spans="1:7" ht="13.8">
      <c r="A502" s="9"/>
      <c r="B502" s="9"/>
      <c r="C502" s="9"/>
      <c r="D502" s="9"/>
      <c r="E502" s="9"/>
      <c r="F502" s="9"/>
      <c r="G502" s="9"/>
    </row>
    <row r="503" spans="1:7" ht="13.8">
      <c r="A503" s="8"/>
      <c r="B503" s="8"/>
      <c r="C503" s="8"/>
      <c r="D503" s="8"/>
      <c r="E503" s="8"/>
      <c r="F503" s="8"/>
      <c r="G503" s="8"/>
    </row>
    <row r="504" spans="1:7" ht="13.8">
      <c r="A504" s="9"/>
      <c r="B504" s="9"/>
      <c r="C504" s="9"/>
      <c r="D504" s="9"/>
      <c r="E504" s="9"/>
      <c r="F504" s="9"/>
      <c r="G504" s="9"/>
    </row>
    <row r="505" spans="1:7" ht="13.8">
      <c r="A505" s="8"/>
      <c r="B505" s="8"/>
      <c r="C505" s="8"/>
      <c r="D505" s="8"/>
      <c r="E505" s="8"/>
      <c r="F505" s="8"/>
      <c r="G505" s="8"/>
    </row>
    <row r="506" spans="1:7" ht="13.8">
      <c r="A506" s="9"/>
      <c r="B506" s="9"/>
      <c r="C506" s="9"/>
      <c r="D506" s="9"/>
      <c r="E506" s="9"/>
      <c r="F506" s="9"/>
      <c r="G506" s="9"/>
    </row>
    <row r="507" spans="1:7" ht="13.8">
      <c r="A507" s="8"/>
      <c r="B507" s="8"/>
      <c r="C507" s="8"/>
      <c r="D507" s="8"/>
      <c r="E507" s="8"/>
      <c r="F507" s="8"/>
      <c r="G507" s="8"/>
    </row>
    <row r="508" spans="1:7" ht="13.8">
      <c r="A508" s="9"/>
      <c r="B508" s="9"/>
      <c r="C508" s="9"/>
      <c r="D508" s="9"/>
      <c r="E508" s="9"/>
      <c r="F508" s="9"/>
      <c r="G508" s="9"/>
    </row>
    <row r="509" spans="1:7" ht="13.8">
      <c r="A509" s="8"/>
      <c r="B509" s="8"/>
      <c r="C509" s="8"/>
      <c r="D509" s="8"/>
      <c r="E509" s="8"/>
      <c r="F509" s="8"/>
      <c r="G509" s="8"/>
    </row>
    <row r="510" spans="1:7" ht="13.8">
      <c r="A510" s="9"/>
      <c r="B510" s="9"/>
      <c r="C510" s="9"/>
      <c r="D510" s="9"/>
      <c r="E510" s="9"/>
      <c r="F510" s="9"/>
      <c r="G510" s="9"/>
    </row>
    <row r="511" spans="1:7" ht="13.8">
      <c r="A511" s="8"/>
      <c r="B511" s="8"/>
      <c r="C511" s="8"/>
      <c r="D511" s="8"/>
      <c r="E511" s="8"/>
      <c r="F511" s="8"/>
      <c r="G511" s="8"/>
    </row>
    <row r="512" spans="1:7" ht="13.8">
      <c r="A512" s="9"/>
      <c r="B512" s="9"/>
      <c r="C512" s="9"/>
      <c r="D512" s="9"/>
      <c r="E512" s="9"/>
      <c r="F512" s="9"/>
      <c r="G512" s="9"/>
    </row>
    <row r="513" spans="1:7" ht="13.8">
      <c r="A513" s="8"/>
      <c r="B513" s="8"/>
      <c r="C513" s="8"/>
      <c r="D513" s="8"/>
      <c r="E513" s="8"/>
      <c r="F513" s="8"/>
      <c r="G513" s="8"/>
    </row>
    <row r="514" spans="1:7" ht="13.8">
      <c r="A514" s="9"/>
      <c r="B514" s="9"/>
      <c r="C514" s="9"/>
      <c r="D514" s="9"/>
      <c r="E514" s="9"/>
      <c r="F514" s="9"/>
      <c r="G514" s="9"/>
    </row>
    <row r="515" spans="1:7" ht="13.8">
      <c r="A515" s="8"/>
      <c r="B515" s="8"/>
      <c r="C515" s="8"/>
      <c r="D515" s="8"/>
      <c r="E515" s="8"/>
      <c r="F515" s="8"/>
      <c r="G515" s="8"/>
    </row>
    <row r="516" spans="1:7" ht="13.8">
      <c r="A516" s="9"/>
      <c r="B516" s="9"/>
      <c r="C516" s="9"/>
      <c r="D516" s="9"/>
      <c r="E516" s="9"/>
      <c r="F516" s="9"/>
      <c r="G516" s="9"/>
    </row>
    <row r="517" spans="1:7" ht="13.8">
      <c r="A517" s="8"/>
      <c r="B517" s="8"/>
      <c r="C517" s="8"/>
      <c r="D517" s="8"/>
      <c r="E517" s="8"/>
      <c r="F517" s="8"/>
      <c r="G517" s="8"/>
    </row>
    <row r="518" spans="1:7" ht="13.8">
      <c r="A518" s="9"/>
      <c r="B518" s="9"/>
      <c r="C518" s="9"/>
      <c r="D518" s="9"/>
      <c r="E518" s="9"/>
      <c r="F518" s="9"/>
      <c r="G518" s="9"/>
    </row>
    <row r="519" spans="1:7" ht="13.8">
      <c r="A519" s="8"/>
      <c r="B519" s="8"/>
      <c r="C519" s="8"/>
      <c r="D519" s="8"/>
      <c r="E519" s="8"/>
      <c r="F519" s="8"/>
      <c r="G519" s="8"/>
    </row>
    <row r="520" spans="1:7" ht="13.8">
      <c r="A520" s="9"/>
      <c r="B520" s="9"/>
      <c r="C520" s="9"/>
      <c r="D520" s="9"/>
      <c r="E520" s="9"/>
      <c r="F520" s="9"/>
      <c r="G520" s="9"/>
    </row>
    <row r="521" spans="1:7" ht="13.8">
      <c r="A521" s="8"/>
      <c r="B521" s="8"/>
      <c r="C521" s="8"/>
      <c r="D521" s="8"/>
      <c r="E521" s="8"/>
      <c r="F521" s="8"/>
      <c r="G521" s="8"/>
    </row>
    <row r="522" spans="1:7" ht="13.8">
      <c r="A522" s="9"/>
      <c r="B522" s="9"/>
      <c r="C522" s="9"/>
      <c r="D522" s="9"/>
      <c r="E522" s="9"/>
      <c r="F522" s="9"/>
      <c r="G522" s="9"/>
    </row>
    <row r="523" spans="1:7" ht="13.8">
      <c r="A523" s="8"/>
      <c r="B523" s="8"/>
      <c r="C523" s="8"/>
      <c r="D523" s="8"/>
      <c r="E523" s="8"/>
      <c r="F523" s="8"/>
      <c r="G523" s="8"/>
    </row>
    <row r="524" spans="1:7" ht="13.8">
      <c r="A524" s="9"/>
      <c r="B524" s="9"/>
      <c r="C524" s="9"/>
      <c r="D524" s="9"/>
      <c r="E524" s="9"/>
      <c r="F524" s="9"/>
      <c r="G524" s="9"/>
    </row>
    <row r="525" spans="1:7" ht="13.8">
      <c r="A525" s="8"/>
      <c r="B525" s="8"/>
      <c r="C525" s="8"/>
      <c r="D525" s="8"/>
      <c r="E525" s="8"/>
      <c r="F525" s="8"/>
      <c r="G525" s="8"/>
    </row>
    <row r="526" spans="1:7" ht="13.8">
      <c r="A526" s="9"/>
      <c r="B526" s="9"/>
      <c r="C526" s="9"/>
      <c r="D526" s="9"/>
      <c r="E526" s="9"/>
      <c r="F526" s="9"/>
      <c r="G526" s="9"/>
    </row>
    <row r="527" spans="1:7" ht="13.8">
      <c r="A527" s="8"/>
      <c r="B527" s="8"/>
      <c r="C527" s="8"/>
      <c r="D527" s="8"/>
      <c r="E527" s="8"/>
      <c r="F527" s="8"/>
      <c r="G527" s="8"/>
    </row>
    <row r="528" spans="1:7" ht="13.8">
      <c r="A528" s="9"/>
      <c r="B528" s="9"/>
      <c r="C528" s="9"/>
      <c r="D528" s="9"/>
      <c r="E528" s="9"/>
      <c r="F528" s="9"/>
      <c r="G528" s="9"/>
    </row>
    <row r="529" spans="1:7" ht="13.8">
      <c r="A529" s="8"/>
      <c r="B529" s="8"/>
      <c r="C529" s="8"/>
      <c r="D529" s="8"/>
      <c r="E529" s="8"/>
      <c r="F529" s="8"/>
      <c r="G529" s="8"/>
    </row>
    <row r="530" spans="1:7" ht="13.8">
      <c r="A530" s="9"/>
      <c r="B530" s="9"/>
      <c r="C530" s="9"/>
      <c r="D530" s="9"/>
      <c r="E530" s="9"/>
      <c r="F530" s="9"/>
      <c r="G530" s="9"/>
    </row>
    <row r="531" spans="1:7" ht="13.8">
      <c r="A531" s="8"/>
      <c r="B531" s="8"/>
      <c r="C531" s="8"/>
      <c r="D531" s="8"/>
      <c r="E531" s="8"/>
      <c r="F531" s="8"/>
      <c r="G531" s="8"/>
    </row>
    <row r="532" spans="1:7" ht="13.8">
      <c r="A532" s="9"/>
      <c r="B532" s="9"/>
      <c r="C532" s="9"/>
      <c r="D532" s="9"/>
      <c r="E532" s="9"/>
      <c r="F532" s="9"/>
      <c r="G532" s="9"/>
    </row>
    <row r="533" spans="1:7" ht="13.8">
      <c r="A533" s="8"/>
      <c r="B533" s="8"/>
      <c r="C533" s="8"/>
      <c r="D533" s="8"/>
      <c r="E533" s="8"/>
      <c r="F533" s="8"/>
      <c r="G533" s="8"/>
    </row>
    <row r="534" spans="1:7" ht="13.8">
      <c r="A534" s="9"/>
      <c r="B534" s="9"/>
      <c r="C534" s="9"/>
      <c r="D534" s="9"/>
      <c r="E534" s="9"/>
      <c r="F534" s="9"/>
      <c r="G534" s="9"/>
    </row>
    <row r="535" spans="1:7" ht="13.8">
      <c r="A535" s="8"/>
      <c r="B535" s="8"/>
      <c r="C535" s="8"/>
      <c r="D535" s="8"/>
      <c r="E535" s="8"/>
      <c r="F535" s="8"/>
      <c r="G535" s="8"/>
    </row>
    <row r="536" spans="1:7" ht="13.8">
      <c r="A536" s="9"/>
      <c r="B536" s="9"/>
      <c r="C536" s="9"/>
      <c r="D536" s="9"/>
      <c r="E536" s="9"/>
      <c r="F536" s="9"/>
      <c r="G536" s="9"/>
    </row>
    <row r="537" spans="1:7" ht="13.8">
      <c r="A537" s="8"/>
      <c r="B537" s="8"/>
      <c r="C537" s="8"/>
      <c r="D537" s="8"/>
      <c r="E537" s="8"/>
      <c r="F537" s="8"/>
      <c r="G537" s="8"/>
    </row>
    <row r="538" spans="1:7" ht="13.8">
      <c r="A538" s="9"/>
      <c r="B538" s="9"/>
      <c r="C538" s="9"/>
      <c r="D538" s="9"/>
      <c r="E538" s="9"/>
      <c r="F538" s="9"/>
      <c r="G538" s="9"/>
    </row>
    <row r="539" spans="1:7" ht="13.8">
      <c r="A539" s="8"/>
      <c r="B539" s="8"/>
      <c r="C539" s="8"/>
      <c r="D539" s="8"/>
      <c r="E539" s="8"/>
      <c r="F539" s="8"/>
      <c r="G539" s="8"/>
    </row>
    <row r="540" spans="1:7" ht="13.8">
      <c r="A540" s="9"/>
      <c r="B540" s="9"/>
      <c r="C540" s="9"/>
      <c r="D540" s="9"/>
      <c r="E540" s="9"/>
      <c r="F540" s="9"/>
      <c r="G540" s="9"/>
    </row>
    <row r="541" spans="1:7" ht="13.8">
      <c r="A541" s="8"/>
      <c r="B541" s="8"/>
      <c r="C541" s="8"/>
      <c r="D541" s="8"/>
      <c r="E541" s="8"/>
      <c r="F541" s="8"/>
      <c r="G541" s="8"/>
    </row>
    <row r="542" spans="1:7" ht="13.8">
      <c r="A542" s="9"/>
      <c r="B542" s="9"/>
      <c r="C542" s="9"/>
      <c r="D542" s="9"/>
      <c r="E542" s="9"/>
      <c r="F542" s="9"/>
      <c r="G542" s="9"/>
    </row>
    <row r="543" spans="1:7" ht="13.8">
      <c r="A543" s="8"/>
      <c r="B543" s="8"/>
      <c r="C543" s="8"/>
      <c r="D543" s="8"/>
      <c r="E543" s="8"/>
      <c r="F543" s="8"/>
      <c r="G543" s="8"/>
    </row>
    <row r="544" spans="1:7" ht="13.8">
      <c r="A544" s="9"/>
      <c r="B544" s="9"/>
      <c r="C544" s="9"/>
      <c r="D544" s="9"/>
      <c r="E544" s="9"/>
      <c r="F544" s="9"/>
      <c r="G544" s="9"/>
    </row>
    <row r="545" spans="1:7" ht="13.8">
      <c r="A545" s="8"/>
      <c r="B545" s="8"/>
      <c r="C545" s="8"/>
      <c r="D545" s="8"/>
      <c r="E545" s="8"/>
      <c r="F545" s="8"/>
      <c r="G545" s="8"/>
    </row>
    <row r="546" spans="1:7" ht="13.8">
      <c r="A546" s="9"/>
      <c r="B546" s="9"/>
      <c r="C546" s="9"/>
      <c r="D546" s="9"/>
      <c r="E546" s="9"/>
      <c r="F546" s="9"/>
      <c r="G546" s="9"/>
    </row>
    <row r="547" spans="1:7" ht="13.8">
      <c r="A547" s="8"/>
      <c r="B547" s="8"/>
      <c r="C547" s="8"/>
      <c r="D547" s="8"/>
      <c r="E547" s="8"/>
      <c r="F547" s="8"/>
      <c r="G547" s="8"/>
    </row>
    <row r="548" spans="1:7" ht="13.8">
      <c r="A548" s="9"/>
      <c r="B548" s="9"/>
      <c r="C548" s="9"/>
      <c r="D548" s="9"/>
      <c r="E548" s="9"/>
      <c r="F548" s="9"/>
      <c r="G548" s="9"/>
    </row>
    <row r="549" spans="1:7" ht="13.8">
      <c r="A549" s="8"/>
      <c r="B549" s="8"/>
      <c r="C549" s="8"/>
      <c r="D549" s="8"/>
      <c r="E549" s="8"/>
      <c r="F549" s="8"/>
      <c r="G549" s="8"/>
    </row>
    <row r="550" spans="1:7" ht="13.8">
      <c r="A550" s="9"/>
      <c r="B550" s="9"/>
      <c r="C550" s="9"/>
      <c r="D550" s="9"/>
      <c r="E550" s="9"/>
      <c r="F550" s="9"/>
      <c r="G550" s="9"/>
    </row>
    <row r="551" spans="1:7" ht="13.8">
      <c r="A551" s="8"/>
      <c r="B551" s="8"/>
      <c r="C551" s="8"/>
      <c r="D551" s="8"/>
      <c r="E551" s="8"/>
      <c r="F551" s="8"/>
      <c r="G551" s="8"/>
    </row>
    <row r="552" spans="1:7" ht="13.8">
      <c r="A552" s="9"/>
      <c r="B552" s="9"/>
      <c r="C552" s="9"/>
      <c r="D552" s="9"/>
      <c r="E552" s="9"/>
      <c r="F552" s="9"/>
      <c r="G552" s="9"/>
    </row>
    <row r="553" spans="1:7" ht="13.8">
      <c r="A553" s="8"/>
      <c r="B553" s="8"/>
      <c r="C553" s="8"/>
      <c r="D553" s="8"/>
      <c r="E553" s="8"/>
      <c r="F553" s="8"/>
      <c r="G553" s="8"/>
    </row>
    <row r="554" spans="1:7" ht="13.8">
      <c r="A554" s="9"/>
      <c r="B554" s="9"/>
      <c r="C554" s="9"/>
      <c r="D554" s="9"/>
      <c r="E554" s="9"/>
      <c r="F554" s="9"/>
      <c r="G554" s="9"/>
    </row>
    <row r="555" spans="1:7" ht="13.8">
      <c r="A555" s="8"/>
      <c r="B555" s="8"/>
      <c r="C555" s="8"/>
      <c r="D555" s="8"/>
      <c r="E555" s="8"/>
      <c r="F555" s="8"/>
      <c r="G555" s="8"/>
    </row>
    <row r="556" spans="1:7" ht="13.8">
      <c r="A556" s="9"/>
      <c r="B556" s="9"/>
      <c r="C556" s="9"/>
      <c r="D556" s="9"/>
      <c r="E556" s="9"/>
      <c r="F556" s="9"/>
      <c r="G556" s="9"/>
    </row>
    <row r="557" spans="1:7" ht="13.8">
      <c r="A557" s="8"/>
      <c r="B557" s="8"/>
      <c r="C557" s="8"/>
      <c r="D557" s="8"/>
      <c r="E557" s="8"/>
      <c r="F557" s="8"/>
      <c r="G557" s="8"/>
    </row>
    <row r="558" spans="1:7" ht="13.8">
      <c r="A558" s="9"/>
      <c r="B558" s="9"/>
      <c r="C558" s="9"/>
      <c r="D558" s="9"/>
      <c r="E558" s="9"/>
      <c r="F558" s="9"/>
      <c r="G558" s="9"/>
    </row>
    <row r="559" spans="1:7" ht="13.8">
      <c r="A559" s="8"/>
      <c r="B559" s="8"/>
      <c r="C559" s="8"/>
      <c r="D559" s="8"/>
      <c r="E559" s="8"/>
      <c r="F559" s="8"/>
      <c r="G559" s="8"/>
    </row>
    <row r="560" spans="1:7" ht="13.8">
      <c r="A560" s="9"/>
      <c r="B560" s="9"/>
      <c r="C560" s="9"/>
      <c r="D560" s="9"/>
      <c r="E560" s="9"/>
      <c r="F560" s="9"/>
      <c r="G560" s="9"/>
    </row>
    <row r="561" spans="1:7" ht="13.8">
      <c r="A561" s="8"/>
      <c r="B561" s="8"/>
      <c r="C561" s="8"/>
      <c r="D561" s="8"/>
      <c r="E561" s="8"/>
      <c r="F561" s="8"/>
      <c r="G561" s="8"/>
    </row>
    <row r="562" spans="1:7" ht="13.8">
      <c r="A562" s="9"/>
      <c r="B562" s="9"/>
      <c r="C562" s="9"/>
      <c r="D562" s="9"/>
      <c r="E562" s="9"/>
      <c r="F562" s="9"/>
      <c r="G562" s="9"/>
    </row>
    <row r="563" spans="1:7" ht="13.8">
      <c r="A563" s="8"/>
      <c r="B563" s="8"/>
      <c r="C563" s="8"/>
      <c r="D563" s="8"/>
      <c r="E563" s="8"/>
      <c r="F563" s="8"/>
      <c r="G563" s="8"/>
    </row>
    <row r="564" spans="1:7" ht="13.8">
      <c r="A564" s="9"/>
      <c r="B564" s="9"/>
      <c r="C564" s="9"/>
      <c r="D564" s="9"/>
      <c r="E564" s="9"/>
      <c r="F564" s="9"/>
      <c r="G564" s="9"/>
    </row>
    <row r="565" spans="1:7" ht="13.8">
      <c r="A565" s="8"/>
      <c r="B565" s="8"/>
      <c r="C565" s="8"/>
      <c r="D565" s="8"/>
      <c r="E565" s="8"/>
      <c r="F565" s="8"/>
      <c r="G565" s="8"/>
    </row>
    <row r="566" spans="1:7" ht="13.8">
      <c r="A566" s="9"/>
      <c r="B566" s="9"/>
      <c r="C566" s="9"/>
      <c r="D566" s="9"/>
      <c r="E566" s="9"/>
      <c r="F566" s="9"/>
      <c r="G566" s="9"/>
    </row>
    <row r="567" spans="1:7" ht="13.8">
      <c r="A567" s="8"/>
      <c r="B567" s="8"/>
      <c r="C567" s="8"/>
      <c r="D567" s="8"/>
      <c r="E567" s="8"/>
      <c r="F567" s="8"/>
      <c r="G567" s="8"/>
    </row>
    <row r="568" spans="1:7" ht="13.8">
      <c r="A568" s="9"/>
      <c r="B568" s="9"/>
      <c r="C568" s="9"/>
      <c r="D568" s="9"/>
      <c r="E568" s="9"/>
      <c r="F568" s="9"/>
      <c r="G568" s="9"/>
    </row>
    <row r="569" spans="1:7" ht="13.8">
      <c r="A569" s="8"/>
      <c r="B569" s="8"/>
      <c r="C569" s="8"/>
      <c r="D569" s="8"/>
      <c r="E569" s="8"/>
      <c r="F569" s="8"/>
      <c r="G569" s="8"/>
    </row>
    <row r="570" spans="1:7" ht="13.8">
      <c r="A570" s="9"/>
      <c r="B570" s="9"/>
      <c r="C570" s="9"/>
      <c r="D570" s="9"/>
      <c r="E570" s="9"/>
      <c r="F570" s="9"/>
      <c r="G570" s="9"/>
    </row>
    <row r="571" spans="1:7" ht="13.8">
      <c r="A571" s="8"/>
      <c r="B571" s="8"/>
      <c r="C571" s="8"/>
      <c r="D571" s="8"/>
      <c r="E571" s="8"/>
      <c r="F571" s="8"/>
      <c r="G571" s="8"/>
    </row>
    <row r="572" spans="1:7" ht="13.8">
      <c r="A572" s="9"/>
      <c r="B572" s="9"/>
      <c r="C572" s="9"/>
      <c r="D572" s="9"/>
      <c r="E572" s="9"/>
      <c r="F572" s="9"/>
      <c r="G572" s="9"/>
    </row>
    <row r="573" spans="1:7" ht="13.8">
      <c r="A573" s="8"/>
      <c r="B573" s="8"/>
      <c r="C573" s="8"/>
      <c r="D573" s="8"/>
      <c r="E573" s="8"/>
      <c r="F573" s="8"/>
      <c r="G573" s="8"/>
    </row>
    <row r="574" spans="1:7" ht="13.8">
      <c r="A574" s="9"/>
      <c r="B574" s="9"/>
      <c r="C574" s="9"/>
      <c r="D574" s="9"/>
      <c r="E574" s="9"/>
      <c r="F574" s="9"/>
      <c r="G574" s="9"/>
    </row>
    <row r="575" spans="1:7" ht="13.8">
      <c r="A575" s="8"/>
      <c r="B575" s="8"/>
      <c r="C575" s="8"/>
      <c r="D575" s="8"/>
      <c r="E575" s="8"/>
      <c r="F575" s="8"/>
      <c r="G575" s="8"/>
    </row>
    <row r="576" spans="1:7" ht="13.8">
      <c r="A576" s="9"/>
      <c r="B576" s="9"/>
      <c r="C576" s="9"/>
      <c r="D576" s="9"/>
      <c r="E576" s="9"/>
      <c r="F576" s="9"/>
      <c r="G576" s="9"/>
    </row>
    <row r="577" spans="1:7" ht="13.8">
      <c r="A577" s="8"/>
      <c r="B577" s="8"/>
      <c r="C577" s="8"/>
      <c r="D577" s="8"/>
      <c r="E577" s="8"/>
      <c r="F577" s="8"/>
      <c r="G577" s="8"/>
    </row>
    <row r="578" spans="1:7" ht="13.8">
      <c r="A578" s="9"/>
      <c r="B578" s="9"/>
      <c r="C578" s="9"/>
      <c r="D578" s="9"/>
      <c r="E578" s="9"/>
      <c r="F578" s="9"/>
      <c r="G578" s="9"/>
    </row>
    <row r="579" spans="1:7" ht="13.8">
      <c r="A579" s="8"/>
      <c r="B579" s="8"/>
      <c r="C579" s="8"/>
      <c r="D579" s="8"/>
      <c r="E579" s="8"/>
      <c r="F579" s="8"/>
      <c r="G579" s="8"/>
    </row>
    <row r="580" spans="1:7" ht="13.8">
      <c r="A580" s="9"/>
      <c r="B580" s="9"/>
      <c r="C580" s="9"/>
      <c r="D580" s="9"/>
      <c r="E580" s="9"/>
      <c r="F580" s="9"/>
      <c r="G580" s="9"/>
    </row>
    <row r="581" spans="1:7" ht="13.8">
      <c r="A581" s="8"/>
      <c r="B581" s="8"/>
      <c r="C581" s="8"/>
      <c r="D581" s="8"/>
      <c r="E581" s="8"/>
      <c r="F581" s="8"/>
      <c r="G581" s="8"/>
    </row>
    <row r="582" spans="1:7" ht="13.8">
      <c r="A582" s="9"/>
      <c r="B582" s="9"/>
      <c r="C582" s="9"/>
      <c r="D582" s="9"/>
      <c r="E582" s="9"/>
      <c r="F582" s="9"/>
      <c r="G582" s="9"/>
    </row>
    <row r="583" spans="1:7" ht="13.8">
      <c r="A583" s="8"/>
      <c r="B583" s="8"/>
      <c r="C583" s="8"/>
      <c r="D583" s="8"/>
      <c r="E583" s="8"/>
      <c r="F583" s="8"/>
      <c r="G583" s="8"/>
    </row>
    <row r="584" spans="1:7" ht="13.8">
      <c r="A584" s="9"/>
      <c r="B584" s="9"/>
      <c r="C584" s="9"/>
      <c r="D584" s="9"/>
      <c r="E584" s="9"/>
      <c r="F584" s="9"/>
      <c r="G584" s="9"/>
    </row>
    <row r="585" spans="1:7" ht="13.8">
      <c r="A585" s="8"/>
      <c r="B585" s="8"/>
      <c r="C585" s="8"/>
      <c r="D585" s="8"/>
      <c r="E585" s="8"/>
      <c r="F585" s="8"/>
      <c r="G585" s="8"/>
    </row>
    <row r="586" spans="1:7" ht="13.8">
      <c r="A586" s="9"/>
      <c r="B586" s="9"/>
      <c r="C586" s="9"/>
      <c r="D586" s="9"/>
      <c r="E586" s="9"/>
      <c r="F586" s="9"/>
      <c r="G586" s="9"/>
    </row>
    <row r="587" spans="1:7" ht="13.8">
      <c r="A587" s="8"/>
      <c r="B587" s="8"/>
      <c r="C587" s="8"/>
      <c r="D587" s="8"/>
      <c r="E587" s="8"/>
      <c r="F587" s="8"/>
      <c r="G587" s="8"/>
    </row>
    <row r="588" spans="1:7" ht="13.8">
      <c r="A588" s="9"/>
      <c r="B588" s="9"/>
      <c r="C588" s="9"/>
      <c r="D588" s="9"/>
      <c r="E588" s="9"/>
      <c r="F588" s="9"/>
      <c r="G588" s="9"/>
    </row>
    <row r="589" spans="1:7" ht="13.8">
      <c r="A589" s="8"/>
      <c r="B589" s="8"/>
      <c r="C589" s="8"/>
      <c r="D589" s="8"/>
      <c r="E589" s="8"/>
      <c r="F589" s="8"/>
      <c r="G589" s="8"/>
    </row>
    <row r="590" spans="1:7" ht="13.8">
      <c r="A590" s="9"/>
      <c r="B590" s="9"/>
      <c r="C590" s="9"/>
      <c r="D590" s="9"/>
      <c r="E590" s="9"/>
      <c r="F590" s="9"/>
      <c r="G590" s="9"/>
    </row>
    <row r="591" spans="1:7" ht="13.8">
      <c r="A591" s="8"/>
      <c r="B591" s="8"/>
      <c r="C591" s="8"/>
      <c r="D591" s="8"/>
      <c r="E591" s="8"/>
      <c r="F591" s="8"/>
      <c r="G591" s="8"/>
    </row>
    <row r="592" spans="1:7" ht="13.8">
      <c r="A592" s="9"/>
      <c r="B592" s="9"/>
      <c r="C592" s="9"/>
      <c r="D592" s="9"/>
      <c r="E592" s="9"/>
      <c r="F592" s="9"/>
      <c r="G592" s="9"/>
    </row>
    <row r="593" spans="1:7" ht="13.8">
      <c r="A593" s="8"/>
      <c r="B593" s="8"/>
      <c r="C593" s="8"/>
      <c r="D593" s="8"/>
      <c r="E593" s="8"/>
      <c r="F593" s="8"/>
      <c r="G593" s="8"/>
    </row>
    <row r="594" spans="1:7" ht="13.8">
      <c r="A594" s="9"/>
      <c r="B594" s="9"/>
      <c r="C594" s="9"/>
      <c r="D594" s="9"/>
      <c r="E594" s="9"/>
      <c r="F594" s="9"/>
      <c r="G594" s="9"/>
    </row>
    <row r="595" spans="1:7" ht="13.8">
      <c r="A595" s="8"/>
      <c r="B595" s="8"/>
      <c r="C595" s="8"/>
      <c r="D595" s="8"/>
      <c r="E595" s="8"/>
      <c r="F595" s="8"/>
      <c r="G595" s="8"/>
    </row>
    <row r="596" spans="1:7" ht="13.8">
      <c r="A596" s="9"/>
      <c r="B596" s="9"/>
      <c r="C596" s="9"/>
      <c r="D596" s="9"/>
      <c r="E596" s="9"/>
      <c r="F596" s="9"/>
      <c r="G596" s="9"/>
    </row>
    <row r="597" spans="1:7" ht="13.8">
      <c r="A597" s="8"/>
      <c r="B597" s="8"/>
      <c r="C597" s="8"/>
      <c r="D597" s="8"/>
      <c r="E597" s="8"/>
      <c r="F597" s="8"/>
      <c r="G597" s="8"/>
    </row>
    <row r="598" spans="1:7" ht="13.8">
      <c r="A598" s="9"/>
      <c r="B598" s="9"/>
      <c r="C598" s="9"/>
      <c r="D598" s="9"/>
      <c r="E598" s="9"/>
      <c r="F598" s="9"/>
      <c r="G598" s="9"/>
    </row>
    <row r="599" spans="1:7" ht="13.8">
      <c r="A599" s="8"/>
      <c r="B599" s="8"/>
      <c r="C599" s="8"/>
      <c r="D599" s="8"/>
      <c r="E599" s="8"/>
      <c r="F599" s="8"/>
      <c r="G599" s="8"/>
    </row>
    <row r="600" spans="1:7" ht="13.8">
      <c r="A600" s="9"/>
      <c r="B600" s="9"/>
      <c r="C600" s="9"/>
      <c r="D600" s="9"/>
      <c r="E600" s="9"/>
      <c r="F600" s="9"/>
      <c r="G600" s="9"/>
    </row>
    <row r="601" spans="1:7" ht="13.8">
      <c r="A601" s="8"/>
      <c r="B601" s="8"/>
      <c r="C601" s="8"/>
      <c r="D601" s="8"/>
      <c r="E601" s="8"/>
      <c r="F601" s="8"/>
      <c r="G601" s="8"/>
    </row>
    <row r="602" spans="1:7" ht="13.8">
      <c r="A602" s="9"/>
      <c r="B602" s="9"/>
      <c r="C602" s="9"/>
      <c r="D602" s="9"/>
      <c r="E602" s="9"/>
      <c r="F602" s="9"/>
      <c r="G602" s="9"/>
    </row>
    <row r="603" spans="1:7" ht="13.8">
      <c r="A603" s="8"/>
      <c r="B603" s="8"/>
      <c r="C603" s="8"/>
      <c r="D603" s="8"/>
      <c r="E603" s="8"/>
      <c r="F603" s="8"/>
      <c r="G603" s="8"/>
    </row>
    <row r="604" spans="1:7" ht="13.8">
      <c r="A604" s="9"/>
      <c r="B604" s="9"/>
      <c r="C604" s="9"/>
      <c r="D604" s="9"/>
      <c r="E604" s="9"/>
      <c r="F604" s="9"/>
      <c r="G604" s="9"/>
    </row>
    <row r="605" spans="1:7" ht="13.8">
      <c r="A605" s="8"/>
      <c r="B605" s="8"/>
      <c r="C605" s="8"/>
      <c r="D605" s="8"/>
      <c r="E605" s="8"/>
      <c r="F605" s="8"/>
      <c r="G605" s="8"/>
    </row>
    <row r="606" spans="1:7" ht="13.8">
      <c r="A606" s="9"/>
      <c r="B606" s="9"/>
      <c r="C606" s="9"/>
      <c r="D606" s="9"/>
      <c r="E606" s="9"/>
      <c r="F606" s="9"/>
      <c r="G606" s="9"/>
    </row>
    <row r="607" spans="1:7" ht="13.8">
      <c r="A607" s="8"/>
      <c r="B607" s="8"/>
      <c r="C607" s="8"/>
      <c r="D607" s="8"/>
      <c r="E607" s="8"/>
      <c r="F607" s="8"/>
      <c r="G607" s="8"/>
    </row>
    <row r="608" spans="1:7" ht="13.8">
      <c r="A608" s="9"/>
      <c r="B608" s="9"/>
      <c r="C608" s="9"/>
      <c r="D608" s="9"/>
      <c r="E608" s="9"/>
      <c r="F608" s="9"/>
      <c r="G608" s="9"/>
    </row>
    <row r="609" spans="1:7" ht="13.8">
      <c r="A609" s="8"/>
      <c r="B609" s="8"/>
      <c r="C609" s="8"/>
      <c r="D609" s="8"/>
      <c r="E609" s="8"/>
      <c r="F609" s="8"/>
      <c r="G609" s="8"/>
    </row>
    <row r="610" spans="1:7" ht="13.8">
      <c r="A610" s="9"/>
      <c r="B610" s="9"/>
      <c r="C610" s="9"/>
      <c r="D610" s="9"/>
      <c r="E610" s="9"/>
      <c r="F610" s="9"/>
      <c r="G610" s="9"/>
    </row>
    <row r="611" spans="1:7" ht="13.8">
      <c r="A611" s="8"/>
      <c r="B611" s="8"/>
      <c r="C611" s="8"/>
      <c r="D611" s="8"/>
      <c r="E611" s="8"/>
      <c r="F611" s="8"/>
      <c r="G611" s="8"/>
    </row>
    <row r="612" spans="1:7" ht="13.8">
      <c r="A612" s="9"/>
      <c r="B612" s="9"/>
      <c r="C612" s="9"/>
      <c r="D612" s="9"/>
      <c r="E612" s="9"/>
      <c r="F612" s="9"/>
      <c r="G612" s="9"/>
    </row>
    <row r="613" spans="1:7" ht="13.8">
      <c r="A613" s="8"/>
      <c r="B613" s="8"/>
      <c r="C613" s="8"/>
      <c r="D613" s="8"/>
      <c r="E613" s="8"/>
      <c r="F613" s="8"/>
      <c r="G613" s="8"/>
    </row>
    <row r="614" spans="1:7" ht="13.8">
      <c r="A614" s="9"/>
      <c r="B614" s="9"/>
      <c r="C614" s="9"/>
      <c r="D614" s="9"/>
      <c r="E614" s="9"/>
      <c r="F614" s="9"/>
      <c r="G614" s="9"/>
    </row>
    <row r="615" spans="1:7" ht="13.8">
      <c r="A615" s="8"/>
      <c r="B615" s="8"/>
      <c r="C615" s="8"/>
      <c r="D615" s="8"/>
      <c r="E615" s="8"/>
      <c r="F615" s="8"/>
      <c r="G615" s="8"/>
    </row>
    <row r="616" spans="1:7" ht="13.8">
      <c r="A616" s="9"/>
      <c r="B616" s="9"/>
      <c r="C616" s="9"/>
      <c r="D616" s="9"/>
      <c r="E616" s="9"/>
      <c r="F616" s="9"/>
      <c r="G616" s="9"/>
    </row>
    <row r="617" spans="1:7" ht="13.8">
      <c r="A617" s="8"/>
      <c r="B617" s="8"/>
      <c r="C617" s="8"/>
      <c r="D617" s="8"/>
      <c r="E617" s="8"/>
      <c r="F617" s="8"/>
      <c r="G617" s="8"/>
    </row>
    <row r="618" spans="1:7" ht="13.8">
      <c r="A618" s="9"/>
      <c r="B618" s="9"/>
      <c r="C618" s="9"/>
      <c r="D618" s="9"/>
      <c r="E618" s="9"/>
      <c r="F618" s="9"/>
      <c r="G618" s="9"/>
    </row>
    <row r="619" spans="1:7" ht="13.8">
      <c r="A619" s="8"/>
      <c r="B619" s="8"/>
      <c r="C619" s="8"/>
      <c r="D619" s="8"/>
      <c r="E619" s="8"/>
      <c r="F619" s="8"/>
      <c r="G619" s="8"/>
    </row>
    <row r="620" spans="1:7" ht="13.8">
      <c r="A620" s="9"/>
      <c r="B620" s="9"/>
      <c r="C620" s="9"/>
      <c r="D620" s="9"/>
      <c r="E620" s="9"/>
      <c r="F620" s="9"/>
      <c r="G620" s="9"/>
    </row>
    <row r="621" spans="1:7" ht="13.8">
      <c r="A621" s="8"/>
      <c r="B621" s="8"/>
      <c r="C621" s="8"/>
      <c r="D621" s="8"/>
      <c r="E621" s="8"/>
      <c r="F621" s="8"/>
      <c r="G621" s="8"/>
    </row>
    <row r="622" spans="1:7" ht="13.8">
      <c r="A622" s="9"/>
      <c r="B622" s="9"/>
      <c r="C622" s="9"/>
      <c r="D622" s="9"/>
      <c r="E622" s="9"/>
      <c r="F622" s="9"/>
      <c r="G622" s="9"/>
    </row>
    <row r="623" spans="1:7" ht="13.8">
      <c r="A623" s="8"/>
      <c r="B623" s="8"/>
      <c r="C623" s="8"/>
      <c r="D623" s="8"/>
      <c r="E623" s="8"/>
      <c r="F623" s="8"/>
      <c r="G623" s="8"/>
    </row>
    <row r="624" spans="1:7" ht="13.8">
      <c r="A624" s="9"/>
      <c r="B624" s="9"/>
      <c r="C624" s="9"/>
      <c r="D624" s="9"/>
      <c r="E624" s="9"/>
      <c r="F624" s="9"/>
      <c r="G624" s="9"/>
    </row>
    <row r="625" spans="1:7" ht="13.8">
      <c r="A625" s="8"/>
      <c r="B625" s="8"/>
      <c r="C625" s="8"/>
      <c r="D625" s="8"/>
      <c r="E625" s="8"/>
      <c r="F625" s="8"/>
      <c r="G625" s="8"/>
    </row>
    <row r="626" spans="1:7" ht="13.8">
      <c r="A626" s="9"/>
      <c r="B626" s="9"/>
      <c r="C626" s="9"/>
      <c r="D626" s="9"/>
      <c r="E626" s="9"/>
      <c r="F626" s="9"/>
      <c r="G626" s="9"/>
    </row>
    <row r="627" spans="1:7" ht="13.8">
      <c r="A627" s="8"/>
      <c r="B627" s="8"/>
      <c r="C627" s="8"/>
      <c r="D627" s="8"/>
      <c r="E627" s="8"/>
      <c r="F627" s="8"/>
      <c r="G627" s="8"/>
    </row>
    <row r="628" spans="1:7" ht="13.8">
      <c r="A628" s="9"/>
      <c r="B628" s="9"/>
      <c r="C628" s="9"/>
      <c r="D628" s="9"/>
      <c r="E628" s="9"/>
      <c r="F628" s="9"/>
      <c r="G628" s="9"/>
    </row>
    <row r="629" spans="1:7" ht="13.8">
      <c r="A629" s="8"/>
      <c r="B629" s="8"/>
      <c r="C629" s="8"/>
      <c r="D629" s="8"/>
      <c r="E629" s="8"/>
      <c r="F629" s="8"/>
      <c r="G629" s="8"/>
    </row>
    <row r="630" spans="1:7" ht="13.8">
      <c r="A630" s="9"/>
      <c r="B630" s="9"/>
      <c r="C630" s="9"/>
      <c r="D630" s="9"/>
      <c r="E630" s="9"/>
      <c r="F630" s="9"/>
      <c r="G630" s="9"/>
    </row>
    <row r="631" spans="1:7" ht="13.8">
      <c r="A631" s="8"/>
      <c r="B631" s="8"/>
      <c r="C631" s="8"/>
      <c r="D631" s="8"/>
      <c r="E631" s="8"/>
      <c r="F631" s="8"/>
      <c r="G631" s="8"/>
    </row>
    <row r="632" spans="1:7" ht="13.8">
      <c r="A632" s="9"/>
      <c r="B632" s="9"/>
      <c r="C632" s="9"/>
      <c r="D632" s="9"/>
      <c r="E632" s="9"/>
      <c r="F632" s="9"/>
      <c r="G632" s="9"/>
    </row>
    <row r="633" spans="1:7" ht="13.8">
      <c r="A633" s="8"/>
      <c r="B633" s="8"/>
      <c r="C633" s="8"/>
      <c r="D633" s="8"/>
      <c r="E633" s="8"/>
      <c r="F633" s="8"/>
      <c r="G633" s="8"/>
    </row>
    <row r="634" spans="1:7" ht="13.8">
      <c r="A634" s="9"/>
      <c r="B634" s="9"/>
      <c r="C634" s="9"/>
      <c r="D634" s="9"/>
      <c r="E634" s="9"/>
      <c r="F634" s="9"/>
      <c r="G634" s="9"/>
    </row>
    <row r="635" spans="1:7" ht="13.8">
      <c r="A635" s="8"/>
      <c r="B635" s="8"/>
      <c r="C635" s="8"/>
      <c r="D635" s="8"/>
      <c r="E635" s="8"/>
      <c r="F635" s="8"/>
      <c r="G635" s="8"/>
    </row>
    <row r="636" spans="1:7" ht="13.8">
      <c r="A636" s="9"/>
      <c r="B636" s="9"/>
      <c r="C636" s="9"/>
      <c r="D636" s="9"/>
      <c r="E636" s="9"/>
      <c r="F636" s="9"/>
      <c r="G636" s="9"/>
    </row>
    <row r="637" spans="1:7" ht="13.8">
      <c r="A637" s="8"/>
      <c r="B637" s="8"/>
      <c r="C637" s="8"/>
      <c r="D637" s="8"/>
      <c r="E637" s="8"/>
      <c r="F637" s="8"/>
      <c r="G637" s="8"/>
    </row>
    <row r="638" spans="1:7" ht="13.8">
      <c r="A638" s="9"/>
      <c r="B638" s="9"/>
      <c r="C638" s="9"/>
      <c r="D638" s="9"/>
      <c r="E638" s="9"/>
      <c r="F638" s="9"/>
      <c r="G638" s="9"/>
    </row>
    <row r="639" spans="1:7" ht="13.8">
      <c r="A639" s="8"/>
      <c r="B639" s="8"/>
      <c r="C639" s="8"/>
      <c r="D639" s="8"/>
      <c r="E639" s="8"/>
      <c r="F639" s="8"/>
      <c r="G639" s="8"/>
    </row>
    <row r="640" spans="1:7" ht="13.8">
      <c r="A640" s="9"/>
      <c r="B640" s="9"/>
      <c r="C640" s="9"/>
      <c r="D640" s="9"/>
      <c r="E640" s="9"/>
      <c r="F640" s="9"/>
      <c r="G640" s="9"/>
    </row>
    <row r="641" spans="1:7" ht="13.8">
      <c r="A641" s="8"/>
      <c r="B641" s="8"/>
      <c r="C641" s="8"/>
      <c r="D641" s="8"/>
      <c r="E641" s="8"/>
      <c r="F641" s="8"/>
      <c r="G641" s="8"/>
    </row>
    <row r="642" spans="1:7" ht="13.8">
      <c r="A642" s="9"/>
      <c r="B642" s="9"/>
      <c r="C642" s="9"/>
      <c r="D642" s="9"/>
      <c r="E642" s="9"/>
      <c r="F642" s="9"/>
      <c r="G642" s="9"/>
    </row>
    <row r="643" spans="1:7" ht="13.8">
      <c r="A643" s="8"/>
      <c r="B643" s="8"/>
      <c r="C643" s="8"/>
      <c r="D643" s="8"/>
      <c r="E643" s="8"/>
      <c r="F643" s="8"/>
      <c r="G643" s="8"/>
    </row>
    <row r="644" spans="1:7" ht="13.8">
      <c r="A644" s="9"/>
      <c r="B644" s="9"/>
      <c r="C644" s="9"/>
      <c r="D644" s="9"/>
      <c r="E644" s="9"/>
      <c r="F644" s="9"/>
      <c r="G644" s="9"/>
    </row>
    <row r="645" spans="1:7" ht="13.8">
      <c r="A645" s="8"/>
      <c r="B645" s="8"/>
      <c r="C645" s="8"/>
      <c r="D645" s="8"/>
      <c r="E645" s="8"/>
      <c r="F645" s="8"/>
      <c r="G645" s="8"/>
    </row>
    <row r="646" spans="1:7" ht="13.8">
      <c r="A646" s="9"/>
      <c r="B646" s="9"/>
      <c r="C646" s="9"/>
      <c r="D646" s="9"/>
      <c r="E646" s="9"/>
      <c r="F646" s="9"/>
      <c r="G646" s="9"/>
    </row>
    <row r="647" spans="1:7" ht="13.8">
      <c r="A647" s="8"/>
      <c r="B647" s="8"/>
      <c r="C647" s="8"/>
      <c r="D647" s="8"/>
      <c r="E647" s="8"/>
      <c r="F647" s="8"/>
      <c r="G647" s="8"/>
    </row>
    <row r="648" spans="1:7" ht="13.8">
      <c r="A648" s="9"/>
      <c r="B648" s="9"/>
      <c r="C648" s="9"/>
      <c r="D648" s="9"/>
      <c r="E648" s="9"/>
      <c r="F648" s="9"/>
      <c r="G648" s="9"/>
    </row>
    <row r="649" spans="1:7" ht="13.8">
      <c r="A649" s="8"/>
      <c r="B649" s="8"/>
      <c r="C649" s="8"/>
      <c r="D649" s="8"/>
      <c r="E649" s="8"/>
      <c r="F649" s="8"/>
      <c r="G649" s="8"/>
    </row>
    <row r="650" spans="1:7" ht="13.8">
      <c r="A650" s="9"/>
      <c r="B650" s="9"/>
      <c r="C650" s="9"/>
      <c r="D650" s="9"/>
      <c r="E650" s="9"/>
      <c r="F650" s="9"/>
      <c r="G650" s="9"/>
    </row>
    <row r="651" spans="1:7" ht="13.8">
      <c r="A651" s="8"/>
      <c r="B651" s="8"/>
      <c r="C651" s="8"/>
      <c r="D651" s="8"/>
      <c r="E651" s="8"/>
      <c r="F651" s="8"/>
      <c r="G651" s="8"/>
    </row>
    <row r="652" spans="1:7" ht="13.8">
      <c r="A652" s="9"/>
      <c r="B652" s="9"/>
      <c r="C652" s="9"/>
      <c r="D652" s="9"/>
      <c r="E652" s="9"/>
      <c r="F652" s="9"/>
      <c r="G652" s="9"/>
    </row>
    <row r="653" spans="1:7" ht="13.8">
      <c r="A653" s="8"/>
      <c r="B653" s="8"/>
      <c r="C653" s="8"/>
      <c r="D653" s="8"/>
      <c r="E653" s="8"/>
      <c r="F653" s="8"/>
      <c r="G653" s="8"/>
    </row>
    <row r="654" spans="1:7" ht="13.8">
      <c r="A654" s="9"/>
      <c r="B654" s="9"/>
      <c r="C654" s="9"/>
      <c r="D654" s="9"/>
      <c r="E654" s="9"/>
      <c r="F654" s="9"/>
      <c r="G654" s="9"/>
    </row>
    <row r="655" spans="1:7" ht="13.8">
      <c r="A655" s="8"/>
      <c r="B655" s="8"/>
      <c r="C655" s="8"/>
      <c r="D655" s="8"/>
      <c r="E655" s="8"/>
      <c r="F655" s="8"/>
      <c r="G655" s="8"/>
    </row>
    <row r="656" spans="1:7" ht="13.8">
      <c r="A656" s="9"/>
      <c r="B656" s="9"/>
      <c r="C656" s="9"/>
      <c r="D656" s="9"/>
      <c r="E656" s="9"/>
      <c r="F656" s="9"/>
      <c r="G656" s="9"/>
    </row>
    <row r="657" spans="1:7" ht="13.8">
      <c r="A657" s="8"/>
      <c r="B657" s="8"/>
      <c r="C657" s="8"/>
      <c r="D657" s="8"/>
      <c r="E657" s="8"/>
      <c r="F657" s="8"/>
      <c r="G657" s="8"/>
    </row>
    <row r="658" spans="1:7" ht="13.8">
      <c r="A658" s="9"/>
      <c r="B658" s="9"/>
      <c r="C658" s="9"/>
      <c r="D658" s="9"/>
      <c r="E658" s="9"/>
      <c r="F658" s="9"/>
      <c r="G658" s="9"/>
    </row>
    <row r="659" spans="1:7" ht="13.8">
      <c r="A659" s="8"/>
      <c r="B659" s="8"/>
      <c r="C659" s="8"/>
      <c r="D659" s="8"/>
      <c r="E659" s="8"/>
      <c r="F659" s="8"/>
      <c r="G659" s="8"/>
    </row>
    <row r="660" spans="1:7" ht="13.8">
      <c r="A660" s="9"/>
      <c r="B660" s="9"/>
      <c r="C660" s="9"/>
      <c r="D660" s="9"/>
      <c r="E660" s="9"/>
      <c r="F660" s="9"/>
      <c r="G660" s="9"/>
    </row>
    <row r="661" spans="1:7" ht="13.8">
      <c r="A661" s="8"/>
      <c r="B661" s="8"/>
      <c r="C661" s="8"/>
      <c r="D661" s="8"/>
      <c r="E661" s="8"/>
      <c r="F661" s="8"/>
      <c r="G661" s="8"/>
    </row>
    <row r="662" spans="1:7" ht="13.8">
      <c r="A662" s="9"/>
      <c r="B662" s="9"/>
      <c r="C662" s="9"/>
      <c r="D662" s="9"/>
      <c r="E662" s="9"/>
      <c r="F662" s="9"/>
      <c r="G662" s="9"/>
    </row>
    <row r="663" spans="1:7" ht="13.8">
      <c r="A663" s="8"/>
      <c r="B663" s="8"/>
      <c r="C663" s="8"/>
      <c r="D663" s="8"/>
      <c r="E663" s="8"/>
      <c r="F663" s="8"/>
      <c r="G663" s="8"/>
    </row>
    <row r="664" spans="1:7" ht="13.8">
      <c r="A664" s="9"/>
      <c r="B664" s="9"/>
      <c r="C664" s="9"/>
      <c r="D664" s="9"/>
      <c r="E664" s="9"/>
      <c r="F664" s="9"/>
      <c r="G664" s="9"/>
    </row>
    <row r="665" spans="1:7" ht="13.8">
      <c r="A665" s="8"/>
      <c r="B665" s="8"/>
      <c r="C665" s="8"/>
      <c r="D665" s="8"/>
      <c r="E665" s="8"/>
      <c r="F665" s="8"/>
      <c r="G665" s="8"/>
    </row>
    <row r="666" spans="1:7" ht="13.8">
      <c r="A666" s="9"/>
      <c r="B666" s="9"/>
      <c r="C666" s="9"/>
      <c r="D666" s="9"/>
      <c r="E666" s="9"/>
      <c r="F666" s="9"/>
      <c r="G666" s="9"/>
    </row>
    <row r="667" spans="1:7" ht="13.8">
      <c r="A667" s="8"/>
      <c r="B667" s="8"/>
      <c r="C667" s="8"/>
      <c r="D667" s="8"/>
      <c r="E667" s="8"/>
      <c r="F667" s="8"/>
      <c r="G667" s="8"/>
    </row>
    <row r="668" spans="1:7" ht="13.8">
      <c r="A668" s="9"/>
      <c r="B668" s="9"/>
      <c r="C668" s="9"/>
      <c r="D668" s="9"/>
      <c r="E668" s="9"/>
      <c r="F668" s="9"/>
      <c r="G668" s="9"/>
    </row>
    <row r="669" spans="1:7" ht="13.8">
      <c r="A669" s="8"/>
      <c r="B669" s="8"/>
      <c r="C669" s="8"/>
      <c r="D669" s="8"/>
      <c r="E669" s="8"/>
      <c r="F669" s="8"/>
      <c r="G669" s="8"/>
    </row>
    <row r="670" spans="1:7" ht="13.8">
      <c r="A670" s="9"/>
      <c r="B670" s="9"/>
      <c r="C670" s="9"/>
      <c r="D670" s="9"/>
      <c r="E670" s="9"/>
      <c r="F670" s="9"/>
      <c r="G670" s="9"/>
    </row>
    <row r="671" spans="1:7" ht="13.8">
      <c r="A671" s="8"/>
      <c r="B671" s="8"/>
      <c r="C671" s="8"/>
      <c r="D671" s="8"/>
      <c r="E671" s="8"/>
      <c r="F671" s="8"/>
      <c r="G671" s="8"/>
    </row>
    <row r="672" spans="1:7" ht="13.8">
      <c r="A672" s="9"/>
      <c r="B672" s="9"/>
      <c r="C672" s="9"/>
      <c r="D672" s="9"/>
      <c r="E672" s="9"/>
      <c r="F672" s="9"/>
      <c r="G672" s="9"/>
    </row>
    <row r="673" spans="1:7" ht="13.8">
      <c r="A673" s="8"/>
      <c r="B673" s="8"/>
      <c r="C673" s="8"/>
      <c r="D673" s="8"/>
      <c r="E673" s="8"/>
      <c r="F673" s="8"/>
      <c r="G673" s="8"/>
    </row>
    <row r="674" spans="1:7" ht="13.8">
      <c r="A674" s="9"/>
      <c r="B674" s="9"/>
      <c r="C674" s="9"/>
      <c r="D674" s="9"/>
      <c r="E674" s="9"/>
      <c r="F674" s="9"/>
      <c r="G674" s="9"/>
    </row>
    <row r="675" spans="1:7" ht="13.8">
      <c r="A675" s="8"/>
      <c r="B675" s="8"/>
      <c r="C675" s="8"/>
      <c r="D675" s="8"/>
      <c r="E675" s="8"/>
      <c r="F675" s="8"/>
      <c r="G675" s="8"/>
    </row>
    <row r="676" spans="1:7" ht="13.8">
      <c r="A676" s="9"/>
      <c r="B676" s="9"/>
      <c r="C676" s="9"/>
      <c r="D676" s="9"/>
      <c r="E676" s="9"/>
      <c r="F676" s="9"/>
      <c r="G676" s="9"/>
    </row>
    <row r="677" spans="1:7" ht="13.8">
      <c r="A677" s="8"/>
      <c r="B677" s="8"/>
      <c r="C677" s="8"/>
      <c r="D677" s="8"/>
      <c r="E677" s="8"/>
      <c r="F677" s="8"/>
      <c r="G677" s="8"/>
    </row>
    <row r="678" spans="1:7" ht="13.8">
      <c r="A678" s="9"/>
      <c r="B678" s="9"/>
      <c r="C678" s="9"/>
      <c r="D678" s="9"/>
      <c r="E678" s="9"/>
      <c r="F678" s="9"/>
      <c r="G678" s="9"/>
    </row>
    <row r="679" spans="1:7" ht="13.8">
      <c r="A679" s="8"/>
      <c r="B679" s="8"/>
      <c r="C679" s="8"/>
      <c r="D679" s="8"/>
      <c r="E679" s="8"/>
      <c r="F679" s="8"/>
      <c r="G679" s="8"/>
    </row>
    <row r="680" spans="1:7" ht="13.8">
      <c r="A680" s="9"/>
      <c r="B680" s="9"/>
      <c r="C680" s="9"/>
      <c r="D680" s="9"/>
      <c r="E680" s="9"/>
      <c r="F680" s="9"/>
      <c r="G680" s="9"/>
    </row>
    <row r="681" spans="1:7" ht="13.8">
      <c r="A681" s="8"/>
      <c r="B681" s="8"/>
      <c r="C681" s="8"/>
      <c r="D681" s="8"/>
      <c r="E681" s="8"/>
      <c r="F681" s="8"/>
      <c r="G681" s="8"/>
    </row>
    <row r="682" spans="1:7" ht="13.8">
      <c r="A682" s="9"/>
      <c r="B682" s="9"/>
      <c r="C682" s="9"/>
      <c r="D682" s="9"/>
      <c r="E682" s="9"/>
      <c r="F682" s="9"/>
      <c r="G682" s="9"/>
    </row>
    <row r="683" spans="1:7" ht="13.8">
      <c r="A683" s="8"/>
      <c r="B683" s="8"/>
      <c r="C683" s="8"/>
      <c r="D683" s="8"/>
      <c r="E683" s="8"/>
      <c r="F683" s="8"/>
      <c r="G683" s="8"/>
    </row>
    <row r="684" spans="1:7" ht="13.8">
      <c r="A684" s="9"/>
      <c r="B684" s="9"/>
      <c r="C684" s="9"/>
      <c r="D684" s="9"/>
      <c r="E684" s="9"/>
      <c r="F684" s="9"/>
      <c r="G684" s="9"/>
    </row>
    <row r="685" spans="1:7" ht="13.8">
      <c r="A685" s="8"/>
      <c r="B685" s="8"/>
      <c r="C685" s="8"/>
      <c r="D685" s="8"/>
      <c r="E685" s="8"/>
      <c r="F685" s="8"/>
      <c r="G685" s="8"/>
    </row>
    <row r="686" spans="1:7" ht="13.8">
      <c r="A686" s="9"/>
      <c r="B686" s="9"/>
      <c r="C686" s="9"/>
      <c r="D686" s="9"/>
      <c r="E686" s="9"/>
      <c r="F686" s="9"/>
      <c r="G686" s="9"/>
    </row>
    <row r="687" spans="1:7" ht="13.8">
      <c r="A687" s="8"/>
      <c r="B687" s="8"/>
      <c r="C687" s="8"/>
      <c r="D687" s="8"/>
      <c r="E687" s="8"/>
      <c r="F687" s="8"/>
      <c r="G687" s="8"/>
    </row>
    <row r="688" spans="1:7" ht="13.8">
      <c r="A688" s="9"/>
      <c r="B688" s="9"/>
      <c r="C688" s="9"/>
      <c r="D688" s="9"/>
      <c r="E688" s="9"/>
      <c r="F688" s="9"/>
      <c r="G688" s="9"/>
    </row>
    <row r="689" spans="1:7" ht="13.8">
      <c r="A689" s="8"/>
      <c r="B689" s="8"/>
      <c r="C689" s="8"/>
      <c r="D689" s="8"/>
      <c r="E689" s="8"/>
      <c r="F689" s="8"/>
      <c r="G689" s="8"/>
    </row>
    <row r="690" spans="1:7" ht="13.8">
      <c r="A690" s="9"/>
      <c r="B690" s="9"/>
      <c r="C690" s="9"/>
      <c r="D690" s="9"/>
      <c r="E690" s="9"/>
      <c r="F690" s="9"/>
      <c r="G690" s="9"/>
    </row>
    <row r="691" spans="1:7" ht="13.8">
      <c r="A691" s="8"/>
      <c r="B691" s="8"/>
      <c r="C691" s="8"/>
      <c r="D691" s="8"/>
      <c r="E691" s="8"/>
      <c r="F691" s="8"/>
      <c r="G691" s="8"/>
    </row>
    <row r="692" spans="1:7" ht="13.8">
      <c r="A692" s="9"/>
      <c r="B692" s="9"/>
      <c r="C692" s="9"/>
      <c r="D692" s="9"/>
      <c r="E692" s="9"/>
      <c r="F692" s="9"/>
      <c r="G692" s="9"/>
    </row>
    <row r="693" spans="1:7" ht="13.8">
      <c r="A693" s="8"/>
      <c r="B693" s="8"/>
      <c r="C693" s="8"/>
      <c r="D693" s="8"/>
      <c r="E693" s="8"/>
      <c r="F693" s="8"/>
      <c r="G693" s="8"/>
    </row>
    <row r="694" spans="1:7" ht="13.8">
      <c r="A694" s="9"/>
      <c r="B694" s="9"/>
      <c r="C694" s="9"/>
      <c r="D694" s="9"/>
      <c r="E694" s="9"/>
      <c r="F694" s="9"/>
      <c r="G694" s="9"/>
    </row>
    <row r="695" spans="1:7" ht="13.8">
      <c r="A695" s="8"/>
      <c r="B695" s="8"/>
      <c r="C695" s="8"/>
      <c r="D695" s="8"/>
      <c r="E695" s="8"/>
      <c r="F695" s="8"/>
      <c r="G695" s="8"/>
    </row>
    <row r="696" spans="1:7" ht="13.8">
      <c r="A696" s="9"/>
      <c r="B696" s="9"/>
      <c r="C696" s="9"/>
      <c r="D696" s="9"/>
      <c r="E696" s="9"/>
      <c r="F696" s="9"/>
      <c r="G696" s="9"/>
    </row>
    <row r="697" spans="1:7" ht="13.8">
      <c r="A697" s="8"/>
      <c r="B697" s="8"/>
      <c r="C697" s="8"/>
      <c r="D697" s="8"/>
      <c r="E697" s="8"/>
      <c r="F697" s="8"/>
      <c r="G697" s="8"/>
    </row>
    <row r="698" spans="1:7" ht="13.8">
      <c r="A698" s="9"/>
      <c r="B698" s="9"/>
      <c r="C698" s="9"/>
      <c r="D698" s="9"/>
      <c r="E698" s="9"/>
      <c r="F698" s="9"/>
      <c r="G698" s="9"/>
    </row>
    <row r="699" spans="1:7" ht="13.8">
      <c r="A699" s="8"/>
      <c r="B699" s="8"/>
      <c r="C699" s="8"/>
      <c r="D699" s="8"/>
      <c r="E699" s="8"/>
      <c r="F699" s="8"/>
      <c r="G699" s="8"/>
    </row>
    <row r="700" spans="1:7" ht="13.8">
      <c r="A700" s="9"/>
      <c r="B700" s="9"/>
      <c r="C700" s="9"/>
      <c r="D700" s="9"/>
      <c r="E700" s="9"/>
      <c r="F700" s="9"/>
      <c r="G700" s="9"/>
    </row>
    <row r="701" spans="1:7" ht="13.8">
      <c r="A701" s="8"/>
      <c r="B701" s="8"/>
      <c r="C701" s="8"/>
      <c r="D701" s="8"/>
      <c r="E701" s="8"/>
      <c r="F701" s="8"/>
      <c r="G701" s="8"/>
    </row>
    <row r="702" spans="1:7" ht="13.8">
      <c r="A702" s="9"/>
      <c r="B702" s="9"/>
      <c r="C702" s="9"/>
      <c r="D702" s="9"/>
      <c r="E702" s="9"/>
      <c r="F702" s="9"/>
      <c r="G702" s="9"/>
    </row>
    <row r="703" spans="1:7" ht="13.8">
      <c r="A703" s="8"/>
      <c r="B703" s="8"/>
      <c r="C703" s="8"/>
      <c r="D703" s="8"/>
      <c r="E703" s="8"/>
      <c r="F703" s="8"/>
      <c r="G703" s="8"/>
    </row>
    <row r="704" spans="1:7" ht="13.8">
      <c r="A704" s="9"/>
      <c r="B704" s="9"/>
      <c r="C704" s="9"/>
      <c r="D704" s="9"/>
      <c r="E704" s="9"/>
      <c r="F704" s="9"/>
      <c r="G704" s="9"/>
    </row>
    <row r="705" spans="1:7" ht="13.8">
      <c r="A705" s="8"/>
      <c r="B705" s="8"/>
      <c r="C705" s="8"/>
      <c r="D705" s="8"/>
      <c r="E705" s="8"/>
      <c r="F705" s="8"/>
      <c r="G705" s="8"/>
    </row>
    <row r="706" spans="1:7" ht="13.8">
      <c r="A706" s="9"/>
      <c r="B706" s="9"/>
      <c r="C706" s="9"/>
      <c r="D706" s="9"/>
      <c r="E706" s="9"/>
      <c r="F706" s="9"/>
      <c r="G706" s="9"/>
    </row>
    <row r="707" spans="1:7" ht="13.8">
      <c r="A707" s="8"/>
      <c r="B707" s="8"/>
      <c r="C707" s="8"/>
      <c r="D707" s="8"/>
      <c r="E707" s="8"/>
      <c r="F707" s="8"/>
      <c r="G707" s="8"/>
    </row>
    <row r="708" spans="1:7" ht="13.8">
      <c r="A708" s="9"/>
      <c r="B708" s="9"/>
      <c r="C708" s="9"/>
      <c r="D708" s="9"/>
      <c r="E708" s="9"/>
      <c r="F708" s="9"/>
      <c r="G708" s="9"/>
    </row>
    <row r="709" spans="1:7" ht="13.8">
      <c r="A709" s="8"/>
      <c r="B709" s="8"/>
      <c r="C709" s="8"/>
      <c r="D709" s="8"/>
      <c r="E709" s="8"/>
      <c r="F709" s="8"/>
      <c r="G709" s="8"/>
    </row>
    <row r="710" spans="1:7" ht="13.8">
      <c r="A710" s="9"/>
      <c r="B710" s="9"/>
      <c r="C710" s="9"/>
      <c r="D710" s="9"/>
      <c r="E710" s="9"/>
      <c r="F710" s="9"/>
      <c r="G710" s="9"/>
    </row>
    <row r="711" spans="1:7" ht="13.8">
      <c r="A711" s="8"/>
      <c r="B711" s="8"/>
      <c r="C711" s="8"/>
      <c r="D711" s="8"/>
      <c r="E711" s="8"/>
      <c r="F711" s="8"/>
      <c r="G711" s="8"/>
    </row>
    <row r="712" spans="1:7" ht="13.8">
      <c r="A712" s="9"/>
      <c r="B712" s="9"/>
      <c r="C712" s="9"/>
      <c r="D712" s="9"/>
      <c r="E712" s="9"/>
      <c r="F712" s="9"/>
      <c r="G712" s="9"/>
    </row>
    <row r="713" spans="1:7" ht="13.8">
      <c r="A713" s="8"/>
      <c r="B713" s="8"/>
      <c r="C713" s="8"/>
      <c r="D713" s="8"/>
      <c r="E713" s="8"/>
      <c r="F713" s="8"/>
      <c r="G713" s="8"/>
    </row>
    <row r="714" spans="1:7" ht="13.8">
      <c r="A714" s="9"/>
      <c r="B714" s="9"/>
      <c r="C714" s="9"/>
      <c r="D714" s="9"/>
      <c r="E714" s="9"/>
      <c r="F714" s="9"/>
      <c r="G714" s="9"/>
    </row>
    <row r="715" spans="1:7" ht="13.8">
      <c r="A715" s="8"/>
      <c r="B715" s="8"/>
      <c r="C715" s="8"/>
      <c r="D715" s="8"/>
      <c r="E715" s="8"/>
      <c r="F715" s="8"/>
      <c r="G715" s="8"/>
    </row>
    <row r="716" spans="1:7" ht="13.8">
      <c r="A716" s="9"/>
      <c r="B716" s="9"/>
      <c r="C716" s="9"/>
      <c r="D716" s="9"/>
      <c r="E716" s="9"/>
      <c r="F716" s="9"/>
      <c r="G716" s="9"/>
    </row>
    <row r="717" spans="1:7" ht="13.8">
      <c r="A717" s="8"/>
      <c r="B717" s="8"/>
      <c r="C717" s="8"/>
      <c r="D717" s="8"/>
      <c r="E717" s="8"/>
      <c r="F717" s="8"/>
      <c r="G717" s="8"/>
    </row>
    <row r="718" spans="1:7" ht="13.8">
      <c r="A718" s="9"/>
      <c r="B718" s="9"/>
      <c r="C718" s="9"/>
      <c r="D718" s="9"/>
      <c r="E718" s="9"/>
      <c r="F718" s="9"/>
      <c r="G718" s="9"/>
    </row>
    <row r="719" spans="1:7" ht="13.8">
      <c r="A719" s="8"/>
      <c r="B719" s="8"/>
      <c r="C719" s="8"/>
      <c r="D719" s="8"/>
      <c r="E719" s="8"/>
      <c r="F719" s="8"/>
      <c r="G719" s="8"/>
    </row>
    <row r="720" spans="1:7" ht="13.8">
      <c r="A720" s="9"/>
      <c r="B720" s="9"/>
      <c r="C720" s="9"/>
      <c r="D720" s="9"/>
      <c r="E720" s="9"/>
      <c r="F720" s="9"/>
      <c r="G720" s="9"/>
    </row>
    <row r="721" spans="1:7" ht="13.8">
      <c r="A721" s="8"/>
      <c r="B721" s="8"/>
      <c r="C721" s="8"/>
      <c r="D721" s="8"/>
      <c r="E721" s="8"/>
      <c r="F721" s="8"/>
      <c r="G721" s="8"/>
    </row>
    <row r="722" spans="1:7" ht="13.8">
      <c r="A722" s="9"/>
      <c r="B722" s="9"/>
      <c r="C722" s="9"/>
      <c r="D722" s="9"/>
      <c r="E722" s="9"/>
      <c r="F722" s="9"/>
      <c r="G722" s="9"/>
    </row>
    <row r="723" spans="1:7" ht="13.8">
      <c r="A723" s="8"/>
      <c r="B723" s="8"/>
      <c r="C723" s="8"/>
      <c r="D723" s="8"/>
      <c r="E723" s="8"/>
      <c r="F723" s="8"/>
      <c r="G723" s="8"/>
    </row>
    <row r="724" spans="1:7" ht="13.8">
      <c r="A724" s="9"/>
      <c r="B724" s="9"/>
      <c r="C724" s="9"/>
      <c r="D724" s="9"/>
      <c r="E724" s="9"/>
      <c r="F724" s="9"/>
      <c r="G724" s="9"/>
    </row>
    <row r="725" spans="1:7" ht="13.8">
      <c r="A725" s="8"/>
      <c r="B725" s="8"/>
      <c r="C725" s="8"/>
      <c r="D725" s="8"/>
      <c r="E725" s="8"/>
      <c r="F725" s="8"/>
      <c r="G725" s="8"/>
    </row>
    <row r="726" spans="1:7" ht="13.8">
      <c r="A726" s="9"/>
      <c r="B726" s="9"/>
      <c r="C726" s="9"/>
      <c r="D726" s="9"/>
      <c r="E726" s="9"/>
      <c r="F726" s="9"/>
      <c r="G726" s="9"/>
    </row>
    <row r="727" spans="1:7" ht="13.8">
      <c r="A727" s="8"/>
      <c r="B727" s="8"/>
      <c r="C727" s="8"/>
      <c r="D727" s="8"/>
      <c r="E727" s="8"/>
      <c r="F727" s="8"/>
      <c r="G727" s="8"/>
    </row>
    <row r="728" spans="1:7" ht="13.8">
      <c r="A728" s="9"/>
      <c r="B728" s="9"/>
      <c r="C728" s="9"/>
      <c r="D728" s="9"/>
      <c r="E728" s="9"/>
      <c r="F728" s="9"/>
      <c r="G728" s="9"/>
    </row>
    <row r="729" spans="1:7" ht="13.8">
      <c r="A729" s="8"/>
      <c r="B729" s="8"/>
      <c r="C729" s="8"/>
      <c r="D729" s="8"/>
      <c r="E729" s="8"/>
      <c r="F729" s="8"/>
      <c r="G729" s="8"/>
    </row>
    <row r="730" spans="1:7" ht="13.8">
      <c r="A730" s="9"/>
      <c r="B730" s="9"/>
      <c r="C730" s="9"/>
      <c r="D730" s="9"/>
      <c r="E730" s="9"/>
      <c r="F730" s="9"/>
      <c r="G730" s="9"/>
    </row>
    <row r="731" spans="1:7" ht="13.8">
      <c r="A731" s="8"/>
      <c r="B731" s="8"/>
      <c r="C731" s="8"/>
      <c r="D731" s="8"/>
      <c r="E731" s="8"/>
      <c r="F731" s="8"/>
      <c r="G731" s="8"/>
    </row>
    <row r="732" spans="1:7" ht="13.8">
      <c r="A732" s="9"/>
      <c r="B732" s="9"/>
      <c r="C732" s="9"/>
      <c r="D732" s="9"/>
      <c r="E732" s="9"/>
      <c r="F732" s="9"/>
      <c r="G732" s="9"/>
    </row>
    <row r="733" spans="1:7" ht="13.8">
      <c r="A733" s="8"/>
      <c r="B733" s="8"/>
      <c r="C733" s="8"/>
      <c r="D733" s="8"/>
      <c r="E733" s="8"/>
      <c r="F733" s="8"/>
      <c r="G733" s="8"/>
    </row>
    <row r="734" spans="1:7" ht="13.8">
      <c r="A734" s="9"/>
      <c r="B734" s="9"/>
      <c r="C734" s="9"/>
      <c r="D734" s="9"/>
      <c r="E734" s="9"/>
      <c r="F734" s="9"/>
      <c r="G734" s="9"/>
    </row>
    <row r="735" spans="1:7" ht="13.8">
      <c r="A735" s="8"/>
      <c r="B735" s="8"/>
      <c r="C735" s="8"/>
      <c r="D735" s="8"/>
      <c r="E735" s="8"/>
      <c r="F735" s="8"/>
      <c r="G735" s="8"/>
    </row>
    <row r="736" spans="1:7" ht="13.8">
      <c r="A736" s="9"/>
      <c r="B736" s="9"/>
      <c r="C736" s="9"/>
      <c r="D736" s="9"/>
      <c r="E736" s="9"/>
      <c r="F736" s="9"/>
      <c r="G736" s="9"/>
    </row>
    <row r="737" spans="1:7" ht="13.8">
      <c r="A737" s="8"/>
      <c r="B737" s="8"/>
      <c r="C737" s="8"/>
      <c r="D737" s="8"/>
      <c r="E737" s="8"/>
      <c r="F737" s="8"/>
      <c r="G737" s="8"/>
    </row>
    <row r="738" spans="1:7" ht="13.8">
      <c r="A738" s="9"/>
      <c r="B738" s="9"/>
      <c r="C738" s="9"/>
      <c r="D738" s="9"/>
      <c r="E738" s="9"/>
      <c r="F738" s="9"/>
      <c r="G738" s="9"/>
    </row>
    <row r="739" spans="1:7" ht="13.8">
      <c r="A739" s="8"/>
      <c r="B739" s="8"/>
      <c r="C739" s="8"/>
      <c r="D739" s="8"/>
      <c r="E739" s="8"/>
      <c r="F739" s="8"/>
      <c r="G739" s="8"/>
    </row>
    <row r="740" spans="1:7" ht="13.8">
      <c r="A740" s="9"/>
      <c r="B740" s="9"/>
      <c r="C740" s="9"/>
      <c r="D740" s="9"/>
      <c r="E740" s="9"/>
      <c r="F740" s="9"/>
      <c r="G740" s="9"/>
    </row>
    <row r="741" spans="1:7" ht="13.8">
      <c r="A741" s="8"/>
      <c r="B741" s="8"/>
      <c r="C741" s="8"/>
      <c r="D741" s="8"/>
      <c r="E741" s="8"/>
      <c r="F741" s="8"/>
      <c r="G741" s="8"/>
    </row>
    <row r="742" spans="1:7" ht="13.8">
      <c r="A742" s="9"/>
      <c r="B742" s="9"/>
      <c r="C742" s="9"/>
      <c r="D742" s="9"/>
      <c r="E742" s="9"/>
      <c r="F742" s="9"/>
      <c r="G742" s="9"/>
    </row>
    <row r="743" spans="1:7" ht="13.8">
      <c r="A743" s="8"/>
      <c r="B743" s="8"/>
      <c r="C743" s="8"/>
      <c r="D743" s="8"/>
      <c r="E743" s="8"/>
      <c r="F743" s="8"/>
      <c r="G743" s="8"/>
    </row>
    <row r="744" spans="1:7" ht="13.8">
      <c r="A744" s="9"/>
      <c r="B744" s="9"/>
      <c r="C744" s="9"/>
      <c r="D744" s="9"/>
      <c r="E744" s="9"/>
      <c r="F744" s="9"/>
      <c r="G744" s="9"/>
    </row>
    <row r="745" spans="1:7" ht="13.8">
      <c r="A745" s="8"/>
      <c r="B745" s="8"/>
      <c r="C745" s="8"/>
      <c r="D745" s="8"/>
      <c r="E745" s="8"/>
      <c r="F745" s="8"/>
      <c r="G745" s="8"/>
    </row>
    <row r="746" spans="1:7" ht="13.8">
      <c r="A746" s="9"/>
      <c r="B746" s="9"/>
      <c r="C746" s="9"/>
      <c r="D746" s="9"/>
      <c r="E746" s="9"/>
      <c r="F746" s="9"/>
      <c r="G746" s="9"/>
    </row>
    <row r="747" spans="1:7" ht="13.8">
      <c r="A747" s="8"/>
      <c r="B747" s="8"/>
      <c r="C747" s="8"/>
      <c r="D747" s="8"/>
      <c r="E747" s="8"/>
      <c r="F747" s="8"/>
      <c r="G747" s="8"/>
    </row>
    <row r="748" spans="1:7" ht="13.8">
      <c r="A748" s="9"/>
      <c r="B748" s="9"/>
      <c r="C748" s="9"/>
      <c r="D748" s="9"/>
      <c r="E748" s="9"/>
      <c r="F748" s="9"/>
      <c r="G748" s="9"/>
    </row>
    <row r="749" spans="1:7" ht="13.8">
      <c r="A749" s="8"/>
      <c r="B749" s="8"/>
      <c r="C749" s="8"/>
      <c r="D749" s="8"/>
      <c r="E749" s="8"/>
      <c r="F749" s="8"/>
      <c r="G749" s="8"/>
    </row>
    <row r="750" spans="1:7" ht="13.8">
      <c r="A750" s="9"/>
      <c r="B750" s="9"/>
      <c r="C750" s="9"/>
      <c r="D750" s="9"/>
      <c r="E750" s="9"/>
      <c r="F750" s="9"/>
      <c r="G750" s="9"/>
    </row>
    <row r="751" spans="1:7" ht="13.8">
      <c r="A751" s="8"/>
      <c r="B751" s="8"/>
      <c r="C751" s="8"/>
      <c r="D751" s="8"/>
      <c r="E751" s="8"/>
      <c r="F751" s="8"/>
      <c r="G751" s="8"/>
    </row>
    <row r="752" spans="1:7" ht="13.8">
      <c r="A752" s="9"/>
      <c r="B752" s="9"/>
      <c r="C752" s="9"/>
      <c r="D752" s="9"/>
      <c r="E752" s="9"/>
      <c r="F752" s="9"/>
      <c r="G752" s="9"/>
    </row>
    <row r="753" spans="1:7" ht="13.8">
      <c r="A753" s="8"/>
      <c r="B753" s="8"/>
      <c r="C753" s="8"/>
      <c r="D753" s="8"/>
      <c r="E753" s="8"/>
      <c r="F753" s="8"/>
      <c r="G753" s="8"/>
    </row>
    <row r="754" spans="1:7" ht="13.8">
      <c r="A754" s="9"/>
      <c r="B754" s="9"/>
      <c r="C754" s="9"/>
      <c r="D754" s="9"/>
      <c r="E754" s="9"/>
      <c r="F754" s="9"/>
      <c r="G754" s="9"/>
    </row>
    <row r="755" spans="1:7" ht="13.8">
      <c r="A755" s="8"/>
      <c r="B755" s="8"/>
      <c r="C755" s="8"/>
      <c r="D755" s="8"/>
      <c r="E755" s="8"/>
      <c r="F755" s="8"/>
      <c r="G755" s="8"/>
    </row>
    <row r="756" spans="1:7" ht="13.8">
      <c r="A756" s="9"/>
      <c r="B756" s="9"/>
      <c r="C756" s="9"/>
      <c r="D756" s="9"/>
      <c r="E756" s="9"/>
      <c r="F756" s="9"/>
      <c r="G756" s="9"/>
    </row>
    <row r="757" spans="1:7" ht="13.8">
      <c r="A757" s="8"/>
      <c r="B757" s="8"/>
      <c r="C757" s="8"/>
      <c r="D757" s="8"/>
      <c r="E757" s="8"/>
      <c r="F757" s="8"/>
      <c r="G757" s="8"/>
    </row>
    <row r="758" spans="1:7" ht="13.8">
      <c r="A758" s="9"/>
      <c r="B758" s="9"/>
      <c r="C758" s="9"/>
      <c r="D758" s="9"/>
      <c r="E758" s="9"/>
      <c r="F758" s="9"/>
      <c r="G758" s="9"/>
    </row>
    <row r="759" spans="1:7" ht="13.8">
      <c r="A759" s="8"/>
      <c r="B759" s="8"/>
      <c r="C759" s="8"/>
      <c r="D759" s="8"/>
      <c r="E759" s="8"/>
      <c r="F759" s="8"/>
      <c r="G759" s="8"/>
    </row>
    <row r="760" spans="1:7" ht="13.8">
      <c r="A760" s="9"/>
      <c r="B760" s="9"/>
      <c r="C760" s="9"/>
      <c r="D760" s="9"/>
      <c r="E760" s="9"/>
      <c r="F760" s="9"/>
      <c r="G760" s="9"/>
    </row>
    <row r="761" spans="1:7" ht="13.8">
      <c r="A761" s="8"/>
      <c r="B761" s="8"/>
      <c r="C761" s="8"/>
      <c r="D761" s="8"/>
      <c r="E761" s="8"/>
      <c r="F761" s="8"/>
      <c r="G761" s="8"/>
    </row>
    <row r="762" spans="1:7" ht="13.8">
      <c r="A762" s="9"/>
      <c r="B762" s="9"/>
      <c r="C762" s="9"/>
      <c r="D762" s="9"/>
      <c r="E762" s="9"/>
      <c r="F762" s="9"/>
      <c r="G762" s="9"/>
    </row>
    <row r="763" spans="1:7" ht="13.8">
      <c r="A763" s="8"/>
      <c r="B763" s="8"/>
      <c r="C763" s="8"/>
      <c r="D763" s="8"/>
      <c r="E763" s="8"/>
      <c r="F763" s="8"/>
      <c r="G763" s="8"/>
    </row>
    <row r="764" spans="1:7" ht="13.8">
      <c r="A764" s="9"/>
      <c r="B764" s="9"/>
      <c r="C764" s="9"/>
      <c r="D764" s="9"/>
      <c r="E764" s="9"/>
      <c r="F764" s="9"/>
      <c r="G764" s="9"/>
    </row>
    <row r="765" spans="1:7" ht="13.8">
      <c r="A765" s="8"/>
      <c r="B765" s="8"/>
      <c r="C765" s="8"/>
      <c r="D765" s="8"/>
      <c r="E765" s="8"/>
      <c r="F765" s="8"/>
      <c r="G765" s="8"/>
    </row>
    <row r="766" spans="1:7" ht="13.8">
      <c r="A766" s="9"/>
      <c r="B766" s="9"/>
      <c r="C766" s="9"/>
      <c r="D766" s="9"/>
      <c r="E766" s="9"/>
      <c r="F766" s="9"/>
      <c r="G766" s="9"/>
    </row>
    <row r="767" spans="1:7" ht="13.8">
      <c r="A767" s="8"/>
      <c r="B767" s="8"/>
      <c r="C767" s="8"/>
      <c r="D767" s="8"/>
      <c r="E767" s="8"/>
      <c r="F767" s="8"/>
      <c r="G767" s="8"/>
    </row>
    <row r="768" spans="1:7" ht="13.8">
      <c r="A768" s="9"/>
      <c r="B768" s="9"/>
      <c r="C768" s="9"/>
      <c r="D768" s="9"/>
      <c r="E768" s="9"/>
      <c r="F768" s="9"/>
      <c r="G768" s="9"/>
    </row>
    <row r="769" spans="1:7" ht="13.8">
      <c r="A769" s="8"/>
      <c r="B769" s="8"/>
      <c r="C769" s="8"/>
      <c r="D769" s="8"/>
      <c r="E769" s="8"/>
      <c r="F769" s="8"/>
      <c r="G769" s="8"/>
    </row>
    <row r="770" spans="1:7" ht="13.8">
      <c r="A770" s="9"/>
      <c r="B770" s="9"/>
      <c r="C770" s="9"/>
      <c r="D770" s="9"/>
      <c r="E770" s="9"/>
      <c r="F770" s="9"/>
      <c r="G770" s="9"/>
    </row>
    <row r="771" spans="1:7" ht="13.8">
      <c r="A771" s="8"/>
      <c r="B771" s="8"/>
      <c r="C771" s="8"/>
      <c r="D771" s="8"/>
      <c r="E771" s="8"/>
      <c r="F771" s="8"/>
      <c r="G771" s="8"/>
    </row>
    <row r="772" spans="1:7" ht="13.8">
      <c r="A772" s="9"/>
      <c r="B772" s="9"/>
      <c r="C772" s="9"/>
      <c r="D772" s="9"/>
      <c r="E772" s="9"/>
      <c r="F772" s="9"/>
      <c r="G772" s="9"/>
    </row>
    <row r="773" spans="1:7" ht="13.8">
      <c r="A773" s="8"/>
      <c r="B773" s="8"/>
      <c r="C773" s="8"/>
      <c r="D773" s="8"/>
      <c r="E773" s="8"/>
      <c r="F773" s="8"/>
      <c r="G773" s="8"/>
    </row>
    <row r="774" spans="1:7" ht="13.8">
      <c r="A774" s="9"/>
      <c r="B774" s="9"/>
      <c r="C774" s="9"/>
      <c r="D774" s="9"/>
      <c r="E774" s="9"/>
      <c r="F774" s="9"/>
      <c r="G774" s="9"/>
    </row>
    <row r="775" spans="1:7" ht="13.8">
      <c r="A775" s="8"/>
      <c r="B775" s="8"/>
      <c r="C775" s="8"/>
      <c r="D775" s="8"/>
      <c r="E775" s="8"/>
      <c r="F775" s="8"/>
      <c r="G775" s="8"/>
    </row>
    <row r="776" spans="1:7" ht="13.8">
      <c r="A776" s="9"/>
      <c r="B776" s="9"/>
      <c r="C776" s="9"/>
      <c r="D776" s="9"/>
      <c r="E776" s="9"/>
      <c r="F776" s="9"/>
      <c r="G776" s="9"/>
    </row>
    <row r="777" spans="1:7" ht="13.8">
      <c r="A777" s="8"/>
      <c r="B777" s="8"/>
      <c r="C777" s="8"/>
      <c r="D777" s="8"/>
      <c r="E777" s="8"/>
      <c r="F777" s="8"/>
      <c r="G777" s="8"/>
    </row>
    <row r="778" spans="1:7" ht="13.8">
      <c r="A778" s="9"/>
      <c r="B778" s="9"/>
      <c r="C778" s="9"/>
      <c r="D778" s="9"/>
      <c r="E778" s="9"/>
      <c r="F778" s="9"/>
      <c r="G778" s="9"/>
    </row>
    <row r="779" spans="1:7" ht="13.8">
      <c r="A779" s="8"/>
      <c r="B779" s="8"/>
      <c r="C779" s="8"/>
      <c r="D779" s="8"/>
      <c r="E779" s="8"/>
      <c r="F779" s="8"/>
      <c r="G779" s="8"/>
    </row>
    <row r="780" spans="1:7" ht="13.8">
      <c r="A780" s="9"/>
      <c r="B780" s="9"/>
      <c r="C780" s="9"/>
      <c r="D780" s="9"/>
      <c r="E780" s="9"/>
      <c r="F780" s="9"/>
      <c r="G780" s="9"/>
    </row>
    <row r="781" spans="1:7" ht="13.8">
      <c r="A781" s="8"/>
      <c r="B781" s="8"/>
      <c r="C781" s="8"/>
      <c r="D781" s="8"/>
      <c r="E781" s="8"/>
      <c r="F781" s="8"/>
      <c r="G781" s="8"/>
    </row>
    <row r="782" spans="1:7" ht="13.8">
      <c r="A782" s="9"/>
      <c r="B782" s="9"/>
      <c r="C782" s="9"/>
      <c r="D782" s="9"/>
      <c r="E782" s="9"/>
      <c r="F782" s="9"/>
      <c r="G782" s="9"/>
    </row>
    <row r="783" spans="1:7" ht="13.8">
      <c r="A783" s="8"/>
      <c r="B783" s="8"/>
      <c r="C783" s="8"/>
      <c r="D783" s="8"/>
      <c r="E783" s="8"/>
      <c r="F783" s="8"/>
      <c r="G783" s="8"/>
    </row>
    <row r="784" spans="1:7" ht="13.8">
      <c r="A784" s="9"/>
      <c r="B784" s="9"/>
      <c r="C784" s="9"/>
      <c r="D784" s="9"/>
      <c r="E784" s="9"/>
      <c r="F784" s="9"/>
      <c r="G784" s="9"/>
    </row>
    <row r="785" spans="1:7" ht="13.8">
      <c r="A785" s="8"/>
      <c r="B785" s="8"/>
      <c r="C785" s="8"/>
      <c r="D785" s="8"/>
      <c r="E785" s="8"/>
      <c r="F785" s="8"/>
      <c r="G785" s="8"/>
    </row>
    <row r="786" spans="1:7" ht="13.8">
      <c r="A786" s="9"/>
      <c r="B786" s="9"/>
      <c r="C786" s="9"/>
      <c r="D786" s="9"/>
      <c r="E786" s="9"/>
      <c r="F786" s="9"/>
      <c r="G786" s="9"/>
    </row>
    <row r="787" spans="1:7" ht="13.8">
      <c r="A787" s="8"/>
      <c r="B787" s="8"/>
      <c r="C787" s="8"/>
      <c r="D787" s="8"/>
      <c r="E787" s="8"/>
      <c r="F787" s="8"/>
      <c r="G787" s="8"/>
    </row>
    <row r="788" spans="1:7" ht="13.8">
      <c r="A788" s="9"/>
      <c r="B788" s="9"/>
      <c r="C788" s="9"/>
      <c r="D788" s="9"/>
      <c r="E788" s="9"/>
      <c r="F788" s="9"/>
      <c r="G788" s="9"/>
    </row>
    <row r="789" spans="1:7" ht="13.8">
      <c r="A789" s="8"/>
      <c r="B789" s="8"/>
      <c r="C789" s="8"/>
      <c r="D789" s="8"/>
      <c r="E789" s="8"/>
      <c r="F789" s="8"/>
      <c r="G789" s="8"/>
    </row>
    <row r="790" spans="1:7" ht="13.8">
      <c r="A790" s="9"/>
      <c r="B790" s="9"/>
      <c r="C790" s="9"/>
      <c r="D790" s="9"/>
      <c r="E790" s="9"/>
      <c r="F790" s="9"/>
      <c r="G790" s="9"/>
    </row>
    <row r="791" spans="1:7" ht="13.8">
      <c r="A791" s="8"/>
      <c r="B791" s="8"/>
      <c r="C791" s="8"/>
      <c r="D791" s="8"/>
      <c r="E791" s="8"/>
      <c r="F791" s="8"/>
      <c r="G791" s="8"/>
    </row>
    <row r="792" spans="1:7" ht="13.8">
      <c r="A792" s="9"/>
      <c r="B792" s="9"/>
      <c r="C792" s="9"/>
      <c r="D792" s="9"/>
      <c r="E792" s="9"/>
      <c r="F792" s="9"/>
      <c r="G792" s="9"/>
    </row>
    <row r="793" spans="1:7" ht="13.8">
      <c r="A793" s="8"/>
      <c r="B793" s="8"/>
      <c r="C793" s="8"/>
      <c r="D793" s="8"/>
      <c r="E793" s="8"/>
      <c r="F793" s="8"/>
      <c r="G793" s="8"/>
    </row>
    <row r="794" spans="1:7" ht="13.8">
      <c r="A794" s="9"/>
      <c r="B794" s="9"/>
      <c r="C794" s="9"/>
      <c r="D794" s="9"/>
      <c r="E794" s="9"/>
      <c r="F794" s="9"/>
      <c r="G794" s="9"/>
    </row>
    <row r="795" spans="1:7" ht="13.8">
      <c r="A795" s="8"/>
      <c r="B795" s="8"/>
      <c r="C795" s="8"/>
      <c r="D795" s="8"/>
      <c r="E795" s="8"/>
      <c r="F795" s="8"/>
      <c r="G795" s="8"/>
    </row>
    <row r="796" spans="1:7" ht="13.8">
      <c r="A796" s="9"/>
      <c r="B796" s="9"/>
      <c r="C796" s="9"/>
      <c r="D796" s="9"/>
      <c r="E796" s="9"/>
      <c r="F796" s="9"/>
      <c r="G796" s="9"/>
    </row>
    <row r="797" spans="1:7" ht="13.8">
      <c r="A797" s="8"/>
      <c r="B797" s="8"/>
      <c r="C797" s="8"/>
      <c r="D797" s="8"/>
      <c r="E797" s="8"/>
      <c r="F797" s="8"/>
      <c r="G797" s="8"/>
    </row>
    <row r="798" spans="1:7" ht="13.8">
      <c r="A798" s="9"/>
      <c r="B798" s="9"/>
      <c r="C798" s="9"/>
      <c r="D798" s="9"/>
      <c r="E798" s="9"/>
      <c r="F798" s="9"/>
      <c r="G798" s="9"/>
    </row>
    <row r="799" spans="1:7" ht="13.8">
      <c r="A799" s="8"/>
      <c r="B799" s="8"/>
      <c r="C799" s="8"/>
      <c r="D799" s="8"/>
      <c r="E799" s="8"/>
      <c r="F799" s="8"/>
      <c r="G799" s="8"/>
    </row>
    <row r="800" spans="1:7" ht="13.8">
      <c r="A800" s="9"/>
      <c r="B800" s="9"/>
      <c r="C800" s="9"/>
      <c r="D800" s="9"/>
      <c r="E800" s="9"/>
      <c r="F800" s="9"/>
      <c r="G800" s="9"/>
    </row>
    <row r="801" spans="1:7" ht="13.8">
      <c r="A801" s="8"/>
      <c r="B801" s="8"/>
      <c r="C801" s="8"/>
      <c r="D801" s="8"/>
      <c r="E801" s="8"/>
      <c r="F801" s="8"/>
      <c r="G801" s="8"/>
    </row>
    <row r="802" spans="1:7" ht="13.8">
      <c r="A802" s="9"/>
      <c r="B802" s="9"/>
      <c r="C802" s="9"/>
      <c r="D802" s="9"/>
      <c r="E802" s="9"/>
      <c r="F802" s="9"/>
      <c r="G802" s="9"/>
    </row>
    <row r="803" spans="1:7" ht="13.8">
      <c r="A803" s="8"/>
      <c r="B803" s="8"/>
      <c r="C803" s="8"/>
      <c r="D803" s="8"/>
      <c r="E803" s="8"/>
      <c r="F803" s="8"/>
      <c r="G803" s="8"/>
    </row>
    <row r="804" spans="1:7" ht="13.8">
      <c r="A804" s="9"/>
      <c r="B804" s="9"/>
      <c r="C804" s="9"/>
      <c r="D804" s="9"/>
      <c r="E804" s="9"/>
      <c r="F804" s="9"/>
      <c r="G804" s="9"/>
    </row>
    <row r="805" spans="1:7" ht="13.8">
      <c r="A805" s="8"/>
      <c r="B805" s="8"/>
      <c r="C805" s="8"/>
      <c r="D805" s="8"/>
      <c r="E805" s="8"/>
      <c r="F805" s="8"/>
      <c r="G805" s="8"/>
    </row>
    <row r="806" spans="1:7" ht="13.8">
      <c r="A806" s="9"/>
      <c r="B806" s="9"/>
      <c r="C806" s="9"/>
      <c r="D806" s="9"/>
      <c r="E806" s="9"/>
      <c r="F806" s="9"/>
      <c r="G806" s="9"/>
    </row>
    <row r="807" spans="1:7" ht="13.8">
      <c r="A807" s="8"/>
      <c r="B807" s="8"/>
      <c r="C807" s="8"/>
      <c r="D807" s="8"/>
      <c r="E807" s="8"/>
      <c r="F807" s="8"/>
      <c r="G807" s="8"/>
    </row>
    <row r="808" spans="1:7" ht="13.8">
      <c r="A808" s="9"/>
      <c r="B808" s="9"/>
      <c r="C808" s="9"/>
      <c r="D808" s="9"/>
      <c r="E808" s="9"/>
      <c r="F808" s="9"/>
      <c r="G808" s="9"/>
    </row>
    <row r="809" spans="1:7" ht="13.8">
      <c r="A809" s="8"/>
      <c r="B809" s="8"/>
      <c r="C809" s="8"/>
      <c r="D809" s="8"/>
      <c r="E809" s="8"/>
      <c r="F809" s="8"/>
      <c r="G809" s="8"/>
    </row>
    <row r="810" spans="1:7" ht="13.8">
      <c r="A810" s="9"/>
      <c r="B810" s="9"/>
      <c r="C810" s="9"/>
      <c r="D810" s="9"/>
      <c r="E810" s="9"/>
      <c r="F810" s="9"/>
      <c r="G810" s="9"/>
    </row>
    <row r="811" spans="1:7" ht="13.8">
      <c r="A811" s="8"/>
      <c r="B811" s="8"/>
      <c r="C811" s="8"/>
      <c r="D811" s="8"/>
      <c r="E811" s="8"/>
      <c r="F811" s="8"/>
      <c r="G811" s="8"/>
    </row>
    <row r="812" spans="1:7" ht="13.8">
      <c r="A812" s="9"/>
      <c r="B812" s="9"/>
      <c r="C812" s="9"/>
      <c r="D812" s="9"/>
      <c r="E812" s="9"/>
      <c r="F812" s="9"/>
      <c r="G812" s="9"/>
    </row>
    <row r="813" spans="1:7" ht="13.8">
      <c r="A813" s="8"/>
      <c r="B813" s="8"/>
      <c r="C813" s="8"/>
      <c r="D813" s="8"/>
      <c r="E813" s="8"/>
      <c r="F813" s="8"/>
      <c r="G813" s="8"/>
    </row>
    <row r="814" spans="1:7" ht="13.8">
      <c r="A814" s="9"/>
      <c r="B814" s="9"/>
      <c r="C814" s="9"/>
      <c r="D814" s="9"/>
      <c r="E814" s="9"/>
      <c r="F814" s="9"/>
      <c r="G814" s="9"/>
    </row>
    <row r="815" spans="1:7" ht="13.8">
      <c r="A815" s="8"/>
      <c r="B815" s="8"/>
      <c r="C815" s="8"/>
      <c r="D815" s="8"/>
      <c r="E815" s="8"/>
      <c r="F815" s="8"/>
      <c r="G815" s="8"/>
    </row>
    <row r="816" spans="1:7" ht="13.8">
      <c r="A816" s="9"/>
      <c r="B816" s="9"/>
      <c r="C816" s="9"/>
      <c r="D816" s="9"/>
      <c r="E816" s="9"/>
      <c r="F816" s="9"/>
      <c r="G816" s="9"/>
    </row>
    <row r="817" spans="1:7" ht="13.8">
      <c r="A817" s="8"/>
      <c r="B817" s="8"/>
      <c r="C817" s="8"/>
      <c r="D817" s="8"/>
      <c r="E817" s="8"/>
      <c r="F817" s="8"/>
      <c r="G817" s="8"/>
    </row>
    <row r="818" spans="1:7" ht="13.8">
      <c r="A818" s="9"/>
      <c r="B818" s="9"/>
      <c r="C818" s="9"/>
      <c r="D818" s="9"/>
      <c r="E818" s="9"/>
      <c r="F818" s="9"/>
      <c r="G818" s="9"/>
    </row>
    <row r="819" spans="1:7" ht="13.8">
      <c r="A819" s="8"/>
      <c r="B819" s="8"/>
      <c r="C819" s="8"/>
      <c r="D819" s="8"/>
      <c r="E819" s="8"/>
      <c r="F819" s="8"/>
      <c r="G819" s="8"/>
    </row>
    <row r="820" spans="1:7" ht="13.8">
      <c r="A820" s="9"/>
      <c r="B820" s="9"/>
      <c r="C820" s="9"/>
      <c r="D820" s="9"/>
      <c r="E820" s="9"/>
      <c r="F820" s="9"/>
      <c r="G820" s="9"/>
    </row>
    <row r="821" spans="1:7" ht="13.8">
      <c r="A821" s="8"/>
      <c r="B821" s="8"/>
      <c r="C821" s="8"/>
      <c r="D821" s="8"/>
      <c r="E821" s="8"/>
      <c r="F821" s="8"/>
      <c r="G821" s="8"/>
    </row>
    <row r="822" spans="1:7" ht="13.8">
      <c r="A822" s="9"/>
      <c r="B822" s="9"/>
      <c r="C822" s="9"/>
      <c r="D822" s="9"/>
      <c r="E822" s="9"/>
      <c r="F822" s="9"/>
      <c r="G822" s="9"/>
    </row>
    <row r="823" spans="1:7" ht="13.8">
      <c r="A823" s="8"/>
      <c r="B823" s="8"/>
      <c r="C823" s="8"/>
      <c r="D823" s="8"/>
      <c r="E823" s="8"/>
      <c r="F823" s="8"/>
      <c r="G823" s="8"/>
    </row>
    <row r="824" spans="1:7" ht="13.8">
      <c r="A824" s="9"/>
      <c r="B824" s="9"/>
      <c r="C824" s="9"/>
      <c r="D824" s="9"/>
      <c r="E824" s="9"/>
      <c r="F824" s="9"/>
      <c r="G824" s="9"/>
    </row>
    <row r="825" spans="1:7" ht="13.8">
      <c r="A825" s="8"/>
      <c r="B825" s="8"/>
      <c r="C825" s="8"/>
      <c r="D825" s="8"/>
      <c r="E825" s="8"/>
      <c r="F825" s="8"/>
      <c r="G825" s="8"/>
    </row>
    <row r="826" spans="1:7" ht="13.8">
      <c r="A826" s="9"/>
      <c r="B826" s="9"/>
      <c r="C826" s="9"/>
      <c r="D826" s="9"/>
      <c r="E826" s="9"/>
      <c r="F826" s="9"/>
      <c r="G826" s="9"/>
    </row>
    <row r="827" spans="1:7" ht="13.8">
      <c r="A827" s="8"/>
      <c r="B827" s="8"/>
      <c r="C827" s="8"/>
      <c r="D827" s="8"/>
      <c r="E827" s="8"/>
      <c r="F827" s="8"/>
      <c r="G827" s="8"/>
    </row>
    <row r="828" spans="1:7" ht="13.8">
      <c r="A828" s="9"/>
      <c r="B828" s="9"/>
      <c r="C828" s="9"/>
      <c r="D828" s="9"/>
      <c r="E828" s="9"/>
      <c r="F828" s="9"/>
      <c r="G828" s="9"/>
    </row>
    <row r="829" spans="1:7" ht="13.8">
      <c r="A829" s="8"/>
      <c r="B829" s="8"/>
      <c r="C829" s="8"/>
      <c r="D829" s="8"/>
      <c r="E829" s="8"/>
      <c r="F829" s="8"/>
      <c r="G829" s="8"/>
    </row>
    <row r="830" spans="1:7" ht="13.8">
      <c r="A830" s="9"/>
      <c r="B830" s="9"/>
      <c r="C830" s="9"/>
      <c r="D830" s="9"/>
      <c r="E830" s="9"/>
      <c r="F830" s="9"/>
      <c r="G830" s="9"/>
    </row>
    <row r="831" spans="1:7" ht="13.8">
      <c r="A831" s="8"/>
      <c r="B831" s="8"/>
      <c r="C831" s="8"/>
      <c r="D831" s="8"/>
      <c r="E831" s="8"/>
      <c r="F831" s="8"/>
      <c r="G831" s="8"/>
    </row>
    <row r="832" spans="1:7" ht="13.8">
      <c r="A832" s="9"/>
      <c r="B832" s="9"/>
      <c r="C832" s="9"/>
      <c r="D832" s="9"/>
      <c r="E832" s="9"/>
      <c r="F832" s="9"/>
      <c r="G832" s="9"/>
    </row>
    <row r="833" spans="1:7" ht="13.8">
      <c r="A833" s="8"/>
      <c r="B833" s="8"/>
      <c r="C833" s="8"/>
      <c r="D833" s="8"/>
      <c r="E833" s="8"/>
      <c r="F833" s="8"/>
      <c r="G833" s="8"/>
    </row>
    <row r="834" spans="1:7" ht="13.8">
      <c r="A834" s="9"/>
      <c r="B834" s="9"/>
      <c r="C834" s="9"/>
      <c r="D834" s="9"/>
      <c r="E834" s="9"/>
      <c r="F834" s="9"/>
      <c r="G834" s="9"/>
    </row>
    <row r="835" spans="1:7" ht="13.8">
      <c r="A835" s="8"/>
      <c r="B835" s="8"/>
      <c r="C835" s="8"/>
      <c r="D835" s="8"/>
      <c r="E835" s="8"/>
      <c r="F835" s="8"/>
      <c r="G835" s="8"/>
    </row>
    <row r="836" spans="1:7" ht="13.8">
      <c r="A836" s="9"/>
      <c r="B836" s="9"/>
      <c r="C836" s="9"/>
      <c r="D836" s="9"/>
      <c r="E836" s="9"/>
      <c r="F836" s="9"/>
      <c r="G836" s="9"/>
    </row>
    <row r="837" spans="1:7" ht="13.8">
      <c r="A837" s="8"/>
      <c r="B837" s="8"/>
      <c r="C837" s="8"/>
      <c r="D837" s="8"/>
      <c r="E837" s="8"/>
      <c r="F837" s="8"/>
      <c r="G837" s="8"/>
    </row>
    <row r="838" spans="1:7" ht="13.8">
      <c r="A838" s="9"/>
      <c r="B838" s="9"/>
      <c r="C838" s="9"/>
      <c r="D838" s="9"/>
      <c r="E838" s="9"/>
      <c r="F838" s="9"/>
      <c r="G838" s="9"/>
    </row>
    <row r="839" spans="1:7" ht="13.8">
      <c r="A839" s="8"/>
      <c r="B839" s="8"/>
      <c r="C839" s="8"/>
      <c r="D839" s="8"/>
      <c r="E839" s="8"/>
      <c r="F839" s="8"/>
      <c r="G839" s="8"/>
    </row>
    <row r="840" spans="1:7" ht="13.8">
      <c r="A840" s="9"/>
      <c r="B840" s="9"/>
      <c r="C840" s="9"/>
      <c r="D840" s="9"/>
      <c r="E840" s="9"/>
      <c r="F840" s="9"/>
      <c r="G840" s="9"/>
    </row>
    <row r="841" spans="1:7" ht="13.8">
      <c r="A841" s="8"/>
      <c r="B841" s="8"/>
      <c r="C841" s="8"/>
      <c r="D841" s="8"/>
      <c r="E841" s="8"/>
      <c r="F841" s="8"/>
      <c r="G841" s="8"/>
    </row>
    <row r="842" spans="1:7" ht="13.8">
      <c r="A842" s="9"/>
      <c r="B842" s="9"/>
      <c r="C842" s="9"/>
      <c r="D842" s="9"/>
      <c r="E842" s="9"/>
      <c r="F842" s="9"/>
      <c r="G842" s="9"/>
    </row>
    <row r="843" spans="1:7" ht="13.8">
      <c r="A843" s="8"/>
      <c r="B843" s="8"/>
      <c r="C843" s="8"/>
      <c r="D843" s="8"/>
      <c r="E843" s="8"/>
      <c r="F843" s="8"/>
      <c r="G843" s="8"/>
    </row>
    <row r="844" spans="1:7" ht="13.8">
      <c r="A844" s="9"/>
      <c r="B844" s="9"/>
      <c r="C844" s="9"/>
      <c r="D844" s="9"/>
      <c r="E844" s="9"/>
      <c r="F844" s="9"/>
      <c r="G844" s="9"/>
    </row>
    <row r="845" spans="1:7" ht="13.8">
      <c r="A845" s="8"/>
      <c r="B845" s="8"/>
      <c r="C845" s="8"/>
      <c r="D845" s="8"/>
      <c r="E845" s="8"/>
      <c r="F845" s="8"/>
      <c r="G845" s="8"/>
    </row>
    <row r="846" spans="1:7" ht="13.8">
      <c r="A846" s="9"/>
      <c r="B846" s="9"/>
      <c r="C846" s="9"/>
      <c r="D846" s="9"/>
      <c r="E846" s="9"/>
      <c r="F846" s="9"/>
      <c r="G846" s="9"/>
    </row>
    <row r="847" spans="1:7" ht="13.8">
      <c r="A847" s="8"/>
      <c r="B847" s="8"/>
      <c r="C847" s="8"/>
      <c r="D847" s="8"/>
      <c r="E847" s="8"/>
      <c r="F847" s="8"/>
      <c r="G847" s="8"/>
    </row>
    <row r="848" spans="1:7" ht="13.8">
      <c r="A848" s="9"/>
      <c r="B848" s="9"/>
      <c r="C848" s="9"/>
      <c r="D848" s="9"/>
      <c r="E848" s="9"/>
      <c r="F848" s="9"/>
      <c r="G848" s="9"/>
    </row>
    <row r="849" spans="1:7" ht="13.8">
      <c r="A849" s="8"/>
      <c r="B849" s="8"/>
      <c r="C849" s="8"/>
      <c r="D849" s="8"/>
      <c r="E849" s="8"/>
      <c r="F849" s="8"/>
      <c r="G849" s="8"/>
    </row>
    <row r="850" spans="1:7" ht="13.8">
      <c r="A850" s="9"/>
      <c r="B850" s="9"/>
      <c r="C850" s="9"/>
      <c r="D850" s="9"/>
      <c r="E850" s="9"/>
      <c r="F850" s="9"/>
      <c r="G850" s="9"/>
    </row>
    <row r="851" spans="1:7" ht="13.8">
      <c r="A851" s="8"/>
      <c r="B851" s="8"/>
      <c r="C851" s="8"/>
      <c r="D851" s="8"/>
      <c r="E851" s="8"/>
      <c r="F851" s="8"/>
      <c r="G851" s="8"/>
    </row>
    <row r="852" spans="1:7" ht="13.8">
      <c r="A852" s="9"/>
      <c r="B852" s="9"/>
      <c r="C852" s="9"/>
      <c r="D852" s="9"/>
      <c r="E852" s="9"/>
      <c r="F852" s="9"/>
      <c r="G852" s="9"/>
    </row>
    <row r="853" spans="1:7" ht="13.8">
      <c r="A853" s="8"/>
      <c r="B853" s="8"/>
      <c r="C853" s="8"/>
      <c r="D853" s="8"/>
      <c r="E853" s="8"/>
      <c r="F853" s="8"/>
      <c r="G853" s="8"/>
    </row>
    <row r="854" spans="1:7" ht="13.8">
      <c r="A854" s="9"/>
      <c r="B854" s="9"/>
      <c r="C854" s="9"/>
      <c r="D854" s="9"/>
      <c r="E854" s="9"/>
      <c r="F854" s="9"/>
      <c r="G854" s="9"/>
    </row>
    <row r="855" spans="1:7" ht="13.8">
      <c r="A855" s="8"/>
      <c r="B855" s="8"/>
      <c r="C855" s="8"/>
      <c r="D855" s="8"/>
      <c r="E855" s="8"/>
      <c r="F855" s="8"/>
      <c r="G855" s="8"/>
    </row>
    <row r="856" spans="1:7" ht="13.8">
      <c r="A856" s="9"/>
      <c r="B856" s="9"/>
      <c r="C856" s="9"/>
      <c r="D856" s="9"/>
      <c r="E856" s="9"/>
      <c r="F856" s="9"/>
      <c r="G856" s="9"/>
    </row>
    <row r="857" spans="1:7" ht="13.8">
      <c r="A857" s="8"/>
      <c r="B857" s="8"/>
      <c r="C857" s="8"/>
      <c r="D857" s="8"/>
      <c r="E857" s="8"/>
      <c r="F857" s="8"/>
      <c r="G857" s="8"/>
    </row>
    <row r="858" spans="1:7" ht="13.8">
      <c r="A858" s="9"/>
      <c r="B858" s="9"/>
      <c r="C858" s="9"/>
      <c r="D858" s="9"/>
      <c r="E858" s="9"/>
      <c r="F858" s="9"/>
      <c r="G858" s="9"/>
    </row>
    <row r="859" spans="1:7" ht="13.8">
      <c r="A859" s="8"/>
      <c r="B859" s="8"/>
      <c r="C859" s="8"/>
      <c r="D859" s="8"/>
      <c r="E859" s="8"/>
      <c r="F859" s="8"/>
      <c r="G859" s="8"/>
    </row>
    <row r="860" spans="1:7" ht="13.8">
      <c r="A860" s="9"/>
      <c r="B860" s="9"/>
      <c r="C860" s="9"/>
      <c r="D860" s="9"/>
      <c r="E860" s="9"/>
      <c r="F860" s="9"/>
      <c r="G860" s="9"/>
    </row>
    <row r="861" spans="1:7" ht="13.8">
      <c r="A861" s="8"/>
      <c r="B861" s="8"/>
      <c r="C861" s="8"/>
      <c r="D861" s="8"/>
      <c r="E861" s="8"/>
      <c r="F861" s="8"/>
      <c r="G861" s="8"/>
    </row>
    <row r="862" spans="1:7" ht="13.8">
      <c r="A862" s="9"/>
      <c r="B862" s="9"/>
      <c r="C862" s="9"/>
      <c r="D862" s="9"/>
      <c r="E862" s="9"/>
      <c r="F862" s="9"/>
      <c r="G862" s="9"/>
    </row>
    <row r="863" spans="1:7" ht="13.8">
      <c r="A863" s="8"/>
      <c r="B863" s="8"/>
      <c r="C863" s="8"/>
      <c r="D863" s="8"/>
      <c r="E863" s="8"/>
      <c r="F863" s="8"/>
      <c r="G863" s="8"/>
    </row>
    <row r="864" spans="1:7" ht="13.8">
      <c r="A864" s="9"/>
      <c r="B864" s="9"/>
      <c r="C864" s="9"/>
      <c r="D864" s="9"/>
      <c r="E864" s="9"/>
      <c r="F864" s="9"/>
      <c r="G864" s="9"/>
    </row>
    <row r="865" spans="1:7" ht="13.8">
      <c r="A865" s="8"/>
      <c r="B865" s="8"/>
      <c r="C865" s="8"/>
      <c r="D865" s="8"/>
      <c r="E865" s="8"/>
      <c r="F865" s="8"/>
      <c r="G865" s="8"/>
    </row>
    <row r="866" spans="1:7" ht="13.8">
      <c r="A866" s="9"/>
      <c r="B866" s="9"/>
      <c r="C866" s="9"/>
      <c r="D866" s="9"/>
      <c r="E866" s="9"/>
      <c r="F866" s="9"/>
      <c r="G866" s="9"/>
    </row>
    <row r="867" spans="1:7" ht="13.8">
      <c r="A867" s="8"/>
      <c r="B867" s="8"/>
      <c r="C867" s="8"/>
      <c r="D867" s="8"/>
      <c r="E867" s="8"/>
      <c r="F867" s="8"/>
      <c r="G867" s="8"/>
    </row>
    <row r="868" spans="1:7" ht="13.8">
      <c r="A868" s="9"/>
      <c r="B868" s="9"/>
      <c r="C868" s="9"/>
      <c r="D868" s="9"/>
      <c r="E868" s="9"/>
      <c r="F868" s="9"/>
      <c r="G868" s="9"/>
    </row>
    <row r="869" spans="1:7" ht="13.8">
      <c r="A869" s="8"/>
      <c r="B869" s="8"/>
      <c r="C869" s="8"/>
      <c r="D869" s="8"/>
      <c r="E869" s="8"/>
      <c r="F869" s="8"/>
      <c r="G869" s="8"/>
    </row>
    <row r="870" spans="1:7" ht="13.8">
      <c r="A870" s="9"/>
      <c r="B870" s="9"/>
      <c r="C870" s="9"/>
      <c r="D870" s="9"/>
      <c r="E870" s="9"/>
      <c r="F870" s="9"/>
      <c r="G870" s="9"/>
    </row>
    <row r="871" spans="1:7" ht="13.8">
      <c r="A871" s="8"/>
      <c r="B871" s="8"/>
      <c r="C871" s="8"/>
      <c r="D871" s="8"/>
      <c r="E871" s="8"/>
      <c r="F871" s="8"/>
      <c r="G871" s="8"/>
    </row>
    <row r="872" spans="1:7" ht="13.8">
      <c r="A872" s="9"/>
      <c r="B872" s="9"/>
      <c r="C872" s="9"/>
      <c r="D872" s="9"/>
      <c r="E872" s="9"/>
      <c r="F872" s="9"/>
      <c r="G872" s="9"/>
    </row>
    <row r="873" spans="1:7" ht="13.8">
      <c r="A873" s="8"/>
      <c r="B873" s="8"/>
      <c r="C873" s="8"/>
      <c r="D873" s="8"/>
      <c r="E873" s="8"/>
      <c r="F873" s="8"/>
      <c r="G873" s="8"/>
    </row>
    <row r="874" spans="1:7" ht="13.8">
      <c r="A874" s="9"/>
      <c r="B874" s="9"/>
      <c r="C874" s="9"/>
      <c r="D874" s="9"/>
      <c r="E874" s="9"/>
      <c r="F874" s="9"/>
      <c r="G874" s="9"/>
    </row>
    <row r="875" spans="1:7" ht="13.8">
      <c r="A875" s="8"/>
      <c r="B875" s="8"/>
      <c r="C875" s="8"/>
      <c r="D875" s="8"/>
      <c r="E875" s="8"/>
      <c r="F875" s="8"/>
      <c r="G875" s="8"/>
    </row>
    <row r="876" spans="1:7" ht="13.8">
      <c r="A876" s="9"/>
      <c r="B876" s="9"/>
      <c r="C876" s="9"/>
      <c r="D876" s="9"/>
      <c r="E876" s="9"/>
      <c r="F876" s="9"/>
      <c r="G876" s="9"/>
    </row>
    <row r="877" spans="1:7" ht="13.8">
      <c r="A877" s="8"/>
      <c r="B877" s="8"/>
      <c r="C877" s="8"/>
      <c r="D877" s="8"/>
      <c r="E877" s="8"/>
      <c r="F877" s="8"/>
      <c r="G877" s="8"/>
    </row>
    <row r="878" spans="1:7" ht="13.8">
      <c r="A878" s="9"/>
      <c r="B878" s="9"/>
      <c r="C878" s="9"/>
      <c r="D878" s="9"/>
      <c r="E878" s="9"/>
      <c r="F878" s="9"/>
      <c r="G878" s="9"/>
    </row>
    <row r="879" spans="1:7" ht="13.8">
      <c r="A879" s="8"/>
      <c r="B879" s="8"/>
      <c r="C879" s="8"/>
      <c r="D879" s="8"/>
      <c r="E879" s="8"/>
      <c r="F879" s="8"/>
      <c r="G879" s="8"/>
    </row>
    <row r="880" spans="1:7" ht="13.8">
      <c r="A880" s="9"/>
      <c r="B880" s="9"/>
      <c r="C880" s="9"/>
      <c r="D880" s="9"/>
      <c r="E880" s="9"/>
      <c r="F880" s="9"/>
      <c r="G880" s="9"/>
    </row>
    <row r="881" spans="1:7" ht="13.8">
      <c r="A881" s="8"/>
      <c r="B881" s="8"/>
      <c r="C881" s="8"/>
      <c r="D881" s="8"/>
      <c r="E881" s="8"/>
      <c r="F881" s="8"/>
      <c r="G881" s="8"/>
    </row>
    <row r="882" spans="1:7" ht="13.8">
      <c r="A882" s="9"/>
      <c r="B882" s="9"/>
      <c r="C882" s="9"/>
      <c r="D882" s="9"/>
      <c r="E882" s="9"/>
      <c r="F882" s="9"/>
      <c r="G882" s="9"/>
    </row>
    <row r="883" spans="1:7" ht="13.8">
      <c r="A883" s="8"/>
      <c r="B883" s="8"/>
      <c r="C883" s="8"/>
      <c r="D883" s="8"/>
      <c r="E883" s="8"/>
      <c r="F883" s="8"/>
      <c r="G883" s="8"/>
    </row>
    <row r="884" spans="1:7" ht="13.8">
      <c r="A884" s="9"/>
      <c r="B884" s="9"/>
      <c r="C884" s="9"/>
      <c r="D884" s="9"/>
      <c r="E884" s="9"/>
      <c r="F884" s="9"/>
      <c r="G884" s="9"/>
    </row>
    <row r="885" spans="1:7" ht="13.8">
      <c r="A885" s="8"/>
      <c r="B885" s="8"/>
      <c r="C885" s="8"/>
      <c r="D885" s="8"/>
      <c r="E885" s="8"/>
      <c r="F885" s="8"/>
      <c r="G885" s="8"/>
    </row>
    <row r="886" spans="1:7" ht="13.8">
      <c r="A886" s="9"/>
      <c r="B886" s="9"/>
      <c r="C886" s="9"/>
      <c r="D886" s="9"/>
      <c r="E886" s="9"/>
      <c r="F886" s="9"/>
      <c r="G886" s="9"/>
    </row>
    <row r="887" spans="1:7" ht="13.8">
      <c r="A887" s="8"/>
      <c r="B887" s="8"/>
      <c r="C887" s="8"/>
      <c r="D887" s="8"/>
      <c r="E887" s="8"/>
      <c r="F887" s="8"/>
      <c r="G887" s="8"/>
    </row>
    <row r="888" spans="1:7" ht="13.8">
      <c r="A888" s="9"/>
      <c r="B888" s="9"/>
      <c r="C888" s="9"/>
      <c r="D888" s="9"/>
      <c r="E888" s="9"/>
      <c r="F888" s="9"/>
      <c r="G888" s="9"/>
    </row>
    <row r="889" spans="1:7" ht="13.8">
      <c r="A889" s="8"/>
      <c r="B889" s="8"/>
      <c r="C889" s="8"/>
      <c r="D889" s="8"/>
      <c r="E889" s="8"/>
      <c r="F889" s="8"/>
      <c r="G889" s="8"/>
    </row>
    <row r="890" spans="1:7" ht="13.8">
      <c r="A890" s="9"/>
      <c r="B890" s="9"/>
      <c r="C890" s="9"/>
      <c r="D890" s="9"/>
      <c r="E890" s="9"/>
      <c r="F890" s="9"/>
      <c r="G890" s="9"/>
    </row>
    <row r="891" spans="1:7" ht="13.8">
      <c r="A891" s="8"/>
      <c r="B891" s="8"/>
      <c r="C891" s="8"/>
      <c r="D891" s="8"/>
      <c r="E891" s="8"/>
      <c r="F891" s="8"/>
      <c r="G891" s="8"/>
    </row>
    <row r="892" spans="1:7" ht="13.8">
      <c r="A892" s="9"/>
      <c r="B892" s="9"/>
      <c r="C892" s="9"/>
      <c r="D892" s="9"/>
      <c r="E892" s="9"/>
      <c r="F892" s="9"/>
      <c r="G892" s="9"/>
    </row>
    <row r="893" spans="1:7" ht="13.8">
      <c r="A893" s="8"/>
      <c r="B893" s="8"/>
      <c r="C893" s="8"/>
      <c r="D893" s="8"/>
      <c r="E893" s="8"/>
      <c r="F893" s="8"/>
      <c r="G893" s="8"/>
    </row>
    <row r="894" spans="1:7" ht="13.8">
      <c r="A894" s="9"/>
      <c r="B894" s="9"/>
      <c r="C894" s="9"/>
      <c r="D894" s="9"/>
      <c r="E894" s="9"/>
      <c r="F894" s="9"/>
      <c r="G894" s="9"/>
    </row>
    <row r="895" spans="1:7" ht="13.8">
      <c r="A895" s="8"/>
      <c r="B895" s="8"/>
      <c r="C895" s="8"/>
      <c r="D895" s="8"/>
      <c r="E895" s="8"/>
      <c r="F895" s="8"/>
      <c r="G895" s="8"/>
    </row>
    <row r="896" spans="1:7" ht="13.8">
      <c r="A896" s="9"/>
      <c r="B896" s="9"/>
      <c r="C896" s="9"/>
      <c r="D896" s="9"/>
      <c r="E896" s="9"/>
      <c r="F896" s="9"/>
      <c r="G896" s="9"/>
    </row>
    <row r="897" spans="1:7" ht="13.8">
      <c r="A897" s="8"/>
      <c r="B897" s="8"/>
      <c r="C897" s="8"/>
      <c r="D897" s="8"/>
      <c r="E897" s="8"/>
      <c r="F897" s="8"/>
      <c r="G897" s="8"/>
    </row>
    <row r="898" spans="1:7" ht="13.8">
      <c r="A898" s="9"/>
      <c r="B898" s="9"/>
      <c r="C898" s="9"/>
      <c r="D898" s="9"/>
      <c r="E898" s="9"/>
      <c r="F898" s="9"/>
      <c r="G898" s="9"/>
    </row>
    <row r="899" spans="1:7" ht="13.8">
      <c r="A899" s="8"/>
      <c r="B899" s="8"/>
      <c r="C899" s="8"/>
      <c r="D899" s="8"/>
      <c r="E899" s="8"/>
      <c r="F899" s="8"/>
      <c r="G899" s="8"/>
    </row>
    <row r="900" spans="1:7" ht="13.8">
      <c r="A900" s="9"/>
      <c r="B900" s="9"/>
      <c r="C900" s="9"/>
      <c r="D900" s="9"/>
      <c r="E900" s="9"/>
      <c r="F900" s="9"/>
      <c r="G900" s="9"/>
    </row>
    <row r="901" spans="1:7" ht="13.8">
      <c r="A901" s="8"/>
      <c r="B901" s="8"/>
      <c r="C901" s="8"/>
      <c r="D901" s="8"/>
      <c r="E901" s="8"/>
      <c r="F901" s="8"/>
      <c r="G901" s="8"/>
    </row>
    <row r="902" spans="1:7" ht="13.8">
      <c r="A902" s="9"/>
      <c r="B902" s="9"/>
      <c r="C902" s="9"/>
      <c r="D902" s="9"/>
      <c r="E902" s="9"/>
      <c r="F902" s="9"/>
      <c r="G902" s="9"/>
    </row>
    <row r="903" spans="1:7" ht="13.8">
      <c r="A903" s="8"/>
      <c r="B903" s="8"/>
      <c r="C903" s="8"/>
      <c r="D903" s="8"/>
      <c r="E903" s="8"/>
      <c r="F903" s="8"/>
      <c r="G903" s="8"/>
    </row>
    <row r="904" spans="1:7" ht="13.8">
      <c r="A904" s="9"/>
      <c r="B904" s="9"/>
      <c r="C904" s="9"/>
      <c r="D904" s="9"/>
      <c r="E904" s="9"/>
      <c r="F904" s="9"/>
      <c r="G904" s="9"/>
    </row>
    <row r="905" spans="1:7" ht="13.8">
      <c r="A905" s="8"/>
      <c r="B905" s="8"/>
      <c r="C905" s="8"/>
      <c r="D905" s="8"/>
      <c r="E905" s="8"/>
      <c r="F905" s="8"/>
      <c r="G905" s="8"/>
    </row>
    <row r="906" spans="1:7" ht="13.8">
      <c r="A906" s="9"/>
      <c r="B906" s="9"/>
      <c r="C906" s="9"/>
      <c r="D906" s="9"/>
      <c r="E906" s="9"/>
      <c r="F906" s="9"/>
      <c r="G906" s="9"/>
    </row>
    <row r="907" spans="1:7" ht="13.8">
      <c r="A907" s="8"/>
      <c r="B907" s="8"/>
      <c r="C907" s="8"/>
      <c r="D907" s="8"/>
      <c r="E907" s="8"/>
      <c r="F907" s="8"/>
      <c r="G907" s="8"/>
    </row>
    <row r="908" spans="1:7" ht="13.8">
      <c r="A908" s="9"/>
      <c r="B908" s="9"/>
      <c r="C908" s="9"/>
      <c r="D908" s="9"/>
      <c r="E908" s="9"/>
      <c r="F908" s="9"/>
      <c r="G908" s="9"/>
    </row>
    <row r="909" spans="1:7" ht="13.8">
      <c r="A909" s="8"/>
      <c r="B909" s="8"/>
      <c r="C909" s="8"/>
      <c r="D909" s="8"/>
      <c r="E909" s="8"/>
      <c r="F909" s="8"/>
      <c r="G909" s="8"/>
    </row>
    <row r="910" spans="1:7" ht="13.8">
      <c r="A910" s="9"/>
      <c r="B910" s="9"/>
      <c r="C910" s="9"/>
      <c r="D910" s="9"/>
      <c r="E910" s="9"/>
      <c r="F910" s="9"/>
      <c r="G910" s="9"/>
    </row>
    <row r="911" spans="1:7" ht="13.8">
      <c r="A911" s="8"/>
      <c r="B911" s="8"/>
      <c r="C911" s="8"/>
      <c r="D911" s="8"/>
      <c r="E911" s="8"/>
      <c r="F911" s="8"/>
      <c r="G911" s="8"/>
    </row>
    <row r="912" spans="1:7" ht="13.8">
      <c r="A912" s="9"/>
      <c r="B912" s="9"/>
      <c r="C912" s="9"/>
      <c r="D912" s="9"/>
      <c r="E912" s="9"/>
      <c r="F912" s="9"/>
      <c r="G912" s="9"/>
    </row>
    <row r="913" spans="1:7" ht="13.8">
      <c r="A913" s="8"/>
      <c r="B913" s="8"/>
      <c r="C913" s="8"/>
      <c r="D913" s="8"/>
      <c r="E913" s="8"/>
      <c r="F913" s="8"/>
      <c r="G913" s="8"/>
    </row>
    <row r="914" spans="1:7" ht="13.8">
      <c r="A914" s="9"/>
      <c r="B914" s="9"/>
      <c r="C914" s="9"/>
      <c r="D914" s="9"/>
      <c r="E914" s="9"/>
      <c r="F914" s="9"/>
      <c r="G914" s="9"/>
    </row>
    <row r="915" spans="1:7" ht="13.8">
      <c r="A915" s="8"/>
      <c r="B915" s="8"/>
      <c r="C915" s="8"/>
      <c r="D915" s="8"/>
      <c r="E915" s="8"/>
      <c r="F915" s="8"/>
      <c r="G915" s="8"/>
    </row>
    <row r="916" spans="1:7" ht="13.8">
      <c r="A916" s="9"/>
      <c r="B916" s="9"/>
      <c r="C916" s="9"/>
      <c r="D916" s="9"/>
      <c r="E916" s="9"/>
      <c r="F916" s="9"/>
      <c r="G916" s="9"/>
    </row>
    <row r="917" spans="1:7" ht="13.8">
      <c r="A917" s="8"/>
      <c r="B917" s="8"/>
      <c r="C917" s="8"/>
      <c r="D917" s="8"/>
      <c r="E917" s="8"/>
      <c r="F917" s="8"/>
      <c r="G917" s="8"/>
    </row>
    <row r="918" spans="1:7" ht="13.8">
      <c r="A918" s="9"/>
      <c r="B918" s="9"/>
      <c r="C918" s="9"/>
      <c r="D918" s="9"/>
      <c r="E918" s="9"/>
      <c r="F918" s="9"/>
      <c r="G918" s="9"/>
    </row>
    <row r="919" spans="1:7" ht="13.8">
      <c r="A919" s="8"/>
      <c r="B919" s="8"/>
      <c r="C919" s="8"/>
      <c r="D919" s="8"/>
      <c r="E919" s="8"/>
      <c r="F919" s="8"/>
      <c r="G919" s="8"/>
    </row>
    <row r="920" spans="1:7" ht="13.8">
      <c r="A920" s="9"/>
      <c r="B920" s="9"/>
      <c r="C920" s="9"/>
      <c r="D920" s="9"/>
      <c r="E920" s="9"/>
      <c r="F920" s="9"/>
      <c r="G920" s="9"/>
    </row>
    <row r="921" spans="1:7" ht="13.8">
      <c r="A921" s="8"/>
      <c r="B921" s="8"/>
      <c r="C921" s="8"/>
      <c r="D921" s="8"/>
      <c r="E921" s="8"/>
      <c r="F921" s="8"/>
      <c r="G921" s="8"/>
    </row>
    <row r="922" spans="1:7" ht="13.8">
      <c r="A922" s="9"/>
      <c r="B922" s="9"/>
      <c r="C922" s="9"/>
      <c r="D922" s="9"/>
      <c r="E922" s="9"/>
      <c r="F922" s="9"/>
      <c r="G922" s="9"/>
    </row>
    <row r="923" spans="1:7" ht="13.8">
      <c r="A923" s="8"/>
      <c r="B923" s="8"/>
      <c r="C923" s="8"/>
      <c r="D923" s="8"/>
      <c r="E923" s="8"/>
      <c r="F923" s="8"/>
      <c r="G923" s="8"/>
    </row>
    <row r="924" spans="1:7" ht="13.8">
      <c r="A924" s="9"/>
      <c r="B924" s="9"/>
      <c r="C924" s="9"/>
      <c r="D924" s="9"/>
      <c r="E924" s="9"/>
      <c r="F924" s="9"/>
      <c r="G924" s="9"/>
    </row>
    <row r="925" spans="1:7" ht="13.8">
      <c r="A925" s="8"/>
      <c r="B925" s="8"/>
      <c r="C925" s="8"/>
      <c r="D925" s="8"/>
      <c r="E925" s="8"/>
      <c r="F925" s="8"/>
      <c r="G925" s="8"/>
    </row>
    <row r="926" spans="1:7" ht="13.8">
      <c r="A926" s="9"/>
      <c r="B926" s="9"/>
      <c r="C926" s="9"/>
      <c r="D926" s="9"/>
      <c r="E926" s="9"/>
      <c r="F926" s="9"/>
      <c r="G926" s="9"/>
    </row>
    <row r="927" spans="1:7" ht="13.8">
      <c r="A927" s="8"/>
      <c r="B927" s="8"/>
      <c r="C927" s="8"/>
      <c r="D927" s="8"/>
      <c r="E927" s="8"/>
      <c r="F927" s="8"/>
      <c r="G927" s="8"/>
    </row>
    <row r="928" spans="1:7" ht="13.8">
      <c r="A928" s="9"/>
      <c r="B928" s="9"/>
      <c r="C928" s="9"/>
      <c r="D928" s="9"/>
      <c r="E928" s="9"/>
      <c r="F928" s="9"/>
      <c r="G928" s="9"/>
    </row>
    <row r="929" spans="1:7" ht="13.8">
      <c r="A929" s="8"/>
      <c r="B929" s="8"/>
      <c r="C929" s="8"/>
      <c r="D929" s="8"/>
      <c r="E929" s="8"/>
      <c r="F929" s="8"/>
      <c r="G929" s="8"/>
    </row>
    <row r="930" spans="1:7" ht="13.8">
      <c r="A930" s="9"/>
      <c r="B930" s="9"/>
      <c r="C930" s="9"/>
      <c r="D930" s="9"/>
      <c r="E930" s="9"/>
      <c r="F930" s="9"/>
      <c r="G930" s="9"/>
    </row>
    <row r="931" spans="1:7" ht="13.8">
      <c r="A931" s="8"/>
      <c r="B931" s="8"/>
      <c r="C931" s="8"/>
      <c r="D931" s="8"/>
      <c r="E931" s="8"/>
      <c r="F931" s="8"/>
      <c r="G931" s="8"/>
    </row>
    <row r="932" spans="1:7" ht="13.8">
      <c r="A932" s="9"/>
      <c r="B932" s="9"/>
      <c r="C932" s="9"/>
      <c r="D932" s="9"/>
      <c r="E932" s="9"/>
      <c r="F932" s="9"/>
      <c r="G932" s="9"/>
    </row>
    <row r="933" spans="1:7" ht="13.8">
      <c r="A933" s="8"/>
      <c r="B933" s="8"/>
      <c r="C933" s="8"/>
      <c r="D933" s="8"/>
      <c r="E933" s="8"/>
      <c r="F933" s="8"/>
      <c r="G933" s="8"/>
    </row>
    <row r="934" spans="1:7" ht="13.8">
      <c r="A934" s="9"/>
      <c r="B934" s="9"/>
      <c r="C934" s="9"/>
      <c r="D934" s="9"/>
      <c r="E934" s="9"/>
      <c r="F934" s="9"/>
      <c r="G934" s="9"/>
    </row>
    <row r="935" spans="1:7" ht="13.8">
      <c r="A935" s="8"/>
      <c r="B935" s="8"/>
      <c r="C935" s="8"/>
      <c r="D935" s="8"/>
      <c r="E935" s="8"/>
      <c r="F935" s="8"/>
      <c r="G935" s="8"/>
    </row>
    <row r="936" spans="1:7" ht="13.8">
      <c r="A936" s="9"/>
      <c r="B936" s="9"/>
      <c r="C936" s="9"/>
      <c r="D936" s="9"/>
      <c r="E936" s="9"/>
      <c r="F936" s="9"/>
      <c r="G936" s="9"/>
    </row>
    <row r="937" spans="1:7" ht="13.8">
      <c r="A937" s="8"/>
      <c r="B937" s="8"/>
      <c r="C937" s="8"/>
      <c r="D937" s="8"/>
      <c r="E937" s="8"/>
      <c r="F937" s="8"/>
      <c r="G937" s="8"/>
    </row>
    <row r="938" spans="1:7" ht="13.8">
      <c r="A938" s="9"/>
      <c r="B938" s="9"/>
      <c r="C938" s="9"/>
      <c r="D938" s="9"/>
      <c r="E938" s="9"/>
      <c r="F938" s="9"/>
      <c r="G938" s="9"/>
    </row>
    <row r="939" spans="1:7" ht="13.8">
      <c r="A939" s="8"/>
      <c r="B939" s="8"/>
      <c r="C939" s="8"/>
      <c r="D939" s="8"/>
      <c r="E939" s="8"/>
      <c r="F939" s="8"/>
      <c r="G939" s="8"/>
    </row>
    <row r="940" spans="1:7" ht="13.8">
      <c r="A940" s="9"/>
      <c r="B940" s="9"/>
      <c r="C940" s="9"/>
      <c r="D940" s="9"/>
      <c r="E940" s="9"/>
      <c r="F940" s="9"/>
      <c r="G940" s="9"/>
    </row>
    <row r="941" spans="1:7" ht="13.8">
      <c r="A941" s="8"/>
      <c r="B941" s="8"/>
      <c r="C941" s="8"/>
      <c r="D941" s="8"/>
      <c r="E941" s="8"/>
      <c r="F941" s="8"/>
      <c r="G941" s="8"/>
    </row>
    <row r="942" spans="1:7" ht="13.8">
      <c r="A942" s="9"/>
      <c r="B942" s="9"/>
      <c r="C942" s="9"/>
      <c r="D942" s="9"/>
      <c r="E942" s="9"/>
      <c r="F942" s="9"/>
      <c r="G942" s="9"/>
    </row>
    <row r="943" spans="1:7" ht="13.8">
      <c r="A943" s="8"/>
      <c r="B943" s="8"/>
      <c r="C943" s="8"/>
      <c r="D943" s="8"/>
      <c r="E943" s="8"/>
      <c r="F943" s="8"/>
      <c r="G943" s="8"/>
    </row>
    <row r="944" spans="1:7" ht="13.8">
      <c r="A944" s="9"/>
      <c r="B944" s="9"/>
      <c r="C944" s="9"/>
      <c r="D944" s="9"/>
      <c r="E944" s="9"/>
      <c r="F944" s="9"/>
      <c r="G944" s="9"/>
    </row>
    <row r="945" spans="1:7" ht="13.8">
      <c r="A945" s="8"/>
      <c r="B945" s="8"/>
      <c r="C945" s="8"/>
      <c r="D945" s="8"/>
      <c r="E945" s="8"/>
      <c r="F945" s="8"/>
      <c r="G945" s="8"/>
    </row>
    <row r="946" spans="1:7" ht="13.8">
      <c r="A946" s="9"/>
      <c r="B946" s="9"/>
      <c r="C946" s="9"/>
      <c r="D946" s="9"/>
      <c r="E946" s="9"/>
      <c r="F946" s="9"/>
      <c r="G946" s="9"/>
    </row>
    <row r="947" spans="1:7" ht="13.8">
      <c r="A947" s="8"/>
      <c r="B947" s="8"/>
      <c r="C947" s="8"/>
      <c r="D947" s="8"/>
      <c r="E947" s="8"/>
      <c r="F947" s="8"/>
      <c r="G947" s="8"/>
    </row>
    <row r="948" spans="1:7" ht="13.8">
      <c r="A948" s="9"/>
      <c r="B948" s="9"/>
      <c r="C948" s="9"/>
      <c r="D948" s="9"/>
      <c r="E948" s="9"/>
      <c r="F948" s="9"/>
      <c r="G948" s="9"/>
    </row>
    <row r="949" spans="1:7" ht="13.8">
      <c r="A949" s="8"/>
      <c r="B949" s="8"/>
      <c r="C949" s="8"/>
      <c r="D949" s="8"/>
      <c r="E949" s="8"/>
      <c r="F949" s="8"/>
      <c r="G949" s="8"/>
    </row>
    <row r="950" spans="1:7" ht="13.8">
      <c r="A950" s="9"/>
      <c r="B950" s="9"/>
      <c r="C950" s="9"/>
      <c r="D950" s="9"/>
      <c r="E950" s="9"/>
      <c r="F950" s="9"/>
      <c r="G950" s="9"/>
    </row>
    <row r="951" spans="1:7" ht="13.8">
      <c r="A951" s="8"/>
      <c r="B951" s="8"/>
      <c r="C951" s="8"/>
      <c r="D951" s="8"/>
      <c r="E951" s="8"/>
      <c r="F951" s="8"/>
      <c r="G951" s="8"/>
    </row>
    <row r="952" spans="1:7" ht="13.8">
      <c r="A952" s="9"/>
      <c r="B952" s="9"/>
      <c r="C952" s="9"/>
      <c r="D952" s="9"/>
      <c r="E952" s="9"/>
      <c r="F952" s="9"/>
      <c r="G952" s="9"/>
    </row>
    <row r="953" spans="1:7" ht="13.8">
      <c r="A953" s="8"/>
      <c r="B953" s="8"/>
      <c r="C953" s="8"/>
      <c r="D953" s="8"/>
      <c r="E953" s="8"/>
      <c r="F953" s="8"/>
      <c r="G953" s="8"/>
    </row>
    <row r="954" spans="1:7" ht="13.8">
      <c r="A954" s="9"/>
      <c r="B954" s="9"/>
      <c r="C954" s="9"/>
      <c r="D954" s="9"/>
      <c r="E954" s="9"/>
      <c r="F954" s="9"/>
      <c r="G954" s="9"/>
    </row>
    <row r="955" spans="1:7" ht="13.8">
      <c r="A955" s="8"/>
      <c r="B955" s="8"/>
      <c r="C955" s="8"/>
      <c r="D955" s="8"/>
      <c r="E955" s="8"/>
      <c r="F955" s="8"/>
      <c r="G955" s="8"/>
    </row>
    <row r="956" spans="1:7" ht="13.8">
      <c r="A956" s="9"/>
      <c r="B956" s="9"/>
      <c r="C956" s="9"/>
      <c r="D956" s="9"/>
      <c r="E956" s="9"/>
      <c r="F956" s="9"/>
      <c r="G956" s="9"/>
    </row>
    <row r="957" spans="1:7" ht="13.8">
      <c r="A957" s="8"/>
      <c r="B957" s="8"/>
      <c r="C957" s="8"/>
      <c r="D957" s="8"/>
      <c r="E957" s="8"/>
      <c r="F957" s="8"/>
      <c r="G957" s="8"/>
    </row>
    <row r="958" spans="1:7" ht="13.8">
      <c r="A958" s="9"/>
      <c r="B958" s="9"/>
      <c r="C958" s="9"/>
      <c r="D958" s="9"/>
      <c r="E958" s="9"/>
      <c r="F958" s="9"/>
      <c r="G958" s="9"/>
    </row>
    <row r="959" spans="1:7" ht="13.8">
      <c r="A959" s="8"/>
      <c r="B959" s="8"/>
      <c r="C959" s="8"/>
      <c r="D959" s="8"/>
      <c r="E959" s="8"/>
      <c r="F959" s="8"/>
      <c r="G959" s="8"/>
    </row>
    <row r="960" spans="1:7" ht="13.8">
      <c r="A960" s="9"/>
      <c r="B960" s="9"/>
      <c r="C960" s="9"/>
      <c r="D960" s="9"/>
      <c r="E960" s="9"/>
      <c r="F960" s="9"/>
      <c r="G960" s="9"/>
    </row>
    <row r="961" spans="1:7" ht="13.8">
      <c r="A961" s="8"/>
      <c r="B961" s="8"/>
      <c r="C961" s="8"/>
      <c r="D961" s="8"/>
      <c r="E961" s="8"/>
      <c r="F961" s="8"/>
      <c r="G961" s="8"/>
    </row>
    <row r="962" spans="1:7" ht="13.8">
      <c r="A962" s="9"/>
      <c r="B962" s="9"/>
      <c r="C962" s="9"/>
      <c r="D962" s="9"/>
      <c r="E962" s="9"/>
      <c r="F962" s="9"/>
      <c r="G962" s="9"/>
    </row>
    <row r="963" spans="1:7" ht="13.8">
      <c r="A963" s="8"/>
      <c r="B963" s="8"/>
      <c r="C963" s="8"/>
      <c r="D963" s="8"/>
      <c r="E963" s="8"/>
      <c r="F963" s="8"/>
      <c r="G963" s="8"/>
    </row>
    <row r="964" spans="1:7" ht="13.8">
      <c r="A964" s="9"/>
      <c r="B964" s="9"/>
      <c r="C964" s="9"/>
      <c r="D964" s="9"/>
      <c r="E964" s="9"/>
      <c r="F964" s="9"/>
      <c r="G964" s="9"/>
    </row>
    <row r="965" spans="1:7" ht="13.8">
      <c r="A965" s="8"/>
      <c r="B965" s="8"/>
      <c r="C965" s="8"/>
      <c r="D965" s="8"/>
      <c r="E965" s="8"/>
      <c r="F965" s="8"/>
      <c r="G965" s="8"/>
    </row>
    <row r="966" spans="1:7" ht="13.8">
      <c r="A966" s="9"/>
      <c r="B966" s="9"/>
      <c r="C966" s="9"/>
      <c r="D966" s="9"/>
      <c r="E966" s="9"/>
      <c r="F966" s="9"/>
      <c r="G966" s="9"/>
    </row>
    <row r="967" spans="1:7" ht="13.8">
      <c r="A967" s="8"/>
      <c r="B967" s="8"/>
      <c r="C967" s="8"/>
      <c r="D967" s="8"/>
      <c r="E967" s="8"/>
      <c r="F967" s="8"/>
      <c r="G967" s="8"/>
    </row>
    <row r="968" spans="1:7" ht="13.8">
      <c r="A968" s="9"/>
      <c r="B968" s="9"/>
      <c r="C968" s="9"/>
      <c r="D968" s="9"/>
      <c r="E968" s="9"/>
      <c r="F968" s="9"/>
      <c r="G968" s="9"/>
    </row>
    <row r="969" spans="1:7" ht="13.8">
      <c r="A969" s="8"/>
      <c r="B969" s="8"/>
      <c r="C969" s="8"/>
      <c r="D969" s="8"/>
      <c r="E969" s="8"/>
      <c r="F969" s="8"/>
      <c r="G969" s="8"/>
    </row>
    <row r="970" spans="1:7" ht="13.8">
      <c r="A970" s="9"/>
      <c r="B970" s="9"/>
      <c r="C970" s="9"/>
      <c r="D970" s="9"/>
      <c r="E970" s="9"/>
      <c r="F970" s="9"/>
      <c r="G970" s="9"/>
    </row>
    <row r="971" spans="1:7" ht="13.8">
      <c r="A971" s="8"/>
      <c r="B971" s="8"/>
      <c r="C971" s="8"/>
      <c r="D971" s="8"/>
      <c r="E971" s="8"/>
      <c r="F971" s="8"/>
      <c r="G971" s="8"/>
    </row>
    <row r="972" spans="1:7" ht="13.8">
      <c r="A972" s="9"/>
      <c r="B972" s="9"/>
      <c r="C972" s="9"/>
      <c r="D972" s="9"/>
      <c r="E972" s="9"/>
      <c r="F972" s="9"/>
      <c r="G972" s="9"/>
    </row>
    <row r="973" spans="1:7" ht="13.8">
      <c r="A973" s="8"/>
      <c r="B973" s="8"/>
      <c r="C973" s="8"/>
      <c r="D973" s="8"/>
      <c r="E973" s="8"/>
      <c r="F973" s="8"/>
      <c r="G973" s="8"/>
    </row>
    <row r="974" spans="1:7" ht="13.8">
      <c r="A974" s="9"/>
      <c r="B974" s="9"/>
      <c r="C974" s="9"/>
      <c r="D974" s="9"/>
      <c r="E974" s="9"/>
      <c r="F974" s="9"/>
      <c r="G974" s="9"/>
    </row>
    <row r="975" spans="1:7" ht="13.8">
      <c r="A975" s="8"/>
      <c r="B975" s="8"/>
      <c r="C975" s="8"/>
      <c r="D975" s="8"/>
      <c r="E975" s="8"/>
      <c r="F975" s="8"/>
      <c r="G975" s="8"/>
    </row>
    <row r="976" spans="1:7" ht="13.8">
      <c r="A976" s="9"/>
      <c r="B976" s="9"/>
      <c r="C976" s="9"/>
      <c r="D976" s="9"/>
      <c r="E976" s="9"/>
      <c r="F976" s="9"/>
      <c r="G976" s="9"/>
    </row>
    <row r="977" spans="1:7" ht="13.8">
      <c r="A977" s="8"/>
      <c r="B977" s="8"/>
      <c r="C977" s="8"/>
      <c r="D977" s="8"/>
      <c r="E977" s="8"/>
      <c r="F977" s="8"/>
      <c r="G977" s="8"/>
    </row>
    <row r="978" spans="1:7" ht="13.8">
      <c r="A978" s="9"/>
      <c r="B978" s="9"/>
      <c r="C978" s="9"/>
      <c r="D978" s="9"/>
      <c r="E978" s="9"/>
      <c r="F978" s="9"/>
      <c r="G978" s="9"/>
    </row>
    <row r="979" spans="1:7" ht="13.8">
      <c r="A979" s="8"/>
      <c r="B979" s="8"/>
      <c r="C979" s="8"/>
      <c r="D979" s="8"/>
      <c r="E979" s="8"/>
      <c r="F979" s="8"/>
      <c r="G979" s="8"/>
    </row>
    <row r="980" spans="1:7" ht="13.8">
      <c r="A980" s="9"/>
      <c r="B980" s="9"/>
      <c r="C980" s="9"/>
      <c r="D980" s="9"/>
      <c r="E980" s="9"/>
      <c r="F980" s="9"/>
      <c r="G980" s="9"/>
    </row>
    <row r="981" spans="1:7" ht="13.8">
      <c r="A981" s="8"/>
      <c r="B981" s="8"/>
      <c r="C981" s="8"/>
      <c r="D981" s="8"/>
      <c r="E981" s="8"/>
      <c r="F981" s="8"/>
      <c r="G981" s="8"/>
    </row>
    <row r="982" spans="1:7" ht="13.8">
      <c r="A982" s="9"/>
      <c r="B982" s="9"/>
      <c r="C982" s="9"/>
      <c r="D982" s="9"/>
      <c r="E982" s="9"/>
      <c r="F982" s="9"/>
      <c r="G982" s="9"/>
    </row>
    <row r="983" spans="1:7" ht="13.8">
      <c r="A983" s="8"/>
      <c r="B983" s="8"/>
      <c r="C983" s="8"/>
      <c r="D983" s="8"/>
      <c r="E983" s="8"/>
      <c r="F983" s="8"/>
      <c r="G983" s="8"/>
    </row>
    <row r="984" spans="1:7" ht="13.8">
      <c r="A984" s="9"/>
      <c r="B984" s="9"/>
      <c r="C984" s="9"/>
      <c r="D984" s="9"/>
      <c r="E984" s="9"/>
      <c r="F984" s="9"/>
      <c r="G984" s="9"/>
    </row>
    <row r="985" spans="1:7" ht="13.8">
      <c r="A985" s="8"/>
      <c r="B985" s="8"/>
      <c r="C985" s="8"/>
      <c r="D985" s="8"/>
      <c r="E985" s="8"/>
      <c r="F985" s="8"/>
      <c r="G985" s="8"/>
    </row>
    <row r="986" spans="1:7" ht="13.8">
      <c r="A986" s="9"/>
      <c r="B986" s="9"/>
      <c r="C986" s="9"/>
      <c r="D986" s="9"/>
      <c r="E986" s="9"/>
      <c r="F986" s="9"/>
      <c r="G986" s="9"/>
    </row>
    <row r="987" spans="1:7" ht="13.8">
      <c r="A987" s="8"/>
      <c r="B987" s="8"/>
      <c r="C987" s="8"/>
      <c r="D987" s="8"/>
      <c r="E987" s="8"/>
      <c r="F987" s="8"/>
      <c r="G987" s="8"/>
    </row>
    <row r="988" spans="1:7" ht="13.8">
      <c r="A988" s="9"/>
      <c r="B988" s="9"/>
      <c r="C988" s="9"/>
      <c r="D988" s="9"/>
      <c r="E988" s="9"/>
      <c r="F988" s="9"/>
      <c r="G988" s="9"/>
    </row>
    <row r="989" spans="1:7" ht="13.8">
      <c r="A989" s="8"/>
      <c r="B989" s="8"/>
      <c r="C989" s="8"/>
      <c r="D989" s="8"/>
      <c r="E989" s="8"/>
      <c r="F989" s="8"/>
      <c r="G989" s="8"/>
    </row>
    <row r="990" spans="1:7" ht="13.8">
      <c r="A990" s="9"/>
      <c r="B990" s="9"/>
      <c r="C990" s="9"/>
      <c r="D990" s="9"/>
      <c r="E990" s="9"/>
      <c r="F990" s="9"/>
      <c r="G990" s="9"/>
    </row>
    <row r="991" spans="1:7" ht="13.8">
      <c r="A991" s="8"/>
      <c r="B991" s="8"/>
      <c r="C991" s="8"/>
      <c r="D991" s="8"/>
      <c r="E991" s="8"/>
      <c r="F991" s="8"/>
      <c r="G991" s="8"/>
    </row>
    <row r="992" spans="1:7" ht="13.8">
      <c r="A992" s="9"/>
      <c r="B992" s="9"/>
      <c r="C992" s="9"/>
      <c r="D992" s="9"/>
      <c r="E992" s="9"/>
      <c r="F992" s="9"/>
      <c r="G992" s="9"/>
    </row>
    <row r="993" spans="1:7" ht="13.8">
      <c r="A993" s="8"/>
      <c r="B993" s="8"/>
      <c r="C993" s="8"/>
      <c r="D993" s="8"/>
      <c r="E993" s="8"/>
      <c r="F993" s="8"/>
      <c r="G993" s="8"/>
    </row>
    <row r="994" spans="1:7" ht="13.8">
      <c r="A994" s="9"/>
      <c r="B994" s="9"/>
      <c r="C994" s="9"/>
      <c r="D994" s="9"/>
      <c r="E994" s="9"/>
      <c r="F994" s="9"/>
      <c r="G994" s="9"/>
    </row>
    <row r="995" spans="1:7" ht="13.8">
      <c r="A995" s="8"/>
      <c r="B995" s="8"/>
      <c r="C995" s="8"/>
      <c r="D995" s="8"/>
      <c r="E995" s="8"/>
      <c r="F995" s="8"/>
      <c r="G995" s="8"/>
    </row>
    <row r="996" spans="1:7" ht="13.8">
      <c r="A996" s="9"/>
      <c r="B996" s="9"/>
      <c r="C996" s="9"/>
      <c r="D996" s="9"/>
      <c r="E996" s="9"/>
      <c r="F996" s="9"/>
      <c r="G996" s="9"/>
    </row>
    <row r="997" spans="1:7" ht="13.8">
      <c r="A997" s="8"/>
      <c r="B997" s="8"/>
      <c r="C997" s="8"/>
      <c r="D997" s="8"/>
      <c r="E997" s="8"/>
      <c r="F997" s="8"/>
      <c r="G997" s="8"/>
    </row>
    <row r="998" spans="1:7" ht="13.8">
      <c r="A998" s="9"/>
      <c r="B998" s="9"/>
      <c r="C998" s="9"/>
      <c r="D998" s="9"/>
      <c r="E998" s="9"/>
      <c r="F998" s="9"/>
      <c r="G998" s="9"/>
    </row>
    <row r="999" spans="1:7" ht="13.8">
      <c r="A999" s="8"/>
      <c r="B999" s="8"/>
      <c r="C999" s="8"/>
      <c r="D999" s="8"/>
      <c r="E999" s="8"/>
      <c r="F999" s="8"/>
      <c r="G999" s="8"/>
    </row>
    <row r="1000" spans="1:7" ht="13.8">
      <c r="A1000" s="9"/>
      <c r="B1000" s="9"/>
      <c r="C1000" s="9"/>
      <c r="D1000" s="9"/>
      <c r="E1000" s="9"/>
      <c r="F1000" s="9"/>
      <c r="G1000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74CE-912A-426A-B7A6-340F977B6918}">
  <dimension ref="A1:P1000"/>
  <sheetViews>
    <sheetView workbookViewId="0">
      <selection activeCell="J4" sqref="J4"/>
    </sheetView>
  </sheetViews>
  <sheetFormatPr defaultRowHeight="13.2"/>
  <cols>
    <col min="1" max="1" width="7" customWidth="1"/>
    <col min="2" max="2" width="10.109375" bestFit="1" customWidth="1"/>
    <col min="3" max="3" width="11.77734375" bestFit="1" customWidth="1"/>
    <col min="4" max="4" width="13.21875" bestFit="1" customWidth="1"/>
    <col min="5" max="5" width="8.6640625" bestFit="1" customWidth="1"/>
    <col min="6" max="6" width="9.21875" bestFit="1" customWidth="1"/>
    <col min="7" max="7" width="8.5546875" bestFit="1" customWidth="1"/>
    <col min="8" max="8" width="11.88671875" style="23" bestFit="1" customWidth="1"/>
    <col min="9" max="9" width="18.33203125" style="44" bestFit="1" customWidth="1"/>
    <col min="10" max="10" width="23.44140625" style="31" bestFit="1" customWidth="1"/>
    <col min="11" max="11" width="20.5546875" style="48" bestFit="1" customWidth="1"/>
    <col min="12" max="12" width="12.109375" style="23" bestFit="1" customWidth="1"/>
    <col min="13" max="13" width="19" style="23" bestFit="1" customWidth="1"/>
    <col min="14" max="14" width="18.21875" style="23" bestFit="1" customWidth="1"/>
    <col min="15" max="15" width="13.33203125" style="23" bestFit="1" customWidth="1"/>
    <col min="16" max="16" width="17.6640625" style="23" bestFit="1" customWidth="1"/>
  </cols>
  <sheetData>
    <row r="1" spans="1:16" ht="13.8">
      <c r="A1" s="1" t="s">
        <v>0</v>
      </c>
      <c r="B1" s="1" t="s">
        <v>1</v>
      </c>
      <c r="C1" s="1" t="s">
        <v>2</v>
      </c>
      <c r="D1" s="1" t="s">
        <v>5</v>
      </c>
      <c r="E1" s="1" t="s">
        <v>8</v>
      </c>
      <c r="F1" s="1" t="s">
        <v>9</v>
      </c>
      <c r="G1" s="1" t="s">
        <v>10</v>
      </c>
      <c r="H1" s="20" t="s">
        <v>1011</v>
      </c>
      <c r="I1" s="41" t="s">
        <v>1012</v>
      </c>
      <c r="J1" s="28" t="s">
        <v>1013</v>
      </c>
      <c r="K1" s="45" t="s">
        <v>1014</v>
      </c>
      <c r="L1" s="24" t="s">
        <v>1015</v>
      </c>
      <c r="M1" s="24" t="s">
        <v>1016</v>
      </c>
      <c r="N1" s="24" t="s">
        <v>1017</v>
      </c>
      <c r="O1" s="37" t="s">
        <v>1056</v>
      </c>
      <c r="P1" s="24" t="s">
        <v>1057</v>
      </c>
    </row>
    <row r="2" spans="1:16">
      <c r="A2" s="2" t="s">
        <v>11</v>
      </c>
      <c r="B2" s="3">
        <v>45317</v>
      </c>
      <c r="C2" s="4">
        <v>9.5</v>
      </c>
      <c r="D2" s="4">
        <v>2.2599999999999998</v>
      </c>
      <c r="E2" s="4">
        <v>9.18</v>
      </c>
      <c r="F2" s="4">
        <v>9.56</v>
      </c>
      <c r="G2" s="2" t="s">
        <v>12</v>
      </c>
      <c r="H2" s="21">
        <f xml:space="preserve"> D2/100</f>
        <v>2.2599999999999999E-2</v>
      </c>
      <c r="I2" s="42">
        <f xml:space="preserve"> C2/(H2+1)</f>
        <v>9.2900449833757097</v>
      </c>
      <c r="J2" s="29">
        <f xml:space="preserve"> VLOOKUP(A2, Total_de_acoes!A:B, 2, 0)</f>
        <v>515117391</v>
      </c>
      <c r="K2" s="46">
        <f xml:space="preserve"> (C2 - I2)*J2</f>
        <v>108151480.39086604</v>
      </c>
      <c r="L2" s="21" t="str">
        <f xml:space="preserve"> IF(K2&gt;0, "Subiu", IF(K2&lt;0, "Diminuiu", "Igual"))</f>
        <v>Subiu</v>
      </c>
      <c r="M2" s="21" t="str">
        <f xml:space="preserve"> VLOOKUP(A2, Ticker!A:B, 2, 0)</f>
        <v>Usiminas</v>
      </c>
      <c r="N2" s="21" t="str">
        <f xml:space="preserve"> VLOOKUP(M2, ChatGpt!A:B, 2, 0)</f>
        <v>Siderurgia</v>
      </c>
      <c r="O2" s="21">
        <f xml:space="preserve"> VLOOKUP(M2, ChatGpt!A:C, 3, 0)</f>
        <v>60</v>
      </c>
      <c r="P2" s="21" t="str">
        <f xml:space="preserve"> IF(O2&gt;100, "Maior que 100 anos", IF(O2&lt;50, "Menor que 50 anos", "Entre 50 e 100 anos"))</f>
        <v>Entre 50 e 100 anos</v>
      </c>
    </row>
    <row r="3" spans="1:16">
      <c r="A3" s="5" t="s">
        <v>13</v>
      </c>
      <c r="B3" s="6">
        <v>45317</v>
      </c>
      <c r="C3" s="7">
        <v>6.82</v>
      </c>
      <c r="D3" s="7">
        <v>-12.11</v>
      </c>
      <c r="E3" s="7">
        <v>6.66</v>
      </c>
      <c r="F3" s="7">
        <v>6.86</v>
      </c>
      <c r="G3" s="5" t="s">
        <v>14</v>
      </c>
      <c r="H3" s="22">
        <f xml:space="preserve"> D3/100</f>
        <v>-0.1211</v>
      </c>
      <c r="I3" s="43">
        <f xml:space="preserve"> C3/(H3+1)</f>
        <v>7.7596996245306631</v>
      </c>
      <c r="J3" s="30">
        <f xml:space="preserve"> VLOOKUP(A3, Total_de_acoes!A:B, 2, 0)</f>
        <v>1110559345</v>
      </c>
      <c r="K3" s="47">
        <f xml:space="preserve"> (C3 - I3)*J3</f>
        <v>-1043592199.5155188</v>
      </c>
      <c r="L3" s="22" t="str">
        <f xml:space="preserve"> IF(K3&gt;0, "Subiu", IF(K3&lt;0, "Diminuiu", "Igual"))</f>
        <v>Diminuiu</v>
      </c>
      <c r="M3" s="22" t="str">
        <f xml:space="preserve"> VLOOKUP(A3, Ticker!A:B, 2, 0)</f>
        <v>CSN Mineração</v>
      </c>
      <c r="N3" s="22" t="str">
        <f xml:space="preserve"> VLOOKUP(M3, ChatGpt!A:B, 2, 0)</f>
        <v>Mineração</v>
      </c>
      <c r="O3" s="49">
        <f xml:space="preserve"> VLOOKUP(M3, ChatGpt!A:C, 3, 0)</f>
        <v>19</v>
      </c>
      <c r="P3" s="22" t="str">
        <f xml:space="preserve"> IF(O3&gt;100, "Maior que 100 anos", IF(O3&lt;50, "Menor que 50 anos", "Entre 50 e 100 anos"))</f>
        <v>Menor que 50 anos</v>
      </c>
    </row>
    <row r="4" spans="1:16">
      <c r="A4" s="2" t="s">
        <v>15</v>
      </c>
      <c r="B4" s="3">
        <v>45317</v>
      </c>
      <c r="C4" s="4">
        <v>41.96</v>
      </c>
      <c r="D4" s="4">
        <v>7.64</v>
      </c>
      <c r="E4" s="4">
        <v>40.81</v>
      </c>
      <c r="F4" s="4">
        <v>42.34</v>
      </c>
      <c r="G4" s="2" t="s">
        <v>16</v>
      </c>
      <c r="H4" s="21">
        <f t="shared" ref="H4:H67" si="0" xml:space="preserve"> D4/100</f>
        <v>7.6399999999999996E-2</v>
      </c>
      <c r="I4" s="42">
        <f t="shared" ref="I4:I67" si="1" xml:space="preserve"> C4/(H4+1)</f>
        <v>38.981791155704201</v>
      </c>
      <c r="J4" s="29">
        <f xml:space="preserve"> VLOOKUP(A4, Total_de_acoes!A:B, 2, 0)</f>
        <v>2379877655</v>
      </c>
      <c r="K4" s="46">
        <f t="shared" ref="K4:K67" si="2" xml:space="preserve"> (C4 - I4)*J4</f>
        <v>7087772680.4629488</v>
      </c>
      <c r="L4" s="21" t="str">
        <f t="shared" ref="L4:L67" si="3" xml:space="preserve"> IF(K4&gt;0, "Subiu", IF(K4&lt;0, "Diminuiu", "Igual"))</f>
        <v>Subiu</v>
      </c>
      <c r="M4" s="21" t="str">
        <f xml:space="preserve"> VLOOKUP(A4, Ticker!A:B, 2, 0)</f>
        <v>Petrobras</v>
      </c>
      <c r="N4" s="21" t="str">
        <f xml:space="preserve"> VLOOKUP(M4, ChatGpt!A:B, 2, 0)</f>
        <v>Petróleo e Gás</v>
      </c>
      <c r="O4" s="21">
        <f xml:space="preserve"> VLOOKUP(M4, ChatGpt!A:C, 3, 0)</f>
        <v>69</v>
      </c>
      <c r="P4" s="21" t="str">
        <f t="shared" ref="P4:P67" si="4" xml:space="preserve"> IF(O4&gt;100, "Maior que 100 anos", IF(O4&lt;50, "Menor que 50 anos", "Entre 50 e 100 anos"))</f>
        <v>Entre 50 e 100 anos</v>
      </c>
    </row>
    <row r="5" spans="1:16">
      <c r="A5" s="5" t="s">
        <v>17</v>
      </c>
      <c r="B5" s="6">
        <v>45317</v>
      </c>
      <c r="C5" s="7">
        <v>52.91</v>
      </c>
      <c r="D5" s="7">
        <v>-4.8899999999999997</v>
      </c>
      <c r="E5" s="7">
        <v>51.89</v>
      </c>
      <c r="F5" s="7">
        <v>53.17</v>
      </c>
      <c r="G5" s="5" t="s">
        <v>18</v>
      </c>
      <c r="H5" s="22">
        <f t="shared" si="0"/>
        <v>-4.8899999999999999E-2</v>
      </c>
      <c r="I5" s="43">
        <f t="shared" si="1"/>
        <v>55.630322784144667</v>
      </c>
      <c r="J5" s="30">
        <f xml:space="preserve"> VLOOKUP(A5, Total_de_acoes!A:B, 2, 0)</f>
        <v>683452836</v>
      </c>
      <c r="K5" s="47">
        <f t="shared" si="2"/>
        <v>-1859212321.6590908</v>
      </c>
      <c r="L5" s="22" t="str">
        <f t="shared" si="3"/>
        <v>Diminuiu</v>
      </c>
      <c r="M5" s="22" t="str">
        <f xml:space="preserve"> VLOOKUP(A5, Ticker!A:B, 2, 0)</f>
        <v>Suzano</v>
      </c>
      <c r="N5" s="22" t="str">
        <f xml:space="preserve"> VLOOKUP(M5, ChatGpt!A:B, 2, 0)</f>
        <v>Papel e Celulose</v>
      </c>
      <c r="O5" s="49">
        <f xml:space="preserve"> VLOOKUP(M5, ChatGpt!A:C, 3, 0)</f>
        <v>98</v>
      </c>
      <c r="P5" s="22" t="str">
        <f t="shared" si="4"/>
        <v>Entre 50 e 100 anos</v>
      </c>
    </row>
    <row r="6" spans="1:16">
      <c r="A6" s="2" t="s">
        <v>19</v>
      </c>
      <c r="B6" s="3">
        <v>45317</v>
      </c>
      <c r="C6" s="4">
        <v>37.1</v>
      </c>
      <c r="D6" s="4">
        <v>-3.66</v>
      </c>
      <c r="E6" s="4">
        <v>36.369999999999997</v>
      </c>
      <c r="F6" s="4">
        <v>37.32</v>
      </c>
      <c r="G6" s="2" t="s">
        <v>20</v>
      </c>
      <c r="H6" s="21">
        <f t="shared" si="0"/>
        <v>-3.6600000000000001E-2</v>
      </c>
      <c r="I6" s="42">
        <f t="shared" si="1"/>
        <v>38.509445713099439</v>
      </c>
      <c r="J6" s="29">
        <f xml:space="preserve"> VLOOKUP(A6, Total_de_acoes!A:B, 2, 0)</f>
        <v>187732538</v>
      </c>
      <c r="K6" s="46">
        <f t="shared" si="2"/>
        <v>-264598820.89337718</v>
      </c>
      <c r="L6" s="21" t="str">
        <f t="shared" si="3"/>
        <v>Diminuiu</v>
      </c>
      <c r="M6" s="21" t="str">
        <f xml:space="preserve"> VLOOKUP(A6, Ticker!A:B, 2, 0)</f>
        <v>CPFL Energia</v>
      </c>
      <c r="N6" s="21" t="str">
        <f xml:space="preserve"> VLOOKUP(M6, ChatGpt!A:B, 2, 0)</f>
        <v>Energia Elétrica</v>
      </c>
      <c r="O6" s="21">
        <f xml:space="preserve"> VLOOKUP(M6, ChatGpt!A:C, 3, 0)</f>
        <v>109</v>
      </c>
      <c r="P6" s="21" t="str">
        <f t="shared" si="4"/>
        <v>Maior que 100 anos</v>
      </c>
    </row>
    <row r="7" spans="1:16">
      <c r="A7" s="5" t="s">
        <v>21</v>
      </c>
      <c r="B7" s="6">
        <v>45317</v>
      </c>
      <c r="C7" s="7">
        <v>45.69</v>
      </c>
      <c r="D7" s="7">
        <v>-0.78</v>
      </c>
      <c r="E7" s="7">
        <v>44.25</v>
      </c>
      <c r="F7" s="7">
        <v>45.69</v>
      </c>
      <c r="G7" s="5" t="s">
        <v>22</v>
      </c>
      <c r="H7" s="22">
        <f t="shared" si="0"/>
        <v>-7.8000000000000005E-3</v>
      </c>
      <c r="I7" s="43">
        <f t="shared" si="1"/>
        <v>46.049183632332188</v>
      </c>
      <c r="J7" s="30">
        <f xml:space="preserve"> VLOOKUP(A7, Total_de_acoes!A:B, 2, 0)</f>
        <v>800010734</v>
      </c>
      <c r="K7" s="47">
        <f t="shared" si="2"/>
        <v>-287350761.34286141</v>
      </c>
      <c r="L7" s="22" t="str">
        <f t="shared" si="3"/>
        <v>Diminuiu</v>
      </c>
      <c r="M7" s="22" t="str">
        <f xml:space="preserve"> VLOOKUP(A7, Ticker!A:B, 2, 0)</f>
        <v>PetroRio</v>
      </c>
      <c r="N7" s="22" t="str">
        <f xml:space="preserve"> VLOOKUP(M7, ChatGpt!A:B, 2, 0)</f>
        <v>Petróleo e Gás</v>
      </c>
      <c r="O7" s="49">
        <f xml:space="preserve"> VLOOKUP(M7, ChatGpt!A:C, 3, 0)</f>
        <v>8</v>
      </c>
      <c r="P7" s="22" t="str">
        <f t="shared" si="4"/>
        <v>Menor que 50 anos</v>
      </c>
    </row>
    <row r="8" spans="1:16">
      <c r="A8" s="2" t="s">
        <v>23</v>
      </c>
      <c r="B8" s="3">
        <v>45317</v>
      </c>
      <c r="C8" s="4">
        <v>39.96</v>
      </c>
      <c r="D8" s="4">
        <v>7.3</v>
      </c>
      <c r="E8" s="4">
        <v>38.909999999999997</v>
      </c>
      <c r="F8" s="4">
        <v>40.090000000000003</v>
      </c>
      <c r="G8" s="2" t="s">
        <v>24</v>
      </c>
      <c r="H8" s="21">
        <f t="shared" si="0"/>
        <v>7.2999999999999995E-2</v>
      </c>
      <c r="I8" s="42">
        <f t="shared" si="1"/>
        <v>37.241379310344833</v>
      </c>
      <c r="J8" s="29">
        <f xml:space="preserve"> VLOOKUP(A8, Total_de_acoes!A:B, 2, 0)</f>
        <v>4566445852</v>
      </c>
      <c r="K8" s="46">
        <f t="shared" si="2"/>
        <v>12414434171.437222</v>
      </c>
      <c r="L8" s="21" t="str">
        <f t="shared" si="3"/>
        <v>Subiu</v>
      </c>
      <c r="M8" s="21" t="str">
        <f xml:space="preserve"> VLOOKUP(A8, Ticker!A:B, 2, 0)</f>
        <v>Petrobras</v>
      </c>
      <c r="N8" s="21" t="str">
        <f xml:space="preserve"> VLOOKUP(M8, ChatGpt!A:B, 2, 0)</f>
        <v>Petróleo e Gás</v>
      </c>
      <c r="O8" s="21">
        <f xml:space="preserve"> VLOOKUP(M8, ChatGpt!A:C, 3, 0)</f>
        <v>69</v>
      </c>
      <c r="P8" s="21" t="str">
        <f t="shared" si="4"/>
        <v>Entre 50 e 100 anos</v>
      </c>
    </row>
    <row r="9" spans="1:16">
      <c r="A9" s="5" t="s">
        <v>25</v>
      </c>
      <c r="B9" s="6">
        <v>45317</v>
      </c>
      <c r="C9" s="7">
        <v>69.5</v>
      </c>
      <c r="D9" s="7">
        <v>-9.9700000000000006</v>
      </c>
      <c r="E9" s="7">
        <v>67.5</v>
      </c>
      <c r="F9" s="7">
        <v>69.81</v>
      </c>
      <c r="G9" s="5" t="s">
        <v>26</v>
      </c>
      <c r="H9" s="22">
        <f t="shared" si="0"/>
        <v>-9.9700000000000011E-2</v>
      </c>
      <c r="I9" s="43">
        <f t="shared" si="1"/>
        <v>77.196490058869273</v>
      </c>
      <c r="J9" s="30">
        <f xml:space="preserve"> VLOOKUP(A9, Total_de_acoes!A:B, 2, 0)</f>
        <v>4196924316</v>
      </c>
      <c r="K9" s="47">
        <f t="shared" si="2"/>
        <v>-32301586275.920723</v>
      </c>
      <c r="L9" s="22" t="str">
        <f t="shared" si="3"/>
        <v>Diminuiu</v>
      </c>
      <c r="M9" s="22" t="str">
        <f xml:space="preserve"> VLOOKUP(A9, Ticker!A:B, 2, 0)</f>
        <v>Vale</v>
      </c>
      <c r="N9" s="22" t="str">
        <f xml:space="preserve"> VLOOKUP(M9, ChatGpt!A:B, 2, 0)</f>
        <v>Mineração</v>
      </c>
      <c r="O9" s="49">
        <f xml:space="preserve"> VLOOKUP(M9, ChatGpt!A:C, 3, 0)</f>
        <v>79</v>
      </c>
      <c r="P9" s="22" t="str">
        <f t="shared" si="4"/>
        <v>Entre 50 e 100 anos</v>
      </c>
    </row>
    <row r="10" spans="1:16">
      <c r="A10" s="2" t="s">
        <v>27</v>
      </c>
      <c r="B10" s="3">
        <v>45317</v>
      </c>
      <c r="C10" s="4">
        <v>28.19</v>
      </c>
      <c r="D10" s="4">
        <v>-0.81</v>
      </c>
      <c r="E10" s="4">
        <v>27.71</v>
      </c>
      <c r="F10" s="4">
        <v>28.36</v>
      </c>
      <c r="G10" s="2" t="s">
        <v>28</v>
      </c>
      <c r="H10" s="21">
        <f t="shared" si="0"/>
        <v>-8.1000000000000013E-3</v>
      </c>
      <c r="I10" s="42">
        <f t="shared" si="1"/>
        <v>28.420203649561447</v>
      </c>
      <c r="J10" s="29">
        <f xml:space="preserve"> VLOOKUP(A10, Total_de_acoes!A:B, 2, 0)</f>
        <v>268505432</v>
      </c>
      <c r="K10" s="46">
        <f t="shared" si="2"/>
        <v>-61810930.373472638</v>
      </c>
      <c r="L10" s="21" t="str">
        <f t="shared" si="3"/>
        <v>Diminuiu</v>
      </c>
      <c r="M10" s="21" t="str">
        <f xml:space="preserve"> VLOOKUP(A10, Ticker!A:B, 2, 0)</f>
        <v>Multiplan</v>
      </c>
      <c r="N10" s="21" t="str">
        <f xml:space="preserve"> VLOOKUP(M10, ChatGpt!A:B, 2, 0)</f>
        <v>Shopping Centers</v>
      </c>
      <c r="O10" s="21">
        <f xml:space="preserve"> VLOOKUP(M10, ChatGpt!A:C, 3, 0)</f>
        <v>50</v>
      </c>
      <c r="P10" s="21" t="str">
        <f t="shared" si="4"/>
        <v>Entre 50 e 100 anos</v>
      </c>
    </row>
    <row r="11" spans="1:16">
      <c r="A11" s="5" t="s">
        <v>29</v>
      </c>
      <c r="B11" s="6">
        <v>45317</v>
      </c>
      <c r="C11" s="7">
        <v>32.81</v>
      </c>
      <c r="D11" s="7">
        <v>-3.36</v>
      </c>
      <c r="E11" s="7">
        <v>32.35</v>
      </c>
      <c r="F11" s="7">
        <v>32.909999999999997</v>
      </c>
      <c r="G11" s="5" t="s">
        <v>30</v>
      </c>
      <c r="H11" s="22">
        <f t="shared" si="0"/>
        <v>-3.3599999999999998E-2</v>
      </c>
      <c r="I11" s="43">
        <f t="shared" si="1"/>
        <v>33.950745033112582</v>
      </c>
      <c r="J11" s="30">
        <f xml:space="preserve"> VLOOKUP(A11, Total_de_acoes!A:B, 2, 0)</f>
        <v>4801593832</v>
      </c>
      <c r="K11" s="47">
        <f t="shared" si="2"/>
        <v>-5477394314.8780003</v>
      </c>
      <c r="L11" s="22" t="str">
        <f t="shared" si="3"/>
        <v>Diminuiu</v>
      </c>
      <c r="M11" s="22" t="str">
        <f xml:space="preserve"> VLOOKUP(A11, Ticker!A:B, 2, 0)</f>
        <v>Itaú Unibanco</v>
      </c>
      <c r="N11" s="22" t="str">
        <f xml:space="preserve"> VLOOKUP(M11, ChatGpt!A:B, 2, 0)</f>
        <v>Bancário</v>
      </c>
      <c r="O11" s="49">
        <f xml:space="preserve"> VLOOKUP(M11, ChatGpt!A:C, 3, 0)</f>
        <v>13</v>
      </c>
      <c r="P11" s="22" t="str">
        <f t="shared" si="4"/>
        <v>Menor que 50 anos</v>
      </c>
    </row>
    <row r="12" spans="1:16">
      <c r="A12" s="2" t="s">
        <v>31</v>
      </c>
      <c r="B12" s="3">
        <v>45317</v>
      </c>
      <c r="C12" s="4">
        <v>27.56</v>
      </c>
      <c r="D12" s="4">
        <v>-4.17</v>
      </c>
      <c r="E12" s="4">
        <v>26.9</v>
      </c>
      <c r="F12" s="4">
        <v>27.91</v>
      </c>
      <c r="G12" s="2" t="s">
        <v>32</v>
      </c>
      <c r="H12" s="21">
        <f t="shared" si="0"/>
        <v>-4.1700000000000001E-2</v>
      </c>
      <c r="I12" s="42">
        <f t="shared" si="1"/>
        <v>28.759261191693621</v>
      </c>
      <c r="J12" s="29">
        <f xml:space="preserve"> VLOOKUP(A12, Total_de_acoes!A:B, 2, 0)</f>
        <v>1168230366</v>
      </c>
      <c r="K12" s="46">
        <f t="shared" si="2"/>
        <v>-1401013340.9018369</v>
      </c>
      <c r="L12" s="21" t="str">
        <f t="shared" si="3"/>
        <v>Diminuiu</v>
      </c>
      <c r="M12" s="21" t="str">
        <f xml:space="preserve"> VLOOKUP(A12, Ticker!A:B, 2, 0)</f>
        <v>Rede D'Or</v>
      </c>
      <c r="N12" s="21" t="str">
        <f xml:space="preserve"> VLOOKUP(M12, ChatGpt!A:B, 2, 0)</f>
        <v>Saúde</v>
      </c>
      <c r="O12" s="21">
        <f xml:space="preserve"> VLOOKUP(M12, ChatGpt!A:C, 3, 0)</f>
        <v>51</v>
      </c>
      <c r="P12" s="21" t="str">
        <f t="shared" si="4"/>
        <v>Entre 50 e 100 anos</v>
      </c>
    </row>
    <row r="13" spans="1:16">
      <c r="A13" s="5" t="s">
        <v>33</v>
      </c>
      <c r="B13" s="6">
        <v>45317</v>
      </c>
      <c r="C13" s="7">
        <v>18.55</v>
      </c>
      <c r="D13" s="7">
        <v>-15.14</v>
      </c>
      <c r="E13" s="7">
        <v>18.29</v>
      </c>
      <c r="F13" s="7">
        <v>18.73</v>
      </c>
      <c r="G13" s="5" t="s">
        <v>34</v>
      </c>
      <c r="H13" s="22">
        <f t="shared" si="0"/>
        <v>-0.15140000000000001</v>
      </c>
      <c r="I13" s="43">
        <f t="shared" si="1"/>
        <v>21.859533349045488</v>
      </c>
      <c r="J13" s="30">
        <f xml:space="preserve"> VLOOKUP(A13, Total_de_acoes!A:B, 2, 0)</f>
        <v>265877867</v>
      </c>
      <c r="K13" s="47">
        <f t="shared" si="2"/>
        <v>-879931667.60958076</v>
      </c>
      <c r="L13" s="22" t="str">
        <f t="shared" si="3"/>
        <v>Diminuiu</v>
      </c>
      <c r="M13" s="22" t="str">
        <f xml:space="preserve"> VLOOKUP(A13, Ticker!A:B, 2, 0)</f>
        <v>Braskem</v>
      </c>
      <c r="N13" s="22" t="str">
        <f xml:space="preserve"> VLOOKUP(M13, ChatGpt!A:B, 2, 0)</f>
        <v>Química</v>
      </c>
      <c r="O13" s="49">
        <f xml:space="preserve"> VLOOKUP(M13, ChatGpt!A:C, 3, 0)</f>
        <v>20</v>
      </c>
      <c r="P13" s="22" t="str">
        <f t="shared" si="4"/>
        <v>Menor que 50 anos</v>
      </c>
    </row>
    <row r="14" spans="1:16">
      <c r="A14" s="2" t="s">
        <v>35</v>
      </c>
      <c r="B14" s="3">
        <v>45317</v>
      </c>
      <c r="C14" s="4">
        <v>14.27</v>
      </c>
      <c r="D14" s="4">
        <v>-10.87</v>
      </c>
      <c r="E14" s="4">
        <v>13.8</v>
      </c>
      <c r="F14" s="4">
        <v>14.36</v>
      </c>
      <c r="G14" s="2" t="s">
        <v>36</v>
      </c>
      <c r="H14" s="21">
        <f t="shared" si="0"/>
        <v>-0.10869999999999999</v>
      </c>
      <c r="I14" s="42">
        <f t="shared" si="1"/>
        <v>16.010322001570739</v>
      </c>
      <c r="J14" s="29">
        <f xml:space="preserve"> VLOOKUP(A14, Total_de_acoes!A:B, 2, 0)</f>
        <v>327593725</v>
      </c>
      <c r="K14" s="46">
        <f t="shared" si="2"/>
        <v>-570118567.19401419</v>
      </c>
      <c r="L14" s="21" t="str">
        <f t="shared" si="3"/>
        <v>Diminuiu</v>
      </c>
      <c r="M14" s="21" t="str">
        <f xml:space="preserve"> VLOOKUP(A14, Ticker!A:B, 2, 0)</f>
        <v>Azul</v>
      </c>
      <c r="N14" s="21" t="str">
        <f xml:space="preserve"> VLOOKUP(M14, ChatGpt!A:B, 2, 0)</f>
        <v>Transporte Aéreo</v>
      </c>
      <c r="O14" s="21">
        <f xml:space="preserve"> VLOOKUP(M14, ChatGpt!A:C, 3, 0)</f>
        <v>14</v>
      </c>
      <c r="P14" s="21" t="str">
        <f t="shared" si="4"/>
        <v>Menor que 50 anos</v>
      </c>
    </row>
    <row r="15" spans="1:16">
      <c r="A15" s="5" t="s">
        <v>37</v>
      </c>
      <c r="B15" s="6">
        <v>45317</v>
      </c>
      <c r="C15" s="7">
        <v>28.75</v>
      </c>
      <c r="D15" s="7">
        <v>9.4</v>
      </c>
      <c r="E15" s="7">
        <v>28</v>
      </c>
      <c r="F15" s="7">
        <v>28.75</v>
      </c>
      <c r="G15" s="5" t="s">
        <v>38</v>
      </c>
      <c r="H15" s="22">
        <f t="shared" si="0"/>
        <v>9.4E-2</v>
      </c>
      <c r="I15" s="43">
        <f t="shared" si="1"/>
        <v>26.279707495429616</v>
      </c>
      <c r="J15" s="30">
        <f xml:space="preserve"> VLOOKUP(A15, Total_de_acoes!A:B, 2, 0)</f>
        <v>235665566</v>
      </c>
      <c r="K15" s="47">
        <f t="shared" si="2"/>
        <v>582162881.27513719</v>
      </c>
      <c r="L15" s="22" t="str">
        <f t="shared" si="3"/>
        <v>Subiu</v>
      </c>
      <c r="M15" s="22" t="str">
        <f xml:space="preserve"> VLOOKUP(A15, Ticker!A:B, 2, 0)</f>
        <v>3R Petroleum</v>
      </c>
      <c r="N15" s="22" t="str">
        <f xml:space="preserve"> VLOOKUP(M15, ChatGpt!A:B, 2, 0)</f>
        <v>Petróleo e Gás</v>
      </c>
      <c r="O15" s="49">
        <f xml:space="preserve"> VLOOKUP(M15, ChatGpt!A:C, 3, 0)</f>
        <v>3</v>
      </c>
      <c r="P15" s="22" t="str">
        <f t="shared" si="4"/>
        <v>Menor que 50 anos</v>
      </c>
    </row>
    <row r="16" spans="1:16">
      <c r="A16" s="2" t="s">
        <v>39</v>
      </c>
      <c r="B16" s="3">
        <v>45317</v>
      </c>
      <c r="C16" s="4">
        <v>35.32</v>
      </c>
      <c r="D16" s="4">
        <v>-1.1200000000000001</v>
      </c>
      <c r="E16" s="4">
        <v>34.85</v>
      </c>
      <c r="F16" s="4">
        <v>35.76</v>
      </c>
      <c r="G16" s="2" t="s">
        <v>40</v>
      </c>
      <c r="H16" s="21">
        <f t="shared" si="0"/>
        <v>-1.1200000000000002E-2</v>
      </c>
      <c r="I16" s="42">
        <f t="shared" si="1"/>
        <v>35.720064724919091</v>
      </c>
      <c r="J16" s="29">
        <f xml:space="preserve"> VLOOKUP(A16, Total_de_acoes!A:B, 2, 0)</f>
        <v>1095587251</v>
      </c>
      <c r="K16" s="46">
        <f t="shared" si="2"/>
        <v>-438305812.19617754</v>
      </c>
      <c r="L16" s="21" t="str">
        <f t="shared" si="3"/>
        <v>Diminuiu</v>
      </c>
      <c r="M16" s="21" t="str">
        <f xml:space="preserve"> VLOOKUP(A16, Ticker!A:B, 2, 0)</f>
        <v>Equatorial Energia</v>
      </c>
      <c r="N16" s="21" t="str">
        <f xml:space="preserve"> VLOOKUP(M16, ChatGpt!A:B, 2, 0)</f>
        <v>Energia Elétrica</v>
      </c>
      <c r="O16" s="21">
        <f xml:space="preserve"> VLOOKUP(M16, ChatGpt!A:C, 3, 0)</f>
        <v>24</v>
      </c>
      <c r="P16" s="21" t="str">
        <f t="shared" si="4"/>
        <v>Menor que 50 anos</v>
      </c>
    </row>
    <row r="17" spans="1:16">
      <c r="A17" s="5" t="s">
        <v>41</v>
      </c>
      <c r="B17" s="6">
        <v>45317</v>
      </c>
      <c r="C17" s="7">
        <v>18.16</v>
      </c>
      <c r="D17" s="7">
        <v>-7.63</v>
      </c>
      <c r="E17" s="7">
        <v>18</v>
      </c>
      <c r="F17" s="7">
        <v>18.489999999999998</v>
      </c>
      <c r="G17" s="5" t="s">
        <v>42</v>
      </c>
      <c r="H17" s="22">
        <f t="shared" si="0"/>
        <v>-7.6299999999999993E-2</v>
      </c>
      <c r="I17" s="43">
        <f t="shared" si="1"/>
        <v>19.660062790949443</v>
      </c>
      <c r="J17" s="30">
        <f xml:space="preserve"> VLOOKUP(A17, Total_de_acoes!A:B, 2, 0)</f>
        <v>600865451</v>
      </c>
      <c r="K17" s="47">
        <f t="shared" si="2"/>
        <v>-901335905.41215551</v>
      </c>
      <c r="L17" s="22" t="str">
        <f t="shared" si="3"/>
        <v>Diminuiu</v>
      </c>
      <c r="M17" s="22" t="str">
        <f xml:space="preserve"> VLOOKUP(A17, Ticker!A:B, 2, 0)</f>
        <v>Siderúrgica Nacional</v>
      </c>
      <c r="N17" s="22" t="str">
        <f xml:space="preserve"> VLOOKUP(M17, ChatGpt!A:B, 2, 0)</f>
        <v>Siderurgia</v>
      </c>
      <c r="O17" s="49">
        <f xml:space="preserve"> VLOOKUP(M17, ChatGpt!A:C, 3, 0)</f>
        <v>79</v>
      </c>
      <c r="P17" s="22" t="str">
        <f t="shared" si="4"/>
        <v>Entre 50 e 100 anos</v>
      </c>
    </row>
    <row r="18" spans="1:16">
      <c r="A18" s="2" t="s">
        <v>43</v>
      </c>
      <c r="B18" s="3">
        <v>45317</v>
      </c>
      <c r="C18" s="4">
        <v>19.77</v>
      </c>
      <c r="D18" s="4">
        <v>-11.82</v>
      </c>
      <c r="E18" s="4">
        <v>18.989999999999998</v>
      </c>
      <c r="F18" s="4">
        <v>19.78</v>
      </c>
      <c r="G18" s="2" t="s">
        <v>44</v>
      </c>
      <c r="H18" s="21">
        <f t="shared" si="0"/>
        <v>-0.1182</v>
      </c>
      <c r="I18" s="42">
        <f t="shared" si="1"/>
        <v>22.420049897936039</v>
      </c>
      <c r="J18" s="29">
        <f xml:space="preserve"> VLOOKUP(A18, Total_de_acoes!A:B, 2, 0)</f>
        <v>289347914</v>
      </c>
      <c r="K18" s="46">
        <f t="shared" si="2"/>
        <v>-766786409.9637059</v>
      </c>
      <c r="L18" s="21" t="str">
        <f t="shared" si="3"/>
        <v>Diminuiu</v>
      </c>
      <c r="M18" s="21" t="str">
        <f xml:space="preserve"> VLOOKUP(A18, Ticker!A:B, 2, 0)</f>
        <v>YDUQS</v>
      </c>
      <c r="N18" s="21" t="str">
        <f xml:space="preserve"> VLOOKUP(M18, ChatGpt!A:B, 2, 0)</f>
        <v>Educação</v>
      </c>
      <c r="O18" s="21">
        <f xml:space="preserve"> VLOOKUP(M18, ChatGpt!A:C, 3, 0)</f>
        <v>58</v>
      </c>
      <c r="P18" s="21" t="str">
        <f t="shared" si="4"/>
        <v>Entre 50 e 100 anos</v>
      </c>
    </row>
    <row r="19" spans="1:16">
      <c r="A19" s="5" t="s">
        <v>45</v>
      </c>
      <c r="B19" s="6">
        <v>45317</v>
      </c>
      <c r="C19" s="7">
        <v>28.31</v>
      </c>
      <c r="D19" s="7">
        <v>6.79</v>
      </c>
      <c r="E19" s="7">
        <v>27.84</v>
      </c>
      <c r="F19" s="7">
        <v>28.39</v>
      </c>
      <c r="G19" s="5" t="s">
        <v>46</v>
      </c>
      <c r="H19" s="22">
        <f t="shared" si="0"/>
        <v>6.7900000000000002E-2</v>
      </c>
      <c r="I19" s="43">
        <f t="shared" si="1"/>
        <v>26.509972843899238</v>
      </c>
      <c r="J19" s="30">
        <f xml:space="preserve"> VLOOKUP(A19, Total_de_acoes!A:B, 2, 0)</f>
        <v>1086411192</v>
      </c>
      <c r="K19" s="47">
        <f t="shared" si="2"/>
        <v>1955569648.2917976</v>
      </c>
      <c r="L19" s="22" t="str">
        <f t="shared" si="3"/>
        <v>Subiu</v>
      </c>
      <c r="M19" s="22" t="str">
        <f xml:space="preserve"> VLOOKUP(A19, Ticker!A:B, 2, 0)</f>
        <v>Ultrapar</v>
      </c>
      <c r="N19" s="22" t="str">
        <f xml:space="preserve"> VLOOKUP(M19, ChatGpt!A:B, 2, 0)</f>
        <v>Conglomerado</v>
      </c>
      <c r="O19" s="49">
        <f xml:space="preserve"> VLOOKUP(M19, ChatGpt!A:C, 3, 0)</f>
        <v>85</v>
      </c>
      <c r="P19" s="22" t="str">
        <f t="shared" si="4"/>
        <v>Entre 50 e 100 anos</v>
      </c>
    </row>
    <row r="20" spans="1:16">
      <c r="A20" s="2" t="s">
        <v>47</v>
      </c>
      <c r="B20" s="3">
        <v>45317</v>
      </c>
      <c r="C20" s="4">
        <v>8.08</v>
      </c>
      <c r="D20" s="4">
        <v>-28.05</v>
      </c>
      <c r="E20" s="4">
        <v>7.93</v>
      </c>
      <c r="F20" s="4">
        <v>8.23</v>
      </c>
      <c r="G20" s="2" t="s">
        <v>48</v>
      </c>
      <c r="H20" s="21">
        <f t="shared" si="0"/>
        <v>-0.28050000000000003</v>
      </c>
      <c r="I20" s="42">
        <f t="shared" si="1"/>
        <v>11.23002084781098</v>
      </c>
      <c r="J20" s="29">
        <f xml:space="preserve"> VLOOKUP(A20, Total_de_acoes!A:B, 2, 0)</f>
        <v>376187582</v>
      </c>
      <c r="K20" s="46">
        <f t="shared" si="2"/>
        <v>-1184998725.9876027</v>
      </c>
      <c r="L20" s="21" t="str">
        <f t="shared" si="3"/>
        <v>Diminuiu</v>
      </c>
      <c r="M20" s="21" t="str">
        <f xml:space="preserve"> VLOOKUP(A20, Ticker!A:B, 2, 0)</f>
        <v>MRV</v>
      </c>
      <c r="N20" s="21" t="str">
        <f xml:space="preserve"> VLOOKUP(M20, ChatGpt!A:B, 2, 0)</f>
        <v>Construção Civil</v>
      </c>
      <c r="O20" s="21">
        <f xml:space="preserve"> VLOOKUP(M20, ChatGpt!A:C, 3, 0)</f>
        <v>42</v>
      </c>
      <c r="P20" s="21" t="str">
        <f t="shared" si="4"/>
        <v>Menor que 50 anos</v>
      </c>
    </row>
    <row r="21" spans="1:16">
      <c r="A21" s="5" t="s">
        <v>49</v>
      </c>
      <c r="B21" s="6">
        <v>45317</v>
      </c>
      <c r="C21" s="7">
        <v>57.91</v>
      </c>
      <c r="D21" s="7">
        <v>-10.26</v>
      </c>
      <c r="E21" s="7">
        <v>56.22</v>
      </c>
      <c r="F21" s="7">
        <v>59.29</v>
      </c>
      <c r="G21" s="5" t="s">
        <v>50</v>
      </c>
      <c r="H21" s="22">
        <f t="shared" si="0"/>
        <v>-0.1026</v>
      </c>
      <c r="I21" s="43">
        <f t="shared" si="1"/>
        <v>64.530866948963677</v>
      </c>
      <c r="J21" s="30">
        <f xml:space="preserve"> VLOOKUP(A21, Total_de_acoes!A:B, 2, 0)</f>
        <v>62305891</v>
      </c>
      <c r="K21" s="47">
        <f t="shared" si="2"/>
        <v>-412519014.44763362</v>
      </c>
      <c r="L21" s="22" t="str">
        <f t="shared" si="3"/>
        <v>Diminuiu</v>
      </c>
      <c r="M21" s="22" t="str">
        <f xml:space="preserve"> VLOOKUP(A21, Ticker!A:B, 2, 0)</f>
        <v>Arezzo</v>
      </c>
      <c r="N21" s="22" t="str">
        <f xml:space="preserve"> VLOOKUP(M21, ChatGpt!A:B, 2, 0)</f>
        <v>Calçados</v>
      </c>
      <c r="O21" s="49">
        <f xml:space="preserve"> VLOOKUP(M21, ChatGpt!A:C, 3, 0)</f>
        <v>49</v>
      </c>
      <c r="P21" s="22" t="str">
        <f t="shared" si="4"/>
        <v>Menor que 50 anos</v>
      </c>
    </row>
    <row r="22" spans="1:16">
      <c r="A22" s="2" t="s">
        <v>51</v>
      </c>
      <c r="B22" s="3">
        <v>45317</v>
      </c>
      <c r="C22" s="4">
        <v>15.52</v>
      </c>
      <c r="D22" s="4">
        <v>-9.08</v>
      </c>
      <c r="E22" s="4">
        <v>15.35</v>
      </c>
      <c r="F22" s="4">
        <v>15.62</v>
      </c>
      <c r="G22" s="2" t="s">
        <v>52</v>
      </c>
      <c r="H22" s="21">
        <f t="shared" si="0"/>
        <v>-9.0800000000000006E-2</v>
      </c>
      <c r="I22" s="42">
        <f t="shared" si="1"/>
        <v>17.069951605807301</v>
      </c>
      <c r="J22" s="29">
        <f xml:space="preserve"> VLOOKUP(A22, Total_de_acoes!A:B, 2, 0)</f>
        <v>5146576868</v>
      </c>
      <c r="K22" s="46">
        <f t="shared" si="2"/>
        <v>-7976945080.9673109</v>
      </c>
      <c r="L22" s="21" t="str">
        <f t="shared" si="3"/>
        <v>Diminuiu</v>
      </c>
      <c r="M22" s="21" t="str">
        <f xml:space="preserve"> VLOOKUP(A22, Ticker!A:B, 2, 0)</f>
        <v>Banco Bradesco</v>
      </c>
      <c r="N22" s="21" t="str">
        <f xml:space="preserve"> VLOOKUP(M22, ChatGpt!A:B, 2, 0)</f>
        <v>Bancário</v>
      </c>
      <c r="O22" s="21">
        <f xml:space="preserve"> VLOOKUP(M22, ChatGpt!A:C, 3, 0)</f>
        <v>79</v>
      </c>
      <c r="P22" s="21" t="str">
        <f t="shared" si="4"/>
        <v>Entre 50 e 100 anos</v>
      </c>
    </row>
    <row r="23" spans="1:16">
      <c r="A23" s="5" t="s">
        <v>53</v>
      </c>
      <c r="B23" s="6">
        <v>45317</v>
      </c>
      <c r="C23" s="7">
        <v>7.19</v>
      </c>
      <c r="D23" s="7">
        <v>-3.75</v>
      </c>
      <c r="E23" s="7">
        <v>7.11</v>
      </c>
      <c r="F23" s="7">
        <v>7.24</v>
      </c>
      <c r="G23" s="5" t="s">
        <v>54</v>
      </c>
      <c r="H23" s="22">
        <f t="shared" si="0"/>
        <v>-3.7499999999999999E-2</v>
      </c>
      <c r="I23" s="43">
        <f t="shared" si="1"/>
        <v>7.4701298701298704</v>
      </c>
      <c r="J23" s="30">
        <f xml:space="preserve"> VLOOKUP(A23, Total_de_acoes!A:B, 2, 0)</f>
        <v>261036182</v>
      </c>
      <c r="K23" s="47">
        <f t="shared" si="2"/>
        <v>-73124031.762857109</v>
      </c>
      <c r="L23" s="22" t="str">
        <f t="shared" si="3"/>
        <v>Diminuiu</v>
      </c>
      <c r="M23" s="22" t="str">
        <f xml:space="preserve"> VLOOKUP(A23, Ticker!A:B, 2, 0)</f>
        <v>Minerva</v>
      </c>
      <c r="N23" s="22" t="str">
        <f xml:space="preserve"> VLOOKUP(M23, ChatGpt!A:B, 2, 0)</f>
        <v>Alimentos</v>
      </c>
      <c r="O23" s="49">
        <f xml:space="preserve"> VLOOKUP(M23, ChatGpt!A:C, 3, 0)</f>
        <v>31</v>
      </c>
      <c r="P23" s="22" t="str">
        <f t="shared" si="4"/>
        <v>Menor que 50 anos</v>
      </c>
    </row>
    <row r="24" spans="1:16">
      <c r="A24" s="2" t="s">
        <v>55</v>
      </c>
      <c r="B24" s="3">
        <v>45317</v>
      </c>
      <c r="C24" s="4">
        <v>4.1399999999999997</v>
      </c>
      <c r="D24" s="4">
        <v>1.97</v>
      </c>
      <c r="E24" s="4">
        <v>4.08</v>
      </c>
      <c r="F24" s="4">
        <v>4.2</v>
      </c>
      <c r="G24" s="2" t="s">
        <v>56</v>
      </c>
      <c r="H24" s="21">
        <f t="shared" si="0"/>
        <v>1.9699999999999999E-2</v>
      </c>
      <c r="I24" s="42">
        <f t="shared" si="1"/>
        <v>4.0600176522506617</v>
      </c>
      <c r="J24" s="29">
        <f xml:space="preserve"> VLOOKUP(A24, Total_de_acoes!A:B, 2, 0)</f>
        <v>159430826</v>
      </c>
      <c r="K24" s="46">
        <f t="shared" si="2"/>
        <v>12751651.767096197</v>
      </c>
      <c r="L24" s="21" t="str">
        <f t="shared" si="3"/>
        <v>Subiu</v>
      </c>
      <c r="M24" s="21" t="str">
        <f xml:space="preserve"> VLOOKUP(A24, Ticker!A:B, 2, 0)</f>
        <v>Grupo Pão de Açúcar</v>
      </c>
      <c r="N24" s="21" t="str">
        <f xml:space="preserve"> VLOOKUP(M24, ChatGpt!A:B, 2, 0)</f>
        <v>Varejo</v>
      </c>
      <c r="O24" s="21">
        <f xml:space="preserve"> VLOOKUP(M24, ChatGpt!A:C, 3, 0)</f>
        <v>63</v>
      </c>
      <c r="P24" s="21" t="str">
        <f t="shared" si="4"/>
        <v>Entre 50 e 100 anos</v>
      </c>
    </row>
    <row r="25" spans="1:16">
      <c r="A25" s="5" t="s">
        <v>57</v>
      </c>
      <c r="B25" s="6">
        <v>45317</v>
      </c>
      <c r="C25" s="7">
        <v>14.61</v>
      </c>
      <c r="D25" s="7">
        <v>5.79</v>
      </c>
      <c r="E25" s="7">
        <v>14.46</v>
      </c>
      <c r="F25" s="7">
        <v>14.93</v>
      </c>
      <c r="G25" s="5" t="s">
        <v>58</v>
      </c>
      <c r="H25" s="22">
        <f t="shared" si="0"/>
        <v>5.79E-2</v>
      </c>
      <c r="I25" s="43">
        <f t="shared" si="1"/>
        <v>13.810379052840531</v>
      </c>
      <c r="J25" s="30">
        <f xml:space="preserve"> VLOOKUP(A25, Total_de_acoes!A:B, 2, 0)</f>
        <v>1677525446</v>
      </c>
      <c r="K25" s="47">
        <f t="shared" si="2"/>
        <v>1341384486.0146294</v>
      </c>
      <c r="L25" s="22" t="str">
        <f t="shared" si="3"/>
        <v>Subiu</v>
      </c>
      <c r="M25" s="22" t="str">
        <f xml:space="preserve"> VLOOKUP(A25, Ticker!A:B, 2, 0)</f>
        <v>BRF</v>
      </c>
      <c r="N25" s="22" t="str">
        <f xml:space="preserve"> VLOOKUP(M25, ChatGpt!A:B, 2, 0)</f>
        <v>Alimentos</v>
      </c>
      <c r="O25" s="49">
        <f xml:space="preserve"> VLOOKUP(M25, ChatGpt!A:C, 3, 0)</f>
        <v>9</v>
      </c>
      <c r="P25" s="22" t="str">
        <f t="shared" si="4"/>
        <v>Menor que 50 anos</v>
      </c>
    </row>
    <row r="26" spans="1:16">
      <c r="A26" s="2" t="s">
        <v>59</v>
      </c>
      <c r="B26" s="3">
        <v>45317</v>
      </c>
      <c r="C26" s="4">
        <v>51.2</v>
      </c>
      <c r="D26" s="4">
        <v>-4.1900000000000004</v>
      </c>
      <c r="E26" s="4">
        <v>50.62</v>
      </c>
      <c r="F26" s="4">
        <v>51.26</v>
      </c>
      <c r="G26" s="2" t="s">
        <v>60</v>
      </c>
      <c r="H26" s="21">
        <f t="shared" si="0"/>
        <v>-4.1900000000000007E-2</v>
      </c>
      <c r="I26" s="42">
        <f t="shared" si="1"/>
        <v>53.439098215217626</v>
      </c>
      <c r="J26" s="29">
        <f xml:space="preserve"> VLOOKUP(A26, Total_de_acoes!A:B, 2, 0)</f>
        <v>423091712</v>
      </c>
      <c r="K26" s="46">
        <f t="shared" si="2"/>
        <v>-947343897.21256876</v>
      </c>
      <c r="L26" s="21" t="str">
        <f t="shared" si="3"/>
        <v>Diminuiu</v>
      </c>
      <c r="M26" s="21" t="str">
        <f xml:space="preserve"> VLOOKUP(A26, Ticker!A:B, 2, 0)</f>
        <v>Vivo</v>
      </c>
      <c r="N26" s="21" t="str">
        <f xml:space="preserve"> VLOOKUP(M26, ChatGpt!A:B, 2, 0)</f>
        <v>Telecomunicações</v>
      </c>
      <c r="O26" s="21">
        <f xml:space="preserve"> VLOOKUP(M26, ChatGpt!A:C, 3, 0)</f>
        <v>12</v>
      </c>
      <c r="P26" s="21" t="str">
        <f t="shared" si="4"/>
        <v>Menor que 50 anos</v>
      </c>
    </row>
    <row r="27" spans="1:16">
      <c r="A27" s="5" t="s">
        <v>61</v>
      </c>
      <c r="B27" s="6">
        <v>45317</v>
      </c>
      <c r="C27" s="7">
        <v>22.64</v>
      </c>
      <c r="D27" s="7">
        <v>-1.35</v>
      </c>
      <c r="E27" s="7">
        <v>22.32</v>
      </c>
      <c r="F27" s="7">
        <v>22.83</v>
      </c>
      <c r="G27" s="5" t="s">
        <v>62</v>
      </c>
      <c r="H27" s="22">
        <f t="shared" si="0"/>
        <v>-1.3500000000000002E-2</v>
      </c>
      <c r="I27" s="43">
        <f t="shared" si="1"/>
        <v>22.949822605169793</v>
      </c>
      <c r="J27" s="30">
        <f xml:space="preserve"> VLOOKUP(A27, Total_de_acoes!A:B, 2, 0)</f>
        <v>1218352541</v>
      </c>
      <c r="K27" s="47">
        <f t="shared" si="2"/>
        <v>-377473158.26785594</v>
      </c>
      <c r="L27" s="22" t="str">
        <f t="shared" si="3"/>
        <v>Diminuiu</v>
      </c>
      <c r="M27" s="22" t="str">
        <f xml:space="preserve"> VLOOKUP(A27, Ticker!A:B, 2, 0)</f>
        <v>Rumo</v>
      </c>
      <c r="N27" s="22" t="str">
        <f xml:space="preserve"> VLOOKUP(M27, ChatGpt!A:B, 2, 0)</f>
        <v>Logística</v>
      </c>
      <c r="O27" s="49">
        <f xml:space="preserve"> VLOOKUP(M27, ChatGpt!A:C, 3, 0)</f>
        <v>13</v>
      </c>
      <c r="P27" s="22" t="str">
        <f t="shared" si="4"/>
        <v>Menor que 50 anos</v>
      </c>
    </row>
    <row r="28" spans="1:16">
      <c r="A28" s="2" t="s">
        <v>63</v>
      </c>
      <c r="B28" s="3">
        <v>45317</v>
      </c>
      <c r="C28" s="4">
        <v>4.9000000000000004</v>
      </c>
      <c r="D28" s="4">
        <v>5.83</v>
      </c>
      <c r="E28" s="4">
        <v>4.82</v>
      </c>
      <c r="F28" s="4">
        <v>4.97</v>
      </c>
      <c r="G28" s="2" t="s">
        <v>64</v>
      </c>
      <c r="H28" s="21">
        <f t="shared" si="0"/>
        <v>5.8299999999999998E-2</v>
      </c>
      <c r="I28" s="42">
        <f t="shared" si="1"/>
        <v>4.6300670887272046</v>
      </c>
      <c r="J28" s="29">
        <f xml:space="preserve"> VLOOKUP(A28, Total_de_acoes!A:B, 2, 0)</f>
        <v>1095462329</v>
      </c>
      <c r="K28" s="46">
        <f t="shared" si="2"/>
        <v>295701335.65664715</v>
      </c>
      <c r="L28" s="21" t="str">
        <f t="shared" si="3"/>
        <v>Subiu</v>
      </c>
      <c r="M28" s="21" t="str">
        <f xml:space="preserve"> VLOOKUP(A28, Ticker!A:B, 2, 0)</f>
        <v>Cielo</v>
      </c>
      <c r="N28" s="21" t="str">
        <f xml:space="preserve"> VLOOKUP(M28, ChatGpt!A:B, 2, 0)</f>
        <v>Meios de Pagamento</v>
      </c>
      <c r="O28" s="21">
        <f xml:space="preserve"> VLOOKUP(M28, ChatGpt!A:C, 3, 0)</f>
        <v>12</v>
      </c>
      <c r="P28" s="21" t="str">
        <f t="shared" si="4"/>
        <v>Menor que 50 anos</v>
      </c>
    </row>
    <row r="29" spans="1:16">
      <c r="A29" s="5" t="s">
        <v>65</v>
      </c>
      <c r="B29" s="6">
        <v>45317</v>
      </c>
      <c r="C29" s="7">
        <v>7.81</v>
      </c>
      <c r="D29" s="7">
        <v>-3.22</v>
      </c>
      <c r="E29" s="7">
        <v>7.7</v>
      </c>
      <c r="F29" s="7">
        <v>7.85</v>
      </c>
      <c r="G29" s="5" t="s">
        <v>66</v>
      </c>
      <c r="H29" s="22">
        <f t="shared" si="0"/>
        <v>-3.2199999999999999E-2</v>
      </c>
      <c r="I29" s="43">
        <f t="shared" si="1"/>
        <v>8.0698491423847898</v>
      </c>
      <c r="J29" s="30">
        <f xml:space="preserve"> VLOOKUP(A29, Total_de_acoes!A:B, 2, 0)</f>
        <v>302768240</v>
      </c>
      <c r="K29" s="47">
        <f t="shared" si="2"/>
        <v>-78674067.505352318</v>
      </c>
      <c r="L29" s="22" t="str">
        <f t="shared" si="3"/>
        <v>Diminuiu</v>
      </c>
      <c r="M29" s="22" t="str">
        <f xml:space="preserve"> VLOOKUP(A29, Ticker!A:B, 2, 0)</f>
        <v>Dexco</v>
      </c>
      <c r="N29" s="22" t="str">
        <f xml:space="preserve"> VLOOKUP(M29, ChatGpt!A:B, 2, 0)</f>
        <v>Biotecnologia</v>
      </c>
      <c r="O29" s="49">
        <f xml:space="preserve"> VLOOKUP(M29, ChatGpt!A:C, 3, 0)</f>
        <v>6</v>
      </c>
      <c r="P29" s="22" t="str">
        <f t="shared" si="4"/>
        <v>Menor que 50 anos</v>
      </c>
    </row>
    <row r="30" spans="1:16">
      <c r="A30" s="2" t="s">
        <v>67</v>
      </c>
      <c r="B30" s="3">
        <v>45317</v>
      </c>
      <c r="C30" s="4">
        <v>17.52</v>
      </c>
      <c r="D30" s="4">
        <v>-2.29</v>
      </c>
      <c r="E30" s="4">
        <v>17.36</v>
      </c>
      <c r="F30" s="4">
        <v>17.579999999999998</v>
      </c>
      <c r="G30" s="2" t="s">
        <v>68</v>
      </c>
      <c r="H30" s="21">
        <f t="shared" si="0"/>
        <v>-2.29E-2</v>
      </c>
      <c r="I30" s="42">
        <f t="shared" si="1"/>
        <v>17.930610991710164</v>
      </c>
      <c r="J30" s="29">
        <f xml:space="preserve"> VLOOKUP(A30, Total_de_acoes!A:B, 2, 0)</f>
        <v>807896814</v>
      </c>
      <c r="K30" s="46">
        <f t="shared" si="2"/>
        <v>-331731311.99602252</v>
      </c>
      <c r="L30" s="21" t="str">
        <f t="shared" si="3"/>
        <v>Diminuiu</v>
      </c>
      <c r="M30" s="21" t="str">
        <f xml:space="preserve"> VLOOKUP(A30, Ticker!A:B, 2, 0)</f>
        <v>TIM</v>
      </c>
      <c r="N30" s="21" t="str">
        <f xml:space="preserve"> VLOOKUP(M30, ChatGpt!A:B, 2, 0)</f>
        <v>Telecomunicações</v>
      </c>
      <c r="O30" s="21">
        <f xml:space="preserve"> VLOOKUP(M30, ChatGpt!A:C, 3, 0)</f>
        <v>25</v>
      </c>
      <c r="P30" s="21" t="str">
        <f t="shared" si="4"/>
        <v>Menor que 50 anos</v>
      </c>
    </row>
    <row r="31" spans="1:16">
      <c r="A31" s="5" t="s">
        <v>69</v>
      </c>
      <c r="B31" s="6">
        <v>45317</v>
      </c>
      <c r="C31" s="7">
        <v>23.22</v>
      </c>
      <c r="D31" s="7">
        <v>-9.51</v>
      </c>
      <c r="E31" s="7">
        <v>22.69</v>
      </c>
      <c r="F31" s="7">
        <v>23.28</v>
      </c>
      <c r="G31" s="5" t="s">
        <v>70</v>
      </c>
      <c r="H31" s="22">
        <f t="shared" si="0"/>
        <v>-9.5100000000000004E-2</v>
      </c>
      <c r="I31" s="43">
        <f t="shared" si="1"/>
        <v>25.660293955133163</v>
      </c>
      <c r="J31" s="30">
        <f xml:space="preserve"> VLOOKUP(A31, Total_de_acoes!A:B, 2, 0)</f>
        <v>251003438</v>
      </c>
      <c r="K31" s="47">
        <f t="shared" si="2"/>
        <v>-612522172.46904194</v>
      </c>
      <c r="L31" s="22" t="str">
        <f t="shared" si="3"/>
        <v>Diminuiu</v>
      </c>
      <c r="M31" s="22" t="str">
        <f xml:space="preserve"> VLOOKUP(A31, Ticker!A:B, 2, 0)</f>
        <v>Bradespar</v>
      </c>
      <c r="N31" s="22" t="str">
        <f xml:space="preserve"> VLOOKUP(M31, ChatGpt!A:B, 2, 0)</f>
        <v>Investimentos</v>
      </c>
      <c r="O31" s="49">
        <f xml:space="preserve"> VLOOKUP(M31, ChatGpt!A:C, 3, 0)</f>
        <v>22</v>
      </c>
      <c r="P31" s="22" t="str">
        <f t="shared" si="4"/>
        <v>Menor que 50 anos</v>
      </c>
    </row>
    <row r="32" spans="1:16">
      <c r="A32" s="2" t="s">
        <v>71</v>
      </c>
      <c r="B32" s="3">
        <v>45317</v>
      </c>
      <c r="C32" s="4">
        <v>5.55</v>
      </c>
      <c r="D32" s="4">
        <v>-7.65</v>
      </c>
      <c r="E32" s="4">
        <v>5.46</v>
      </c>
      <c r="F32" s="4">
        <v>5.6</v>
      </c>
      <c r="G32" s="2" t="s">
        <v>72</v>
      </c>
      <c r="H32" s="21">
        <f t="shared" si="0"/>
        <v>-7.6499999999999999E-2</v>
      </c>
      <c r="I32" s="42">
        <f t="shared" si="1"/>
        <v>6.0097455332972389</v>
      </c>
      <c r="J32" s="29">
        <f xml:space="preserve"> VLOOKUP(A32, Total_de_acoes!A:B, 2, 0)</f>
        <v>393173139</v>
      </c>
      <c r="K32" s="46">
        <f t="shared" si="2"/>
        <v>-180759594.4677045</v>
      </c>
      <c r="L32" s="21" t="str">
        <f t="shared" si="3"/>
        <v>Diminuiu</v>
      </c>
      <c r="M32" s="21" t="str">
        <f xml:space="preserve"> VLOOKUP(A32, Ticker!A:B, 2, 0)</f>
        <v>Locaweb</v>
      </c>
      <c r="N32" s="21" t="str">
        <f xml:space="preserve"> VLOOKUP(M32, ChatGpt!A:B, 2, 0)</f>
        <v>Tecnologia</v>
      </c>
      <c r="O32" s="21">
        <f xml:space="preserve"> VLOOKUP(M32, ChatGpt!A:C, 3, 0)</f>
        <v>23</v>
      </c>
      <c r="P32" s="21" t="str">
        <f t="shared" si="4"/>
        <v>Menor que 50 anos</v>
      </c>
    </row>
    <row r="33" spans="1:16">
      <c r="A33" s="5" t="s">
        <v>73</v>
      </c>
      <c r="B33" s="6">
        <v>45317</v>
      </c>
      <c r="C33" s="7">
        <v>23.83</v>
      </c>
      <c r="D33" s="7">
        <v>9.7100000000000009</v>
      </c>
      <c r="E33" s="7">
        <v>23.36</v>
      </c>
      <c r="F33" s="7">
        <v>23.99</v>
      </c>
      <c r="G33" s="5" t="s">
        <v>74</v>
      </c>
      <c r="H33" s="22">
        <f t="shared" si="0"/>
        <v>9.7100000000000006E-2</v>
      </c>
      <c r="I33" s="43">
        <f t="shared" si="1"/>
        <v>21.720900556011301</v>
      </c>
      <c r="J33" s="30">
        <f xml:space="preserve"> VLOOKUP(A33, Total_de_acoes!A:B, 2, 0)</f>
        <v>275005663</v>
      </c>
      <c r="K33" s="47">
        <f t="shared" si="2"/>
        <v>580014290.92704296</v>
      </c>
      <c r="L33" s="22" t="str">
        <f t="shared" si="3"/>
        <v>Subiu</v>
      </c>
      <c r="M33" s="22" t="str">
        <f xml:space="preserve"> VLOOKUP(A33, Ticker!A:B, 2, 0)</f>
        <v>PetroRecôncavo</v>
      </c>
      <c r="N33" s="22" t="str">
        <f xml:space="preserve"> VLOOKUP(M33, ChatGpt!A:B, 2, 0)</f>
        <v>Petróleo e Gás</v>
      </c>
      <c r="O33" s="49">
        <f xml:space="preserve"> VLOOKUP(M33, ChatGpt!A:C, 3, 0)</f>
        <v>8</v>
      </c>
      <c r="P33" s="22" t="str">
        <f t="shared" si="4"/>
        <v>Menor que 50 anos</v>
      </c>
    </row>
    <row r="34" spans="1:16">
      <c r="A34" s="2" t="s">
        <v>75</v>
      </c>
      <c r="B34" s="3">
        <v>45317</v>
      </c>
      <c r="C34" s="4">
        <v>10.01</v>
      </c>
      <c r="D34" s="4">
        <v>-3.47</v>
      </c>
      <c r="E34" s="4">
        <v>9.93</v>
      </c>
      <c r="F34" s="4">
        <v>10.06</v>
      </c>
      <c r="G34" s="2" t="s">
        <v>76</v>
      </c>
      <c r="H34" s="21">
        <f t="shared" si="0"/>
        <v>-3.4700000000000002E-2</v>
      </c>
      <c r="I34" s="42">
        <f t="shared" si="1"/>
        <v>10.369833212472805</v>
      </c>
      <c r="J34" s="29">
        <f xml:space="preserve"> VLOOKUP(A34, Total_de_acoes!A:B, 2, 0)</f>
        <v>5372783971</v>
      </c>
      <c r="K34" s="46">
        <f t="shared" si="2"/>
        <v>-1933306116.2073274</v>
      </c>
      <c r="L34" s="21" t="str">
        <f t="shared" si="3"/>
        <v>Diminuiu</v>
      </c>
      <c r="M34" s="21" t="str">
        <f xml:space="preserve"> VLOOKUP(A34, Ticker!A:B, 2, 0)</f>
        <v>Itaúsa</v>
      </c>
      <c r="N34" s="21" t="str">
        <f xml:space="preserve"> VLOOKUP(M34, ChatGpt!A:B, 2, 0)</f>
        <v>Holding</v>
      </c>
      <c r="O34" s="21">
        <f xml:space="preserve"> VLOOKUP(M34, ChatGpt!A:C, 3, 0)</f>
        <v>54</v>
      </c>
      <c r="P34" s="21" t="str">
        <f t="shared" si="4"/>
        <v>Entre 50 e 100 anos</v>
      </c>
    </row>
    <row r="35" spans="1:16">
      <c r="A35" s="5" t="s">
        <v>77</v>
      </c>
      <c r="B35" s="6">
        <v>45317</v>
      </c>
      <c r="C35" s="7">
        <v>56.97</v>
      </c>
      <c r="D35" s="7">
        <v>2.85</v>
      </c>
      <c r="E35" s="7">
        <v>56.55</v>
      </c>
      <c r="F35" s="7">
        <v>56.99</v>
      </c>
      <c r="G35" s="5" t="s">
        <v>78</v>
      </c>
      <c r="H35" s="22">
        <f t="shared" si="0"/>
        <v>2.8500000000000001E-2</v>
      </c>
      <c r="I35" s="43">
        <f t="shared" si="1"/>
        <v>55.391346621293145</v>
      </c>
      <c r="J35" s="30">
        <f xml:space="preserve"> VLOOKUP(A35, Total_de_acoes!A:B, 2, 0)</f>
        <v>1420949112</v>
      </c>
      <c r="K35" s="47">
        <f t="shared" si="2"/>
        <v>2243186116.629303</v>
      </c>
      <c r="L35" s="22" t="str">
        <f t="shared" si="3"/>
        <v>Subiu</v>
      </c>
      <c r="M35" s="22" t="str">
        <f xml:space="preserve"> VLOOKUP(A35, Ticker!A:B, 2, 0)</f>
        <v>Banco do Brasil</v>
      </c>
      <c r="N35" s="22" t="str">
        <f xml:space="preserve"> VLOOKUP(M35, ChatGpt!A:B, 2, 0)</f>
        <v>Bancário</v>
      </c>
      <c r="O35" s="49">
        <f xml:space="preserve"> VLOOKUP(M35, ChatGpt!A:C, 3, 0)</f>
        <v>213</v>
      </c>
      <c r="P35" s="22" t="str">
        <f t="shared" si="4"/>
        <v>Maior que 100 anos</v>
      </c>
    </row>
    <row r="36" spans="1:16">
      <c r="A36" s="2" t="s">
        <v>79</v>
      </c>
      <c r="B36" s="3">
        <v>45317</v>
      </c>
      <c r="C36" s="4">
        <v>26.16</v>
      </c>
      <c r="D36" s="4">
        <v>-11.02</v>
      </c>
      <c r="E36" s="4">
        <v>25.87</v>
      </c>
      <c r="F36" s="4">
        <v>26.38</v>
      </c>
      <c r="G36" s="2" t="s">
        <v>80</v>
      </c>
      <c r="H36" s="21">
        <f t="shared" si="0"/>
        <v>-0.11019999999999999</v>
      </c>
      <c r="I36" s="42">
        <f t="shared" si="1"/>
        <v>29.399865138233309</v>
      </c>
      <c r="J36" s="29">
        <f xml:space="preserve"> VLOOKUP(A36, Total_de_acoes!A:B, 2, 0)</f>
        <v>1275798515</v>
      </c>
      <c r="K36" s="46">
        <f t="shared" si="2"/>
        <v>-4133415132.1583257</v>
      </c>
      <c r="L36" s="21" t="str">
        <f t="shared" si="3"/>
        <v>Diminuiu</v>
      </c>
      <c r="M36" s="21" t="str">
        <f xml:space="preserve"> VLOOKUP(A36, Ticker!A:B, 2, 0)</f>
        <v>RaiaDrogasil</v>
      </c>
      <c r="N36" s="21" t="str">
        <f xml:space="preserve"> VLOOKUP(M36, ChatGpt!A:B, 2, 0)</f>
        <v>Saúde</v>
      </c>
      <c r="O36" s="21">
        <f xml:space="preserve"> VLOOKUP(M36, ChatGpt!A:C, 3, 0)</f>
        <v>116</v>
      </c>
      <c r="P36" s="21" t="str">
        <f t="shared" si="4"/>
        <v>Maior que 100 anos</v>
      </c>
    </row>
    <row r="37" spans="1:16">
      <c r="A37" s="5" t="s">
        <v>81</v>
      </c>
      <c r="B37" s="6">
        <v>45317</v>
      </c>
      <c r="C37" s="7">
        <v>10.08</v>
      </c>
      <c r="D37" s="7">
        <v>-7.18</v>
      </c>
      <c r="E37" s="7">
        <v>10.029999999999999</v>
      </c>
      <c r="F37" s="7">
        <v>10.14</v>
      </c>
      <c r="G37" s="5" t="s">
        <v>82</v>
      </c>
      <c r="H37" s="22">
        <f t="shared" si="0"/>
        <v>-7.1800000000000003E-2</v>
      </c>
      <c r="I37" s="43">
        <f t="shared" si="1"/>
        <v>10.859728506787331</v>
      </c>
      <c r="J37" s="30">
        <f xml:space="preserve"> VLOOKUP(A37, Total_de_acoes!A:B, 2, 0)</f>
        <v>660411219</v>
      </c>
      <c r="K37" s="47">
        <f t="shared" si="2"/>
        <v>-514941453.65647089</v>
      </c>
      <c r="L37" s="22" t="str">
        <f t="shared" si="3"/>
        <v>Diminuiu</v>
      </c>
      <c r="M37" s="22" t="str">
        <f xml:space="preserve"> VLOOKUP(A37, Ticker!A:B, 2, 0)</f>
        <v>Metalúrgica Gerdau</v>
      </c>
      <c r="N37" s="22" t="str">
        <f xml:space="preserve"> VLOOKUP(M37, ChatGpt!A:B, 2, 0)</f>
        <v>Siderurgia</v>
      </c>
      <c r="O37" s="49">
        <f xml:space="preserve"> VLOOKUP(M37, ChatGpt!A:C, 3, 0)</f>
        <v>120</v>
      </c>
      <c r="P37" s="22" t="str">
        <f t="shared" si="4"/>
        <v>Maior que 100 anos</v>
      </c>
    </row>
    <row r="38" spans="1:16">
      <c r="A38" s="2" t="s">
        <v>83</v>
      </c>
      <c r="B38" s="3">
        <v>45317</v>
      </c>
      <c r="C38" s="4">
        <v>18.57</v>
      </c>
      <c r="D38" s="4">
        <v>-4.08</v>
      </c>
      <c r="E38" s="4">
        <v>18.3</v>
      </c>
      <c r="F38" s="4">
        <v>18.66</v>
      </c>
      <c r="G38" s="2" t="s">
        <v>84</v>
      </c>
      <c r="H38" s="21">
        <f t="shared" si="0"/>
        <v>-4.0800000000000003E-2</v>
      </c>
      <c r="I38" s="42">
        <f t="shared" si="1"/>
        <v>19.359883236030026</v>
      </c>
      <c r="J38" s="29">
        <f xml:space="preserve"> VLOOKUP(A38, Total_de_acoes!A:B, 2, 0)</f>
        <v>1168097881</v>
      </c>
      <c r="K38" s="46">
        <f t="shared" si="2"/>
        <v>-922660934.24409556</v>
      </c>
      <c r="L38" s="21" t="str">
        <f t="shared" si="3"/>
        <v>Diminuiu</v>
      </c>
      <c r="M38" s="21" t="str">
        <f xml:space="preserve"> VLOOKUP(A38, Ticker!A:B, 2, 0)</f>
        <v>Cosan</v>
      </c>
      <c r="N38" s="21" t="str">
        <f xml:space="preserve"> VLOOKUP(M38, ChatGpt!A:B, 2, 0)</f>
        <v>Energia e Logística</v>
      </c>
      <c r="O38" s="21">
        <f xml:space="preserve"> VLOOKUP(M38, ChatGpt!A:C, 3, 0)</f>
        <v>13</v>
      </c>
      <c r="P38" s="21" t="str">
        <f t="shared" si="4"/>
        <v>Menor que 50 anos</v>
      </c>
    </row>
    <row r="39" spans="1:16">
      <c r="A39" s="5" t="s">
        <v>85</v>
      </c>
      <c r="B39" s="6">
        <v>45317</v>
      </c>
      <c r="C39" s="7">
        <v>24.34</v>
      </c>
      <c r="D39" s="7">
        <v>-2.29</v>
      </c>
      <c r="E39" s="7">
        <v>24.17</v>
      </c>
      <c r="F39" s="7">
        <v>24.56</v>
      </c>
      <c r="G39" s="5" t="s">
        <v>86</v>
      </c>
      <c r="H39" s="22">
        <f t="shared" si="0"/>
        <v>-2.29E-2</v>
      </c>
      <c r="I39" s="43">
        <f t="shared" si="1"/>
        <v>24.910449288711494</v>
      </c>
      <c r="J39" s="30">
        <f xml:space="preserve"> VLOOKUP(A39, Total_de_acoes!A:B, 2, 0)</f>
        <v>1134986472</v>
      </c>
      <c r="K39" s="47">
        <f t="shared" si="2"/>
        <v>-647452225.64956772</v>
      </c>
      <c r="L39" s="22" t="str">
        <f t="shared" si="3"/>
        <v>Diminuiu</v>
      </c>
      <c r="M39" s="22" t="str">
        <f xml:space="preserve"> VLOOKUP(A39, Ticker!A:B, 2, 0)</f>
        <v>JBS</v>
      </c>
      <c r="N39" s="22" t="str">
        <f xml:space="preserve"> VLOOKUP(M39, ChatGpt!A:B, 2, 0)</f>
        <v>Alimentos</v>
      </c>
      <c r="O39" s="49">
        <f xml:space="preserve"> VLOOKUP(M39, ChatGpt!A:C, 3, 0)</f>
        <v>65</v>
      </c>
      <c r="P39" s="22" t="str">
        <f t="shared" si="4"/>
        <v>Entre 50 e 100 anos</v>
      </c>
    </row>
    <row r="40" spans="1:16">
      <c r="A40" s="2" t="s">
        <v>87</v>
      </c>
      <c r="B40" s="3">
        <v>45317</v>
      </c>
      <c r="C40" s="4">
        <v>2.08</v>
      </c>
      <c r="D40" s="4">
        <v>-3.7</v>
      </c>
      <c r="E40" s="4">
        <v>2.02</v>
      </c>
      <c r="F40" s="4">
        <v>2.1</v>
      </c>
      <c r="G40" s="2" t="s">
        <v>88</v>
      </c>
      <c r="H40" s="21">
        <f t="shared" si="0"/>
        <v>-3.7000000000000005E-2</v>
      </c>
      <c r="I40" s="42">
        <f t="shared" si="1"/>
        <v>2.1599169262720666</v>
      </c>
      <c r="J40" s="29">
        <f xml:space="preserve"> VLOOKUP(A40, Total_de_acoes!A:B, 2, 0)</f>
        <v>2867627068</v>
      </c>
      <c r="K40" s="46">
        <f t="shared" si="2"/>
        <v>-229171940.96913818</v>
      </c>
      <c r="L40" s="21" t="str">
        <f t="shared" si="3"/>
        <v>Diminuiu</v>
      </c>
      <c r="M40" s="21" t="str">
        <f xml:space="preserve"> VLOOKUP(A40, Ticker!A:B, 2, 0)</f>
        <v>Magazine Luiza</v>
      </c>
      <c r="N40" s="21" t="str">
        <f xml:space="preserve"> VLOOKUP(M40, ChatGpt!A:B, 2, 0)</f>
        <v>Varejo</v>
      </c>
      <c r="O40" s="21">
        <f xml:space="preserve"> VLOOKUP(M40, ChatGpt!A:C, 3, 0)</f>
        <v>65</v>
      </c>
      <c r="P40" s="21" t="str">
        <f t="shared" si="4"/>
        <v>Entre 50 e 100 anos</v>
      </c>
    </row>
    <row r="41" spans="1:16">
      <c r="A41" s="5" t="s">
        <v>89</v>
      </c>
      <c r="B41" s="6">
        <v>45317</v>
      </c>
      <c r="C41" s="7">
        <v>13.75</v>
      </c>
      <c r="D41" s="7">
        <v>-9.9499999999999993</v>
      </c>
      <c r="E41" s="7">
        <v>13.67</v>
      </c>
      <c r="F41" s="7">
        <v>13.9</v>
      </c>
      <c r="G41" s="5" t="s">
        <v>90</v>
      </c>
      <c r="H41" s="22">
        <f t="shared" si="0"/>
        <v>-9.9499999999999991E-2</v>
      </c>
      <c r="I41" s="43">
        <f t="shared" si="1"/>
        <v>15.269294836202111</v>
      </c>
      <c r="J41" s="30">
        <f xml:space="preserve"> VLOOKUP(A41, Total_de_acoes!A:B, 2, 0)</f>
        <v>1500728902</v>
      </c>
      <c r="K41" s="47">
        <f t="shared" si="2"/>
        <v>-2280049671.3478632</v>
      </c>
      <c r="L41" s="22" t="str">
        <f t="shared" si="3"/>
        <v>Diminuiu</v>
      </c>
      <c r="M41" s="22" t="str">
        <f xml:space="preserve"> VLOOKUP(A41, Ticker!A:B, 2, 0)</f>
        <v>Banco Bradesco</v>
      </c>
      <c r="N41" s="22" t="str">
        <f xml:space="preserve"> VLOOKUP(M41, ChatGpt!A:B, 2, 0)</f>
        <v>Bancário</v>
      </c>
      <c r="O41" s="49">
        <f xml:space="preserve"> VLOOKUP(M41, ChatGpt!A:C, 3, 0)</f>
        <v>79</v>
      </c>
      <c r="P41" s="22" t="str">
        <f t="shared" si="4"/>
        <v>Entre 50 e 100 anos</v>
      </c>
    </row>
    <row r="42" spans="1:16">
      <c r="A42" s="2" t="s">
        <v>91</v>
      </c>
      <c r="B42" s="3">
        <v>45317</v>
      </c>
      <c r="C42" s="4">
        <v>21.84</v>
      </c>
      <c r="D42" s="4">
        <v>-8.08</v>
      </c>
      <c r="E42" s="4">
        <v>21.7</v>
      </c>
      <c r="F42" s="4">
        <v>21.94</v>
      </c>
      <c r="G42" s="2" t="s">
        <v>92</v>
      </c>
      <c r="H42" s="21">
        <f t="shared" si="0"/>
        <v>-8.0799999999999997E-2</v>
      </c>
      <c r="I42" s="42">
        <f t="shared" si="1"/>
        <v>23.759791122715406</v>
      </c>
      <c r="J42" s="29">
        <f xml:space="preserve"> VLOOKUP(A42, Total_de_acoes!A:B, 2, 0)</f>
        <v>1118525506</v>
      </c>
      <c r="K42" s="46">
        <f t="shared" si="2"/>
        <v>-2147335336.9495575</v>
      </c>
      <c r="L42" s="21" t="str">
        <f t="shared" si="3"/>
        <v>Diminuiu</v>
      </c>
      <c r="M42" s="21" t="str">
        <f xml:space="preserve"> VLOOKUP(A42, Ticker!A:B, 2, 0)</f>
        <v>Gerdau</v>
      </c>
      <c r="N42" s="21" t="str">
        <f xml:space="preserve"> VLOOKUP(M42, ChatGpt!A:B, 2, 0)</f>
        <v>Siderurgia</v>
      </c>
      <c r="O42" s="21">
        <f xml:space="preserve"> VLOOKUP(M42, ChatGpt!A:C, 3, 0)</f>
        <v>121</v>
      </c>
      <c r="P42" s="21" t="str">
        <f t="shared" si="4"/>
        <v>Maior que 100 anos</v>
      </c>
    </row>
    <row r="43" spans="1:16">
      <c r="A43" s="5" t="s">
        <v>93</v>
      </c>
      <c r="B43" s="6">
        <v>45317</v>
      </c>
      <c r="C43" s="7">
        <v>3.74</v>
      </c>
      <c r="D43" s="7">
        <v>-7.2</v>
      </c>
      <c r="E43" s="7">
        <v>3.71</v>
      </c>
      <c r="F43" s="7">
        <v>3.78</v>
      </c>
      <c r="G43" s="5" t="s">
        <v>94</v>
      </c>
      <c r="H43" s="22">
        <f t="shared" si="0"/>
        <v>-7.2000000000000008E-2</v>
      </c>
      <c r="I43" s="43">
        <f t="shared" si="1"/>
        <v>4.0301724137931041</v>
      </c>
      <c r="J43" s="30">
        <f xml:space="preserve"> VLOOKUP(A43, Total_de_acoes!A:B, 2, 0)</f>
        <v>1193047233</v>
      </c>
      <c r="K43" s="47">
        <f t="shared" si="2"/>
        <v>-346189395.36879361</v>
      </c>
      <c r="L43" s="22" t="str">
        <f t="shared" si="3"/>
        <v>Diminuiu</v>
      </c>
      <c r="M43" s="22" t="str">
        <f xml:space="preserve"> VLOOKUP(A43, Ticker!A:B, 2, 0)</f>
        <v>Raízen</v>
      </c>
      <c r="N43" s="22" t="str">
        <f xml:space="preserve"> VLOOKUP(M43, ChatGpt!A:B, 2, 0)</f>
        <v>Energia</v>
      </c>
      <c r="O43" s="49">
        <f xml:space="preserve"> VLOOKUP(M43, ChatGpt!A:C, 3, 0)</f>
        <v>11</v>
      </c>
      <c r="P43" s="22" t="str">
        <f t="shared" si="4"/>
        <v>Menor que 50 anos</v>
      </c>
    </row>
    <row r="44" spans="1:16">
      <c r="A44" s="2" t="s">
        <v>95</v>
      </c>
      <c r="B44" s="3">
        <v>45317</v>
      </c>
      <c r="C44" s="4">
        <v>10.07</v>
      </c>
      <c r="D44" s="4">
        <v>-2.8</v>
      </c>
      <c r="E44" s="4">
        <v>9.9600000000000009</v>
      </c>
      <c r="F44" s="4">
        <v>10.130000000000001</v>
      </c>
      <c r="G44" s="2" t="s">
        <v>96</v>
      </c>
      <c r="H44" s="21">
        <f t="shared" si="0"/>
        <v>-2.7999999999999997E-2</v>
      </c>
      <c r="I44" s="42">
        <f t="shared" si="1"/>
        <v>10.360082304526749</v>
      </c>
      <c r="J44" s="29">
        <f xml:space="preserve"> VLOOKUP(A44, Total_de_acoes!A:B, 2, 0)</f>
        <v>1679335290</v>
      </c>
      <c r="K44" s="46">
        <f t="shared" si="2"/>
        <v>-487145450.99629575</v>
      </c>
      <c r="L44" s="21" t="str">
        <f t="shared" si="3"/>
        <v>Diminuiu</v>
      </c>
      <c r="M44" s="21" t="str">
        <f xml:space="preserve"> VLOOKUP(A44, Ticker!A:B, 2, 0)</f>
        <v>Copel</v>
      </c>
      <c r="N44" s="21" t="str">
        <f xml:space="preserve"> VLOOKUP(M44, ChatGpt!A:B, 2, 0)</f>
        <v>Energia Elétrica</v>
      </c>
      <c r="O44" s="21">
        <f xml:space="preserve"> VLOOKUP(M44, ChatGpt!A:C, 3, 0)</f>
        <v>67</v>
      </c>
      <c r="P44" s="21" t="str">
        <f t="shared" si="4"/>
        <v>Entre 50 e 100 anos</v>
      </c>
    </row>
    <row r="45" spans="1:16">
      <c r="A45" s="5" t="s">
        <v>97</v>
      </c>
      <c r="B45" s="6">
        <v>45317</v>
      </c>
      <c r="C45" s="7">
        <v>8.18</v>
      </c>
      <c r="D45" s="7">
        <v>-18.77</v>
      </c>
      <c r="E45" s="7">
        <v>8.11</v>
      </c>
      <c r="F45" s="7">
        <v>8.27</v>
      </c>
      <c r="G45" s="5" t="s">
        <v>98</v>
      </c>
      <c r="H45" s="22">
        <f t="shared" si="0"/>
        <v>-0.18770000000000001</v>
      </c>
      <c r="I45" s="43">
        <f t="shared" si="1"/>
        <v>10.070171119044687</v>
      </c>
      <c r="J45" s="30">
        <f xml:space="preserve"> VLOOKUP(A45, Total_de_acoes!A:B, 2, 0)</f>
        <v>421383330</v>
      </c>
      <c r="K45" s="47">
        <f t="shared" si="2"/>
        <v>-796486600.41287684</v>
      </c>
      <c r="L45" s="22" t="str">
        <f t="shared" si="3"/>
        <v>Diminuiu</v>
      </c>
      <c r="M45" s="22" t="str">
        <f xml:space="preserve"> VLOOKUP(A45, Ticker!A:B, 2, 0)</f>
        <v>Grupo Vamos</v>
      </c>
      <c r="N45" s="22" t="str">
        <f xml:space="preserve"> VLOOKUP(M45, ChatGpt!A:B, 2, 0)</f>
        <v>Logística</v>
      </c>
      <c r="O45" s="49">
        <f xml:space="preserve"> VLOOKUP(M45, ChatGpt!A:C, 3, 0)</f>
        <v>5</v>
      </c>
      <c r="P45" s="22" t="str">
        <f t="shared" si="4"/>
        <v>Menor que 50 anos</v>
      </c>
    </row>
    <row r="46" spans="1:16">
      <c r="A46" s="2" t="s">
        <v>99</v>
      </c>
      <c r="B46" s="3">
        <v>45317</v>
      </c>
      <c r="C46" s="4">
        <v>9.74</v>
      </c>
      <c r="D46" s="4">
        <v>0.41</v>
      </c>
      <c r="E46" s="4">
        <v>9.61</v>
      </c>
      <c r="F46" s="4">
        <v>9.86</v>
      </c>
      <c r="G46" s="2" t="s">
        <v>100</v>
      </c>
      <c r="H46" s="21">
        <f t="shared" si="0"/>
        <v>4.0999999999999995E-3</v>
      </c>
      <c r="I46" s="42">
        <f t="shared" si="1"/>
        <v>9.7002290608505124</v>
      </c>
      <c r="J46" s="29">
        <f xml:space="preserve"> VLOOKUP(A46, Total_de_acoes!A:B, 2, 0)</f>
        <v>331799687</v>
      </c>
      <c r="K46" s="46">
        <f t="shared" si="2"/>
        <v>13195985.161496103</v>
      </c>
      <c r="L46" s="21" t="str">
        <f t="shared" si="3"/>
        <v>Subiu</v>
      </c>
      <c r="M46" s="21" t="str">
        <f xml:space="preserve"> VLOOKUP(A46, Ticker!A:B, 2, 0)</f>
        <v>Marfrig</v>
      </c>
      <c r="N46" s="21" t="str">
        <f xml:space="preserve"> VLOOKUP(M46, ChatGpt!A:B, 2, 0)</f>
        <v>Alimentos</v>
      </c>
      <c r="O46" s="21">
        <f xml:space="preserve"> VLOOKUP(M46, ChatGpt!A:C, 3, 0)</f>
        <v>12</v>
      </c>
      <c r="P46" s="21" t="str">
        <f t="shared" si="4"/>
        <v>Menor que 50 anos</v>
      </c>
    </row>
    <row r="47" spans="1:16">
      <c r="A47" s="5" t="s">
        <v>101</v>
      </c>
      <c r="B47" s="6">
        <v>45317</v>
      </c>
      <c r="C47" s="7">
        <v>13.2</v>
      </c>
      <c r="D47" s="7">
        <v>-3.86</v>
      </c>
      <c r="E47" s="7">
        <v>13.15</v>
      </c>
      <c r="F47" s="7">
        <v>13.29</v>
      </c>
      <c r="G47" s="5" t="s">
        <v>102</v>
      </c>
      <c r="H47" s="22">
        <f t="shared" si="0"/>
        <v>-3.8599999999999995E-2</v>
      </c>
      <c r="I47" s="43">
        <f t="shared" si="1"/>
        <v>13.729977116704804</v>
      </c>
      <c r="J47" s="30">
        <f xml:space="preserve"> VLOOKUP(A47, Total_de_acoes!A:B, 2, 0)</f>
        <v>4394245879</v>
      </c>
      <c r="K47" s="47">
        <f t="shared" si="2"/>
        <v>-2328849761.0443897</v>
      </c>
      <c r="L47" s="22" t="str">
        <f t="shared" si="3"/>
        <v>Diminuiu</v>
      </c>
      <c r="M47" s="22" t="str">
        <f xml:space="preserve"> VLOOKUP(A47, Ticker!A:B, 2, 0)</f>
        <v>Ambev</v>
      </c>
      <c r="N47" s="22" t="str">
        <f xml:space="preserve"> VLOOKUP(M47, ChatGpt!A:B, 2, 0)</f>
        <v>Bebidas</v>
      </c>
      <c r="O47" s="49">
        <f xml:space="preserve"> VLOOKUP(M47, ChatGpt!A:C, 3, 0)</f>
        <v>30</v>
      </c>
      <c r="P47" s="22" t="str">
        <f t="shared" si="4"/>
        <v>Menor que 50 anos</v>
      </c>
    </row>
    <row r="48" spans="1:16">
      <c r="A48" s="2" t="s">
        <v>103</v>
      </c>
      <c r="B48" s="3">
        <v>45317</v>
      </c>
      <c r="C48" s="4">
        <v>33.729999999999997</v>
      </c>
      <c r="D48" s="4">
        <v>0.24</v>
      </c>
      <c r="E48" s="4">
        <v>33.729999999999997</v>
      </c>
      <c r="F48" s="4">
        <v>34.03</v>
      </c>
      <c r="G48" s="2" t="s">
        <v>104</v>
      </c>
      <c r="H48" s="21">
        <f t="shared" si="0"/>
        <v>2.3999999999999998E-3</v>
      </c>
      <c r="I48" s="42">
        <f t="shared" si="1"/>
        <v>33.649241819632877</v>
      </c>
      <c r="J48" s="29">
        <f xml:space="preserve"> VLOOKUP(A48, Total_de_acoes!A:B, 2, 0)</f>
        <v>671750768</v>
      </c>
      <c r="K48" s="46">
        <f t="shared" si="2"/>
        <v>54249369.683895245</v>
      </c>
      <c r="L48" s="21" t="str">
        <f t="shared" si="3"/>
        <v>Subiu</v>
      </c>
      <c r="M48" s="21" t="str">
        <f xml:space="preserve"> VLOOKUP(A48, Ticker!A:B, 2, 0)</f>
        <v>BB Seguridade</v>
      </c>
      <c r="N48" s="21" t="str">
        <f xml:space="preserve"> VLOOKUP(M48, ChatGpt!A:B, 2, 0)</f>
        <v>Seguros</v>
      </c>
      <c r="O48" s="21">
        <f xml:space="preserve"> VLOOKUP(M48, ChatGpt!A:C, 3, 0)</f>
        <v>8</v>
      </c>
      <c r="P48" s="21" t="str">
        <f t="shared" si="4"/>
        <v>Menor que 50 anos</v>
      </c>
    </row>
    <row r="49" spans="1:16">
      <c r="A49" s="5" t="s">
        <v>105</v>
      </c>
      <c r="B49" s="6">
        <v>45317</v>
      </c>
      <c r="C49" s="7">
        <v>77.040000000000006</v>
      </c>
      <c r="D49" s="7">
        <v>2.2200000000000002</v>
      </c>
      <c r="E49" s="7">
        <v>76.52</v>
      </c>
      <c r="F49" s="7">
        <v>77.69</v>
      </c>
      <c r="G49" s="5" t="s">
        <v>106</v>
      </c>
      <c r="H49" s="22">
        <f t="shared" si="0"/>
        <v>2.2200000000000001E-2</v>
      </c>
      <c r="I49" s="43">
        <f t="shared" si="1"/>
        <v>75.366855801213077</v>
      </c>
      <c r="J49" s="30">
        <f xml:space="preserve"> VLOOKUP(A49, Total_de_acoes!A:B, 2, 0)</f>
        <v>340001799</v>
      </c>
      <c r="K49" s="47">
        <f t="shared" si="2"/>
        <v>568872037.57396948</v>
      </c>
      <c r="L49" s="22" t="str">
        <f t="shared" si="3"/>
        <v>Subiu</v>
      </c>
      <c r="M49" s="22" t="str">
        <f xml:space="preserve"> VLOOKUP(A49, Ticker!A:B, 2, 0)</f>
        <v>Sabesp</v>
      </c>
      <c r="N49" s="22" t="str">
        <f xml:space="preserve"> VLOOKUP(M49, ChatGpt!A:B, 2, 0)</f>
        <v>Saneamento</v>
      </c>
      <c r="O49" s="49">
        <f xml:space="preserve"> VLOOKUP(M49, ChatGpt!A:C, 3, 0)</f>
        <v>49</v>
      </c>
      <c r="P49" s="22" t="str">
        <f t="shared" si="4"/>
        <v>Menor que 50 anos</v>
      </c>
    </row>
    <row r="50" spans="1:16">
      <c r="A50" s="2" t="s">
        <v>107</v>
      </c>
      <c r="B50" s="3">
        <v>45317</v>
      </c>
      <c r="C50" s="4">
        <v>30.88</v>
      </c>
      <c r="D50" s="4">
        <v>-8.34</v>
      </c>
      <c r="E50" s="4">
        <v>30.65</v>
      </c>
      <c r="F50" s="4">
        <v>31.34</v>
      </c>
      <c r="G50" s="2" t="s">
        <v>108</v>
      </c>
      <c r="H50" s="21">
        <f t="shared" si="0"/>
        <v>-8.3400000000000002E-2</v>
      </c>
      <c r="I50" s="42">
        <f t="shared" si="1"/>
        <v>33.689722888937375</v>
      </c>
      <c r="J50" s="29">
        <f xml:space="preserve"> VLOOKUP(A50, Total_de_acoes!A:B, 2, 0)</f>
        <v>514122351</v>
      </c>
      <c r="K50" s="46">
        <f t="shared" si="2"/>
        <v>-1444541337.3189957</v>
      </c>
      <c r="L50" s="21" t="str">
        <f t="shared" si="3"/>
        <v>Diminuiu</v>
      </c>
      <c r="M50" s="21" t="str">
        <f xml:space="preserve"> VLOOKUP(A50, Ticker!A:B, 2, 0)</f>
        <v>Totvs</v>
      </c>
      <c r="N50" s="21" t="str">
        <f xml:space="preserve"> VLOOKUP(M50, ChatGpt!A:B, 2, 0)</f>
        <v>Tecnologia</v>
      </c>
      <c r="O50" s="21">
        <f xml:space="preserve"> VLOOKUP(M50, ChatGpt!A:C, 3, 0)</f>
        <v>57</v>
      </c>
      <c r="P50" s="21" t="str">
        <f t="shared" si="4"/>
        <v>Entre 50 e 100 anos</v>
      </c>
    </row>
    <row r="51" spans="1:16">
      <c r="A51" s="5" t="s">
        <v>109</v>
      </c>
      <c r="B51" s="6">
        <v>45317</v>
      </c>
      <c r="C51" s="7">
        <v>11.64</v>
      </c>
      <c r="D51" s="7">
        <v>1.39</v>
      </c>
      <c r="E51" s="7">
        <v>11.64</v>
      </c>
      <c r="F51" s="7">
        <v>11.8</v>
      </c>
      <c r="G51" s="5" t="s">
        <v>110</v>
      </c>
      <c r="H51" s="22">
        <f t="shared" si="0"/>
        <v>1.3899999999999999E-2</v>
      </c>
      <c r="I51" s="43">
        <f t="shared" si="1"/>
        <v>11.480422132360193</v>
      </c>
      <c r="J51" s="30">
        <f xml:space="preserve"> VLOOKUP(A51, Total_de_acoes!A:B, 2, 0)</f>
        <v>1437415777</v>
      </c>
      <c r="K51" s="47">
        <f t="shared" si="2"/>
        <v>229379744.60547724</v>
      </c>
      <c r="L51" s="22" t="str">
        <f t="shared" si="3"/>
        <v>Subiu</v>
      </c>
      <c r="M51" s="22" t="str">
        <f xml:space="preserve"> VLOOKUP(A51, Ticker!A:B, 2, 0)</f>
        <v>CEMIG</v>
      </c>
      <c r="N51" s="22" t="str">
        <f xml:space="preserve"> VLOOKUP(M51, ChatGpt!A:B, 2, 0)</f>
        <v>Energia Elétrica</v>
      </c>
      <c r="O51" s="49">
        <f xml:space="preserve"> VLOOKUP(M51, ChatGpt!A:C, 3, 0)</f>
        <v>69</v>
      </c>
      <c r="P51" s="22" t="str">
        <f t="shared" si="4"/>
        <v>Entre 50 e 100 anos</v>
      </c>
    </row>
    <row r="52" spans="1:16">
      <c r="A52" s="2" t="s">
        <v>111</v>
      </c>
      <c r="B52" s="3">
        <v>45317</v>
      </c>
      <c r="C52" s="4">
        <v>46.04</v>
      </c>
      <c r="D52" s="4">
        <v>-2</v>
      </c>
      <c r="E52" s="4">
        <v>45.91</v>
      </c>
      <c r="F52" s="4">
        <v>46.42</v>
      </c>
      <c r="G52" s="2" t="s">
        <v>112</v>
      </c>
      <c r="H52" s="21">
        <f t="shared" si="0"/>
        <v>-0.02</v>
      </c>
      <c r="I52" s="42">
        <f t="shared" si="1"/>
        <v>46.979591836734691</v>
      </c>
      <c r="J52" s="29">
        <f xml:space="preserve"> VLOOKUP(A52, Total_de_acoes!A:B, 2, 0)</f>
        <v>268544014</v>
      </c>
      <c r="K52" s="46">
        <f t="shared" si="2"/>
        <v>-252321763.35836691</v>
      </c>
      <c r="L52" s="21" t="str">
        <f t="shared" si="3"/>
        <v>Diminuiu</v>
      </c>
      <c r="M52" s="21" t="str">
        <f xml:space="preserve"> VLOOKUP(A52, Ticker!A:B, 2, 0)</f>
        <v>Eletrobras</v>
      </c>
      <c r="N52" s="21" t="str">
        <f xml:space="preserve"> VLOOKUP(M52, ChatGpt!A:B, 2, 0)</f>
        <v>Energia Elétrica</v>
      </c>
      <c r="O52" s="21">
        <f xml:space="preserve"> VLOOKUP(M52, ChatGpt!A:C, 3, 0)</f>
        <v>59</v>
      </c>
      <c r="P52" s="21" t="str">
        <f t="shared" si="4"/>
        <v>Entre 50 e 100 anos</v>
      </c>
    </row>
    <row r="53" spans="1:16">
      <c r="A53" s="5" t="s">
        <v>113</v>
      </c>
      <c r="B53" s="6">
        <v>45317</v>
      </c>
      <c r="C53" s="7">
        <v>12.87</v>
      </c>
      <c r="D53" s="7">
        <v>-5.44</v>
      </c>
      <c r="E53" s="7">
        <v>12.84</v>
      </c>
      <c r="F53" s="7">
        <v>13.09</v>
      </c>
      <c r="G53" s="5" t="s">
        <v>114</v>
      </c>
      <c r="H53" s="22">
        <f t="shared" si="0"/>
        <v>-5.4400000000000004E-2</v>
      </c>
      <c r="I53" s="43">
        <f t="shared" si="1"/>
        <v>13.610406091370558</v>
      </c>
      <c r="J53" s="30">
        <f xml:space="preserve"> VLOOKUP(A53, Total_de_acoes!A:B, 2, 0)</f>
        <v>1579130168</v>
      </c>
      <c r="K53" s="47">
        <f t="shared" si="2"/>
        <v>-1169197595.4542146</v>
      </c>
      <c r="L53" s="22" t="str">
        <f t="shared" si="3"/>
        <v>Diminuiu</v>
      </c>
      <c r="M53" s="22" t="str">
        <f xml:space="preserve"> VLOOKUP(A53, Ticker!A:B, 2, 0)</f>
        <v>Eneva</v>
      </c>
      <c r="N53" s="22" t="str">
        <f xml:space="preserve"> VLOOKUP(M53, ChatGpt!A:B, 2, 0)</f>
        <v>Energia</v>
      </c>
      <c r="O53" s="49">
        <f xml:space="preserve"> VLOOKUP(M53, ChatGpt!A:C, 3, 0)</f>
        <v>10</v>
      </c>
      <c r="P53" s="22" t="str">
        <f t="shared" si="4"/>
        <v>Menor que 50 anos</v>
      </c>
    </row>
    <row r="54" spans="1:16">
      <c r="A54" s="2" t="s">
        <v>115</v>
      </c>
      <c r="B54" s="3">
        <v>45317</v>
      </c>
      <c r="C54" s="4">
        <v>33.17</v>
      </c>
      <c r="D54" s="4">
        <v>-10.130000000000001</v>
      </c>
      <c r="E54" s="4">
        <v>33.04</v>
      </c>
      <c r="F54" s="4">
        <v>33.5</v>
      </c>
      <c r="G54" s="2" t="s">
        <v>116</v>
      </c>
      <c r="H54" s="21">
        <f t="shared" si="0"/>
        <v>-0.1013</v>
      </c>
      <c r="I54" s="42">
        <f t="shared" si="1"/>
        <v>36.908868365416716</v>
      </c>
      <c r="J54" s="29">
        <f xml:space="preserve"> VLOOKUP(A54, Total_de_acoes!A:B, 2, 0)</f>
        <v>1481593024</v>
      </c>
      <c r="K54" s="46">
        <f t="shared" si="2"/>
        <v>-5539481287.8556862</v>
      </c>
      <c r="L54" s="21" t="str">
        <f t="shared" si="3"/>
        <v>Diminuiu</v>
      </c>
      <c r="M54" s="21" t="str">
        <f xml:space="preserve"> VLOOKUP(A54, Ticker!A:B, 2, 0)</f>
        <v>WEG</v>
      </c>
      <c r="N54" s="21" t="str">
        <f xml:space="preserve"> VLOOKUP(M54, ChatGpt!A:B, 2, 0)</f>
        <v>Eletroeletrônicos</v>
      </c>
      <c r="O54" s="21">
        <f xml:space="preserve"> VLOOKUP(M54, ChatGpt!A:C, 3, 0)</f>
        <v>58</v>
      </c>
      <c r="P54" s="21" t="str">
        <f t="shared" si="4"/>
        <v>Entre 50 e 100 anos</v>
      </c>
    </row>
    <row r="55" spans="1:16">
      <c r="A55" s="5" t="s">
        <v>117</v>
      </c>
      <c r="B55" s="6">
        <v>45317</v>
      </c>
      <c r="C55" s="7">
        <v>19.3</v>
      </c>
      <c r="D55" s="7">
        <v>2.5499999999999998</v>
      </c>
      <c r="E55" s="7">
        <v>19.100000000000001</v>
      </c>
      <c r="F55" s="7">
        <v>19.510000000000002</v>
      </c>
      <c r="G55" s="5" t="s">
        <v>118</v>
      </c>
      <c r="H55" s="22">
        <f t="shared" si="0"/>
        <v>2.5499999999999998E-2</v>
      </c>
      <c r="I55" s="43">
        <f t="shared" si="1"/>
        <v>18.820087762067285</v>
      </c>
      <c r="J55" s="30">
        <f xml:space="preserve"> VLOOKUP(A55, Total_de_acoes!A:B, 2, 0)</f>
        <v>195751130</v>
      </c>
      <c r="K55" s="47">
        <f t="shared" si="2"/>
        <v>93943362.876157999</v>
      </c>
      <c r="L55" s="22" t="str">
        <f t="shared" si="3"/>
        <v>Subiu</v>
      </c>
      <c r="M55" s="22" t="str">
        <f xml:space="preserve"> VLOOKUP(A55, Ticker!A:B, 2, 0)</f>
        <v>SLC Agrícola</v>
      </c>
      <c r="N55" s="22" t="str">
        <f xml:space="preserve"> VLOOKUP(M55, ChatGpt!A:B, 2, 0)</f>
        <v>Agronegócio</v>
      </c>
      <c r="O55" s="49">
        <f xml:space="preserve"> VLOOKUP(M55, ChatGpt!A:C, 3, 0)</f>
        <v>45</v>
      </c>
      <c r="P55" s="22" t="str">
        <f t="shared" si="4"/>
        <v>Menor que 50 anos</v>
      </c>
    </row>
    <row r="56" spans="1:16">
      <c r="A56" s="2" t="s">
        <v>119</v>
      </c>
      <c r="B56" s="3">
        <v>45317</v>
      </c>
      <c r="C56" s="4">
        <v>24.62</v>
      </c>
      <c r="D56" s="4">
        <v>-7.27</v>
      </c>
      <c r="E56" s="4">
        <v>24.53</v>
      </c>
      <c r="F56" s="4">
        <v>24.92</v>
      </c>
      <c r="G56" s="2" t="s">
        <v>120</v>
      </c>
      <c r="H56" s="21">
        <f t="shared" si="0"/>
        <v>-7.2700000000000001E-2</v>
      </c>
      <c r="I56" s="42">
        <f t="shared" si="1"/>
        <v>26.55019950393616</v>
      </c>
      <c r="J56" s="29">
        <f xml:space="preserve"> VLOOKUP(A56, Total_de_acoes!A:B, 2, 0)</f>
        <v>532616595</v>
      </c>
      <c r="K56" s="46">
        <f t="shared" si="2"/>
        <v>-1028056287.4571658</v>
      </c>
      <c r="L56" s="21" t="str">
        <f t="shared" si="3"/>
        <v>Diminuiu</v>
      </c>
      <c r="M56" s="21" t="str">
        <f xml:space="preserve"> VLOOKUP(A56, Ticker!A:B, 2, 0)</f>
        <v>ALOS3</v>
      </c>
      <c r="N56" s="21" t="str">
        <f xml:space="preserve"> VLOOKUP(M56, ChatGpt!A:B, 2, 0)</f>
        <v>Biotecnologia</v>
      </c>
      <c r="O56" s="21">
        <f xml:space="preserve"> VLOOKUP(M56, ChatGpt!A:C, 3, 0)</f>
        <v>7</v>
      </c>
      <c r="P56" s="21" t="str">
        <f t="shared" si="4"/>
        <v>Menor que 50 anos</v>
      </c>
    </row>
    <row r="57" spans="1:16">
      <c r="A57" s="5" t="s">
        <v>121</v>
      </c>
      <c r="B57" s="6">
        <v>45317</v>
      </c>
      <c r="C57" s="7">
        <v>13.27</v>
      </c>
      <c r="D57" s="7">
        <v>-6.42</v>
      </c>
      <c r="E57" s="7">
        <v>13.23</v>
      </c>
      <c r="F57" s="7">
        <v>13.41</v>
      </c>
      <c r="G57" s="5" t="s">
        <v>122</v>
      </c>
      <c r="H57" s="22">
        <f t="shared" si="0"/>
        <v>-6.4199999999999993E-2</v>
      </c>
      <c r="I57" s="43">
        <f t="shared" si="1"/>
        <v>14.180380423167344</v>
      </c>
      <c r="J57" s="30">
        <f xml:space="preserve"> VLOOKUP(A57, Total_de_acoes!A:B, 2, 0)</f>
        <v>995335937</v>
      </c>
      <c r="K57" s="47">
        <f t="shared" si="2"/>
        <v>-906134351.51972556</v>
      </c>
      <c r="L57" s="22" t="str">
        <f t="shared" si="3"/>
        <v>Diminuiu</v>
      </c>
      <c r="M57" s="22" t="str">
        <f xml:space="preserve"> VLOOKUP(A57, Ticker!A:B, 2, 0)</f>
        <v>Grupo CCR</v>
      </c>
      <c r="N57" s="22" t="str">
        <f xml:space="preserve"> VLOOKUP(M57, ChatGpt!A:B, 2, 0)</f>
        <v>Infraestrutura</v>
      </c>
      <c r="O57" s="49">
        <f xml:space="preserve"> VLOOKUP(M57, ChatGpt!A:C, 3, 0)</f>
        <v>25</v>
      </c>
      <c r="P57" s="22" t="str">
        <f t="shared" si="4"/>
        <v>Menor que 50 anos</v>
      </c>
    </row>
    <row r="58" spans="1:16">
      <c r="A58" s="2" t="s">
        <v>123</v>
      </c>
      <c r="B58" s="3">
        <v>45317</v>
      </c>
      <c r="C58" s="4">
        <v>3.03</v>
      </c>
      <c r="D58" s="4">
        <v>-13.18</v>
      </c>
      <c r="E58" s="4">
        <v>2.97</v>
      </c>
      <c r="F58" s="4">
        <v>3.06</v>
      </c>
      <c r="G58" s="2" t="s">
        <v>124</v>
      </c>
      <c r="H58" s="21">
        <f t="shared" si="0"/>
        <v>-0.1318</v>
      </c>
      <c r="I58" s="42">
        <f t="shared" si="1"/>
        <v>3.4899792674498964</v>
      </c>
      <c r="J58" s="29">
        <f xml:space="preserve"> VLOOKUP(A58, Total_de_acoes!A:B, 2, 0)</f>
        <v>1814920980</v>
      </c>
      <c r="K58" s="46">
        <f t="shared" si="2"/>
        <v>-834826022.85984838</v>
      </c>
      <c r="L58" s="21" t="str">
        <f t="shared" si="3"/>
        <v>Diminuiu</v>
      </c>
      <c r="M58" s="21" t="str">
        <f xml:space="preserve"> VLOOKUP(A58, Ticker!A:B, 2, 0)</f>
        <v>Cogna</v>
      </c>
      <c r="N58" s="21" t="str">
        <f xml:space="preserve"> VLOOKUP(M58, ChatGpt!A:B, 2, 0)</f>
        <v>Educação</v>
      </c>
      <c r="O58" s="21">
        <f xml:space="preserve"> VLOOKUP(M58, ChatGpt!A:C, 3, 0)</f>
        <v>49</v>
      </c>
      <c r="P58" s="21" t="str">
        <f t="shared" si="4"/>
        <v>Menor que 50 anos</v>
      </c>
    </row>
    <row r="59" spans="1:16">
      <c r="A59" s="5" t="s">
        <v>125</v>
      </c>
      <c r="B59" s="6">
        <v>45317</v>
      </c>
      <c r="C59" s="7">
        <v>26.12</v>
      </c>
      <c r="D59" s="7">
        <v>-1.43</v>
      </c>
      <c r="E59" s="7">
        <v>26.09</v>
      </c>
      <c r="F59" s="7">
        <v>26.4</v>
      </c>
      <c r="G59" s="5" t="s">
        <v>126</v>
      </c>
      <c r="H59" s="22">
        <f t="shared" si="0"/>
        <v>-1.43E-2</v>
      </c>
      <c r="I59" s="43">
        <f t="shared" si="1"/>
        <v>26.498934767170539</v>
      </c>
      <c r="J59" s="30">
        <f xml:space="preserve"> VLOOKUP(A59, Total_de_acoes!A:B, 2, 0)</f>
        <v>395801044</v>
      </c>
      <c r="K59" s="47">
        <f t="shared" si="2"/>
        <v>-149982776.45399582</v>
      </c>
      <c r="L59" s="22" t="str">
        <f t="shared" si="3"/>
        <v>Diminuiu</v>
      </c>
      <c r="M59" s="22" t="str">
        <f xml:space="preserve"> VLOOKUP(A59, Ticker!A:B, 2, 0)</f>
        <v>Transmissão Paulista</v>
      </c>
      <c r="N59" s="22" t="str">
        <f xml:space="preserve"> VLOOKUP(M59, ChatGpt!A:B, 2, 0)</f>
        <v>Energia Elétrica</v>
      </c>
      <c r="O59" s="49">
        <f xml:space="preserve"> VLOOKUP(M59, ChatGpt!A:C, 3, 0)</f>
        <v>23</v>
      </c>
      <c r="P59" s="22" t="str">
        <f t="shared" si="4"/>
        <v>Menor que 50 anos</v>
      </c>
    </row>
    <row r="60" spans="1:16">
      <c r="A60" s="2" t="s">
        <v>127</v>
      </c>
      <c r="B60" s="3">
        <v>45317</v>
      </c>
      <c r="C60" s="4">
        <v>41.04</v>
      </c>
      <c r="D60" s="4">
        <v>-9.4600000000000009</v>
      </c>
      <c r="E60" s="4">
        <v>40.92</v>
      </c>
      <c r="F60" s="4">
        <v>41.59</v>
      </c>
      <c r="G60" s="2" t="s">
        <v>128</v>
      </c>
      <c r="H60" s="21">
        <f t="shared" si="0"/>
        <v>-9.4600000000000004E-2</v>
      </c>
      <c r="I60" s="42">
        <f t="shared" si="1"/>
        <v>45.328031809145131</v>
      </c>
      <c r="J60" s="29">
        <f xml:space="preserve"> VLOOKUP(A60, Total_de_acoes!A:B, 2, 0)</f>
        <v>255236961</v>
      </c>
      <c r="K60" s="46">
        <f t="shared" si="2"/>
        <v>-1094464207.6375353</v>
      </c>
      <c r="L60" s="21" t="str">
        <f t="shared" si="3"/>
        <v>Diminuiu</v>
      </c>
      <c r="M60" s="21" t="str">
        <f xml:space="preserve"> VLOOKUP(A60, Ticker!A:B, 2, 0)</f>
        <v>Engie</v>
      </c>
      <c r="N60" s="21" t="str">
        <f xml:space="preserve"> VLOOKUP(M60, ChatGpt!A:B, 2, 0)</f>
        <v>Energia</v>
      </c>
      <c r="O60" s="21">
        <f xml:space="preserve"> VLOOKUP(M60, ChatGpt!A:C, 3, 0)</f>
        <v>31</v>
      </c>
      <c r="P60" s="21" t="str">
        <f t="shared" si="4"/>
        <v>Menor que 50 anos</v>
      </c>
    </row>
    <row r="61" spans="1:16">
      <c r="A61" s="5" t="s">
        <v>129</v>
      </c>
      <c r="B61" s="6">
        <v>45317</v>
      </c>
      <c r="C61" s="7">
        <v>23.23</v>
      </c>
      <c r="D61" s="7">
        <v>2.0699999999999998</v>
      </c>
      <c r="E61" s="7">
        <v>22.97</v>
      </c>
      <c r="F61" s="7">
        <v>23.4</v>
      </c>
      <c r="G61" s="5" t="s">
        <v>130</v>
      </c>
      <c r="H61" s="22">
        <f t="shared" si="0"/>
        <v>2.07E-2</v>
      </c>
      <c r="I61" s="43">
        <f t="shared" si="1"/>
        <v>22.758890957186246</v>
      </c>
      <c r="J61" s="30">
        <f xml:space="preserve"> VLOOKUP(A61, Total_de_acoes!A:B, 2, 0)</f>
        <v>1114412532</v>
      </c>
      <c r="K61" s="47">
        <f t="shared" si="2"/>
        <v>525009821.25017262</v>
      </c>
      <c r="L61" s="22" t="str">
        <f t="shared" si="3"/>
        <v>Subiu</v>
      </c>
      <c r="M61" s="22" t="str">
        <f xml:space="preserve"> VLOOKUP(A61, Ticker!A:B, 2, 0)</f>
        <v>Vibra Energia</v>
      </c>
      <c r="N61" s="22" t="str">
        <f xml:space="preserve"> VLOOKUP(M61, ChatGpt!A:B, 2, 0)</f>
        <v>Energia</v>
      </c>
      <c r="O61" s="49">
        <f xml:space="preserve"> VLOOKUP(M61, ChatGpt!A:C, 3, 0)</f>
        <v>4</v>
      </c>
      <c r="P61" s="22" t="str">
        <f t="shared" si="4"/>
        <v>Menor que 50 anos</v>
      </c>
    </row>
    <row r="62" spans="1:16">
      <c r="A62" s="2" t="s">
        <v>131</v>
      </c>
      <c r="B62" s="3">
        <v>45317</v>
      </c>
      <c r="C62" s="4">
        <v>40.65</v>
      </c>
      <c r="D62" s="4">
        <v>-8.24</v>
      </c>
      <c r="E62" s="4">
        <v>40.090000000000003</v>
      </c>
      <c r="F62" s="4">
        <v>41.4</v>
      </c>
      <c r="G62" s="2" t="s">
        <v>132</v>
      </c>
      <c r="H62" s="21">
        <f t="shared" si="0"/>
        <v>-8.2400000000000001E-2</v>
      </c>
      <c r="I62" s="42">
        <f t="shared" si="1"/>
        <v>44.300348735832607</v>
      </c>
      <c r="J62" s="29">
        <f xml:space="preserve"> VLOOKUP(A62, Total_de_acoes!A:B, 2, 0)</f>
        <v>81838843</v>
      </c>
      <c r="K62" s="46">
        <f t="shared" si="2"/>
        <v>-298740317.0870533</v>
      </c>
      <c r="L62" s="21" t="str">
        <f t="shared" si="3"/>
        <v>Diminuiu</v>
      </c>
      <c r="M62" s="21" t="str">
        <f xml:space="preserve"> VLOOKUP(A62, Ticker!A:B, 2, 0)</f>
        <v>IRB Brasil RE</v>
      </c>
      <c r="N62" s="21" t="str">
        <f xml:space="preserve"> VLOOKUP(M62, ChatGpt!A:B, 2, 0)</f>
        <v>Seguros</v>
      </c>
      <c r="O62" s="21">
        <f xml:space="preserve"> VLOOKUP(M62, ChatGpt!A:C, 3, 0)</f>
        <v>81</v>
      </c>
      <c r="P62" s="21" t="str">
        <f t="shared" si="4"/>
        <v>Entre 50 e 100 anos</v>
      </c>
    </row>
    <row r="63" spans="1:16">
      <c r="A63" s="5" t="s">
        <v>133</v>
      </c>
      <c r="B63" s="6">
        <v>45317</v>
      </c>
      <c r="C63" s="7">
        <v>40.86</v>
      </c>
      <c r="D63" s="7">
        <v>-3.7</v>
      </c>
      <c r="E63" s="7">
        <v>40.86</v>
      </c>
      <c r="F63" s="7">
        <v>41.44</v>
      </c>
      <c r="G63" s="5" t="s">
        <v>134</v>
      </c>
      <c r="H63" s="22">
        <f t="shared" si="0"/>
        <v>-3.7000000000000005E-2</v>
      </c>
      <c r="I63" s="43">
        <f t="shared" si="1"/>
        <v>42.429906542056074</v>
      </c>
      <c r="J63" s="30">
        <f xml:space="preserve"> VLOOKUP(A63, Total_de_acoes!A:B, 2, 0)</f>
        <v>1980568384</v>
      </c>
      <c r="K63" s="47">
        <f t="shared" si="2"/>
        <v>-3109307263.0310268</v>
      </c>
      <c r="L63" s="22" t="str">
        <f t="shared" si="3"/>
        <v>Diminuiu</v>
      </c>
      <c r="M63" s="22" t="str">
        <f xml:space="preserve"> VLOOKUP(A63, Ticker!A:B, 2, 0)</f>
        <v>Eletrobras</v>
      </c>
      <c r="N63" s="22" t="str">
        <f xml:space="preserve"> VLOOKUP(M63, ChatGpt!A:B, 2, 0)</f>
        <v>Energia Elétrica</v>
      </c>
      <c r="O63" s="49">
        <f xml:space="preserve"> VLOOKUP(M63, ChatGpt!A:C, 3, 0)</f>
        <v>59</v>
      </c>
      <c r="P63" s="22" t="str">
        <f t="shared" si="4"/>
        <v>Entre 50 e 100 anos</v>
      </c>
    </row>
    <row r="64" spans="1:16">
      <c r="A64" s="2" t="s">
        <v>135</v>
      </c>
      <c r="B64" s="3">
        <v>45317</v>
      </c>
      <c r="C64" s="4">
        <v>3.4</v>
      </c>
      <c r="D64" s="4">
        <v>-13.92</v>
      </c>
      <c r="E64" s="4">
        <v>3.35</v>
      </c>
      <c r="F64" s="4">
        <v>3.47</v>
      </c>
      <c r="G64" s="2" t="s">
        <v>136</v>
      </c>
      <c r="H64" s="21">
        <f t="shared" si="0"/>
        <v>-0.13919999999999999</v>
      </c>
      <c r="I64" s="42">
        <f t="shared" si="1"/>
        <v>3.949814126394052</v>
      </c>
      <c r="J64" s="29">
        <f xml:space="preserve"> VLOOKUP(A64, Total_de_acoes!A:B, 2, 0)</f>
        <v>309729428</v>
      </c>
      <c r="K64" s="46">
        <f t="shared" si="2"/>
        <v>-170293614.87434947</v>
      </c>
      <c r="L64" s="21" t="str">
        <f t="shared" si="3"/>
        <v>Diminuiu</v>
      </c>
      <c r="M64" s="21" t="str">
        <f xml:space="preserve"> VLOOKUP(A64, Ticker!A:B, 2, 0)</f>
        <v>Petz</v>
      </c>
      <c r="N64" s="21" t="str">
        <f xml:space="preserve"> VLOOKUP(M64, ChatGpt!A:B, 2, 0)</f>
        <v>Varejo</v>
      </c>
      <c r="O64" s="21">
        <f xml:space="preserve"> VLOOKUP(M64, ChatGpt!A:C, 3, 0)</f>
        <v>18</v>
      </c>
      <c r="P64" s="21" t="str">
        <f t="shared" si="4"/>
        <v>Menor que 50 anos</v>
      </c>
    </row>
    <row r="65" spans="1:16">
      <c r="A65" s="5" t="s">
        <v>137</v>
      </c>
      <c r="B65" s="6">
        <v>45317</v>
      </c>
      <c r="C65" s="7">
        <v>15.91</v>
      </c>
      <c r="D65" s="7">
        <v>-14.92</v>
      </c>
      <c r="E65" s="7">
        <v>15.85</v>
      </c>
      <c r="F65" s="7">
        <v>16.309999999999999</v>
      </c>
      <c r="G65" s="5" t="s">
        <v>138</v>
      </c>
      <c r="H65" s="22">
        <f t="shared" si="0"/>
        <v>-0.1492</v>
      </c>
      <c r="I65" s="43">
        <f t="shared" si="1"/>
        <v>18.700047014574519</v>
      </c>
      <c r="J65" s="30">
        <f xml:space="preserve"> VLOOKUP(A65, Total_de_acoes!A:B, 2, 0)</f>
        <v>91514307</v>
      </c>
      <c r="K65" s="47">
        <f t="shared" si="2"/>
        <v>-255329219.03620601</v>
      </c>
      <c r="L65" s="22" t="str">
        <f t="shared" si="3"/>
        <v>Diminuiu</v>
      </c>
      <c r="M65" s="22" t="str">
        <f xml:space="preserve"> VLOOKUP(A65, Ticker!A:B, 2, 0)</f>
        <v>EZTEC</v>
      </c>
      <c r="N65" s="22" t="str">
        <f xml:space="preserve"> VLOOKUP(M65, ChatGpt!A:B, 2, 0)</f>
        <v>Construção Civil</v>
      </c>
      <c r="O65" s="49">
        <f xml:space="preserve"> VLOOKUP(M65, ChatGpt!A:C, 3, 0)</f>
        <v>43</v>
      </c>
      <c r="P65" s="22" t="str">
        <f t="shared" si="4"/>
        <v>Menor que 50 anos</v>
      </c>
    </row>
    <row r="66" spans="1:16">
      <c r="A66" s="2" t="s">
        <v>139</v>
      </c>
      <c r="B66" s="3">
        <v>45317</v>
      </c>
      <c r="C66" s="4">
        <v>16.489999999999998</v>
      </c>
      <c r="D66" s="4">
        <v>-8.59</v>
      </c>
      <c r="E66" s="4">
        <v>16.399999999999999</v>
      </c>
      <c r="F66" s="4">
        <v>16.71</v>
      </c>
      <c r="G66" s="2" t="s">
        <v>82</v>
      </c>
      <c r="H66" s="21">
        <f t="shared" si="0"/>
        <v>-8.5900000000000004E-2</v>
      </c>
      <c r="I66" s="42">
        <f t="shared" si="1"/>
        <v>18.039601794114429</v>
      </c>
      <c r="J66" s="29">
        <f xml:space="preserve"> VLOOKUP(A66, Total_de_acoes!A:B, 2, 0)</f>
        <v>240822651</v>
      </c>
      <c r="K66" s="46">
        <f t="shared" si="2"/>
        <v>-373179212.0529933</v>
      </c>
      <c r="L66" s="21" t="str">
        <f t="shared" si="3"/>
        <v>Diminuiu</v>
      </c>
      <c r="M66" s="21" t="str">
        <f xml:space="preserve"> VLOOKUP(A66, Ticker!A:B, 2, 0)</f>
        <v>Fleury</v>
      </c>
      <c r="N66" s="21" t="str">
        <f xml:space="preserve"> VLOOKUP(M66, ChatGpt!A:B, 2, 0)</f>
        <v>Saúde</v>
      </c>
      <c r="O66" s="21">
        <f xml:space="preserve"> VLOOKUP(M66, ChatGpt!A:C, 3, 0)</f>
        <v>95</v>
      </c>
      <c r="P66" s="21" t="str">
        <f t="shared" si="4"/>
        <v>Entre 50 e 100 anos</v>
      </c>
    </row>
    <row r="67" spans="1:16">
      <c r="A67" s="5" t="s">
        <v>140</v>
      </c>
      <c r="B67" s="6">
        <v>45317</v>
      </c>
      <c r="C67" s="7">
        <v>6.95</v>
      </c>
      <c r="D67" s="7">
        <v>-6.71</v>
      </c>
      <c r="E67" s="7">
        <v>6.87</v>
      </c>
      <c r="F67" s="7">
        <v>7.14</v>
      </c>
      <c r="G67" s="5" t="s">
        <v>141</v>
      </c>
      <c r="H67" s="22">
        <f t="shared" si="0"/>
        <v>-6.7099999999999993E-2</v>
      </c>
      <c r="I67" s="43">
        <f t="shared" si="1"/>
        <v>7.4498874477435946</v>
      </c>
      <c r="J67" s="30">
        <f xml:space="preserve"> VLOOKUP(A67, Total_de_acoes!A:B, 2, 0)</f>
        <v>496029967</v>
      </c>
      <c r="K67" s="47">
        <f t="shared" si="2"/>
        <v>-247959154.20796934</v>
      </c>
      <c r="L67" s="22" t="str">
        <f t="shared" si="3"/>
        <v>Diminuiu</v>
      </c>
      <c r="M67" s="22" t="str">
        <f xml:space="preserve"> VLOOKUP(A67, Ticker!A:B, 2, 0)</f>
        <v>Grupo Soma</v>
      </c>
      <c r="N67" s="22" t="str">
        <f xml:space="preserve"> VLOOKUP(M67, ChatGpt!A:B, 2, 0)</f>
        <v>Varejo</v>
      </c>
      <c r="O67" s="49">
        <f xml:space="preserve"> VLOOKUP(M67, ChatGpt!A:C, 3, 0)</f>
        <v>17</v>
      </c>
      <c r="P67" s="22" t="str">
        <f t="shared" si="4"/>
        <v>Menor que 50 anos</v>
      </c>
    </row>
    <row r="68" spans="1:16">
      <c r="A68" s="2" t="s">
        <v>142</v>
      </c>
      <c r="B68" s="3">
        <v>45317</v>
      </c>
      <c r="C68" s="4">
        <v>8.67</v>
      </c>
      <c r="D68" s="4">
        <v>-14.33</v>
      </c>
      <c r="E68" s="4">
        <v>8.6199999999999992</v>
      </c>
      <c r="F68" s="4">
        <v>8.8000000000000007</v>
      </c>
      <c r="G68" s="2" t="s">
        <v>143</v>
      </c>
      <c r="H68" s="21">
        <f t="shared" ref="H68:H82" si="5" xml:space="preserve"> D68/100</f>
        <v>-0.14330000000000001</v>
      </c>
      <c r="I68" s="42">
        <f t="shared" ref="I68:I82" si="6" xml:space="preserve"> C68/(H68+1)</f>
        <v>10.120228784872184</v>
      </c>
      <c r="J68" s="29">
        <f xml:space="preserve"> VLOOKUP(A68, Total_de_acoes!A:B, 2, 0)</f>
        <v>176733968</v>
      </c>
      <c r="K68" s="46">
        <f t="shared" ref="K68:K82" si="7" xml:space="preserve"> (C68 - I68)*J68</f>
        <v>-256304687.65827948</v>
      </c>
      <c r="L68" s="21" t="str">
        <f t="shared" ref="L68:L82" si="8" xml:space="preserve"> IF(K68&gt;0, "Subiu", IF(K68&lt;0, "Diminuiu", "Igual"))</f>
        <v>Diminuiu</v>
      </c>
      <c r="M68" s="21" t="str">
        <f xml:space="preserve"> VLOOKUP(A68, Ticker!A:B, 2, 0)</f>
        <v>Alpargatas</v>
      </c>
      <c r="N68" s="21" t="str">
        <f xml:space="preserve"> VLOOKUP(M68, ChatGpt!A:B, 2, 0)</f>
        <v>Calçados</v>
      </c>
      <c r="O68" s="21">
        <f xml:space="preserve"> VLOOKUP(M68, ChatGpt!A:C, 3, 0)</f>
        <v>113</v>
      </c>
      <c r="P68" s="21" t="str">
        <f t="shared" ref="P68:P82" si="9" xml:space="preserve"> IF(O68&gt;100, "Maior que 100 anos", IF(O68&lt;50, "Menor que 50 anos", "Entre 50 e 100 anos"))</f>
        <v>Maior que 100 anos</v>
      </c>
    </row>
    <row r="69" spans="1:16">
      <c r="A69" s="5" t="s">
        <v>144</v>
      </c>
      <c r="B69" s="6">
        <v>45317</v>
      </c>
      <c r="C69" s="7">
        <v>22.84</v>
      </c>
      <c r="D69" s="7">
        <v>-5.15</v>
      </c>
      <c r="E69" s="7">
        <v>22.62</v>
      </c>
      <c r="F69" s="7">
        <v>23.34</v>
      </c>
      <c r="G69" s="5" t="s">
        <v>145</v>
      </c>
      <c r="H69" s="22">
        <f t="shared" si="5"/>
        <v>-5.1500000000000004E-2</v>
      </c>
      <c r="I69" s="43">
        <f t="shared" si="6"/>
        <v>24.080126515550869</v>
      </c>
      <c r="J69" s="30">
        <f xml:space="preserve"> VLOOKUP(A69, Total_de_acoes!A:B, 2, 0)</f>
        <v>265784616</v>
      </c>
      <c r="K69" s="47">
        <f t="shared" si="7"/>
        <v>-329606549.72710592</v>
      </c>
      <c r="L69" s="22" t="str">
        <f t="shared" si="8"/>
        <v>Diminuiu</v>
      </c>
      <c r="M69" s="22" t="str">
        <f xml:space="preserve"> VLOOKUP(A69, Ticker!A:B, 2, 0)</f>
        <v>Cyrela</v>
      </c>
      <c r="N69" s="22" t="str">
        <f xml:space="preserve"> VLOOKUP(M69, ChatGpt!A:B, 2, 0)</f>
        <v>Construção Civil</v>
      </c>
      <c r="O69" s="49">
        <f xml:space="preserve"> VLOOKUP(M69, ChatGpt!A:C, 3, 0)</f>
        <v>57</v>
      </c>
      <c r="P69" s="22" t="str">
        <f t="shared" si="9"/>
        <v>Entre 50 e 100 anos</v>
      </c>
    </row>
    <row r="70" spans="1:16">
      <c r="A70" s="2" t="s">
        <v>146</v>
      </c>
      <c r="B70" s="3">
        <v>45317</v>
      </c>
      <c r="C70" s="4">
        <v>22.4</v>
      </c>
      <c r="D70" s="4">
        <v>0.04</v>
      </c>
      <c r="E70" s="4">
        <v>22.26</v>
      </c>
      <c r="F70" s="4">
        <v>22.92</v>
      </c>
      <c r="G70" s="2" t="s">
        <v>147</v>
      </c>
      <c r="H70" s="21">
        <f t="shared" si="5"/>
        <v>4.0000000000000002E-4</v>
      </c>
      <c r="I70" s="42">
        <f t="shared" si="6"/>
        <v>22.391043582566972</v>
      </c>
      <c r="J70" s="29">
        <f xml:space="preserve"> VLOOKUP(A70, Total_de_acoes!A:B, 2, 0)</f>
        <v>734632705</v>
      </c>
      <c r="K70" s="46">
        <f t="shared" si="7"/>
        <v>6579677.1659332905</v>
      </c>
      <c r="L70" s="21" t="str">
        <f t="shared" si="8"/>
        <v>Subiu</v>
      </c>
      <c r="M70" s="21" t="str">
        <f xml:space="preserve"> VLOOKUP(A70, Ticker!A:B, 2, 0)</f>
        <v>Embraer</v>
      </c>
      <c r="N70" s="21" t="str">
        <f xml:space="preserve"> VLOOKUP(M70, ChatGpt!A:B, 2, 0)</f>
        <v>Aeroespacial</v>
      </c>
      <c r="O70" s="21">
        <f xml:space="preserve"> VLOOKUP(M70, ChatGpt!A:C, 3, 0)</f>
        <v>54</v>
      </c>
      <c r="P70" s="21" t="str">
        <f t="shared" si="9"/>
        <v>Entre 50 e 100 anos</v>
      </c>
    </row>
    <row r="71" spans="1:16">
      <c r="A71" s="5" t="s">
        <v>148</v>
      </c>
      <c r="B71" s="6">
        <v>45317</v>
      </c>
      <c r="C71" s="7">
        <v>15.97</v>
      </c>
      <c r="D71" s="7">
        <v>-5.45</v>
      </c>
      <c r="E71" s="7">
        <v>15.84</v>
      </c>
      <c r="F71" s="7">
        <v>16.43</v>
      </c>
      <c r="G71" s="5" t="s">
        <v>149</v>
      </c>
      <c r="H71" s="22">
        <f t="shared" si="5"/>
        <v>-5.45E-2</v>
      </c>
      <c r="I71" s="43">
        <f t="shared" si="6"/>
        <v>16.890534108937072</v>
      </c>
      <c r="J71" s="30">
        <f xml:space="preserve"> VLOOKUP(A71, Total_de_acoes!A:B, 2, 0)</f>
        <v>846244302</v>
      </c>
      <c r="K71" s="47">
        <f t="shared" si="7"/>
        <v>-778996744.48464346</v>
      </c>
      <c r="L71" s="22" t="str">
        <f t="shared" si="8"/>
        <v>Diminuiu</v>
      </c>
      <c r="M71" s="22" t="str">
        <f xml:space="preserve"> VLOOKUP(A71, Ticker!A:B, 2, 0)</f>
        <v>Natura</v>
      </c>
      <c r="N71" s="22" t="str">
        <f xml:space="preserve"> VLOOKUP(M71, ChatGpt!A:B, 2, 0)</f>
        <v>Cosméticos</v>
      </c>
      <c r="O71" s="49">
        <f xml:space="preserve"> VLOOKUP(M71, ChatGpt!A:C, 3, 0)</f>
        <v>56</v>
      </c>
      <c r="P71" s="22" t="str">
        <f t="shared" si="9"/>
        <v>Entre 50 e 100 anos</v>
      </c>
    </row>
    <row r="72" spans="1:16">
      <c r="A72" s="2" t="s">
        <v>150</v>
      </c>
      <c r="B72" s="3">
        <v>45317</v>
      </c>
      <c r="C72" s="4">
        <v>13.8</v>
      </c>
      <c r="D72" s="4">
        <v>2</v>
      </c>
      <c r="E72" s="4">
        <v>13.63</v>
      </c>
      <c r="F72" s="4">
        <v>14</v>
      </c>
      <c r="G72" s="2" t="s">
        <v>151</v>
      </c>
      <c r="H72" s="21">
        <f t="shared" si="5"/>
        <v>0.02</v>
      </c>
      <c r="I72" s="42">
        <f t="shared" si="6"/>
        <v>13.529411764705882</v>
      </c>
      <c r="J72" s="29">
        <f xml:space="preserve"> VLOOKUP(A72, Total_de_acoes!A:B, 2, 0)</f>
        <v>1349217892</v>
      </c>
      <c r="K72" s="46">
        <f t="shared" si="7"/>
        <v>365082488.42353052</v>
      </c>
      <c r="L72" s="21" t="str">
        <f t="shared" si="8"/>
        <v>Subiu</v>
      </c>
      <c r="M72" s="21" t="str">
        <f xml:space="preserve"> VLOOKUP(A72, Ticker!A:B, 2, 0)</f>
        <v>Assaí</v>
      </c>
      <c r="N72" s="21" t="str">
        <f xml:space="preserve"> VLOOKUP(M72, ChatGpt!A:B, 2, 0)</f>
        <v>Varejo</v>
      </c>
      <c r="O72" s="21">
        <f xml:space="preserve"> VLOOKUP(M72, ChatGpt!A:C, 3, 0)</f>
        <v>55</v>
      </c>
      <c r="P72" s="21" t="str">
        <f t="shared" si="9"/>
        <v>Entre 50 e 100 anos</v>
      </c>
    </row>
    <row r="73" spans="1:16">
      <c r="A73" s="5" t="s">
        <v>152</v>
      </c>
      <c r="B73" s="6">
        <v>45317</v>
      </c>
      <c r="C73" s="7">
        <v>13.22</v>
      </c>
      <c r="D73" s="7">
        <v>-8.58</v>
      </c>
      <c r="E73" s="7">
        <v>13.18</v>
      </c>
      <c r="F73" s="7">
        <v>13.42</v>
      </c>
      <c r="G73" s="5" t="s">
        <v>153</v>
      </c>
      <c r="H73" s="22">
        <f t="shared" si="5"/>
        <v>-8.5800000000000001E-2</v>
      </c>
      <c r="I73" s="43">
        <f t="shared" si="6"/>
        <v>14.460730693502516</v>
      </c>
      <c r="J73" s="30">
        <f xml:space="preserve"> VLOOKUP(A73, Total_de_acoes!A:B, 2, 0)</f>
        <v>5602790110</v>
      </c>
      <c r="K73" s="47">
        <f t="shared" si="7"/>
        <v>-6951553658.7293329</v>
      </c>
      <c r="L73" s="22" t="str">
        <f t="shared" si="8"/>
        <v>Diminuiu</v>
      </c>
      <c r="M73" s="22" t="str">
        <f xml:space="preserve"> VLOOKUP(A73, Ticker!A:B, 2, 0)</f>
        <v>B3</v>
      </c>
      <c r="N73" s="22" t="str">
        <f xml:space="preserve"> VLOOKUP(M73, ChatGpt!A:B, 2, 0)</f>
        <v>Financeiro</v>
      </c>
      <c r="O73" s="49">
        <f xml:space="preserve"> VLOOKUP(M73, ChatGpt!A:C, 3, 0)</f>
        <v>134</v>
      </c>
      <c r="P73" s="22" t="str">
        <f t="shared" si="9"/>
        <v>Maior que 100 anos</v>
      </c>
    </row>
    <row r="74" spans="1:16">
      <c r="A74" s="2" t="s">
        <v>154</v>
      </c>
      <c r="B74" s="3">
        <v>45317</v>
      </c>
      <c r="C74" s="4">
        <v>31.08</v>
      </c>
      <c r="D74" s="4">
        <v>-13.06</v>
      </c>
      <c r="E74" s="4">
        <v>30.91</v>
      </c>
      <c r="F74" s="4">
        <v>31.72</v>
      </c>
      <c r="G74" s="2" t="s">
        <v>155</v>
      </c>
      <c r="H74" s="21">
        <f t="shared" si="5"/>
        <v>-0.13059999999999999</v>
      </c>
      <c r="I74" s="42">
        <f t="shared" si="6"/>
        <v>35.748792270531403</v>
      </c>
      <c r="J74" s="29">
        <f xml:space="preserve"> VLOOKUP(A74, Total_de_acoes!A:B, 2, 0)</f>
        <v>409490388</v>
      </c>
      <c r="K74" s="46">
        <f t="shared" si="7"/>
        <v>-1911825558.351306</v>
      </c>
      <c r="L74" s="21" t="str">
        <f t="shared" si="8"/>
        <v>Diminuiu</v>
      </c>
      <c r="M74" s="21" t="str">
        <f xml:space="preserve"> VLOOKUP(A74, Ticker!A:B, 2, 0)</f>
        <v>Hypera</v>
      </c>
      <c r="N74" s="21" t="str">
        <f xml:space="preserve"> VLOOKUP(M74, ChatGpt!A:B, 2, 0)</f>
        <v>Farmacêutico</v>
      </c>
      <c r="O74" s="21">
        <f xml:space="preserve"> VLOOKUP(M74, ChatGpt!A:C, 3, 0)</f>
        <v>63</v>
      </c>
      <c r="P74" s="21" t="str">
        <f t="shared" si="9"/>
        <v>Entre 50 e 100 anos</v>
      </c>
    </row>
    <row r="75" spans="1:16">
      <c r="A75" s="5" t="s">
        <v>156</v>
      </c>
      <c r="B75" s="6">
        <v>45317</v>
      </c>
      <c r="C75" s="7">
        <v>28.2</v>
      </c>
      <c r="D75" s="7">
        <v>-3.79</v>
      </c>
      <c r="E75" s="7">
        <v>28.13</v>
      </c>
      <c r="F75" s="7">
        <v>28.97</v>
      </c>
      <c r="G75" s="5" t="s">
        <v>157</v>
      </c>
      <c r="H75" s="22">
        <f t="shared" si="5"/>
        <v>-3.7900000000000003E-2</v>
      </c>
      <c r="I75" s="43">
        <f t="shared" si="6"/>
        <v>29.310882444652325</v>
      </c>
      <c r="J75" s="30">
        <f xml:space="preserve"> VLOOKUP(A75, Total_de_acoes!A:B, 2, 0)</f>
        <v>142377330</v>
      </c>
      <c r="K75" s="47">
        <f t="shared" si="7"/>
        <v>-158164476.41347092</v>
      </c>
      <c r="L75" s="22" t="str">
        <f t="shared" si="8"/>
        <v>Diminuiu</v>
      </c>
      <c r="M75" s="22" t="str">
        <f xml:space="preserve"> VLOOKUP(A75, Ticker!A:B, 2, 0)</f>
        <v>São Martinho</v>
      </c>
      <c r="N75" s="22" t="str">
        <f xml:space="preserve"> VLOOKUP(M75, ChatGpt!A:B, 2, 0)</f>
        <v>Agronegócio</v>
      </c>
      <c r="O75" s="49">
        <f xml:space="preserve"> VLOOKUP(M75, ChatGpt!A:C, 3, 0)</f>
        <v>85</v>
      </c>
      <c r="P75" s="22" t="str">
        <f t="shared" si="9"/>
        <v>Entre 50 e 100 anos</v>
      </c>
    </row>
    <row r="76" spans="1:16">
      <c r="A76" s="2" t="s">
        <v>158</v>
      </c>
      <c r="B76" s="3">
        <v>45317</v>
      </c>
      <c r="C76" s="4">
        <v>3.93</v>
      </c>
      <c r="D76" s="4">
        <v>-11.69</v>
      </c>
      <c r="E76" s="4">
        <v>3.89</v>
      </c>
      <c r="F76" s="4">
        <v>4.0599999999999996</v>
      </c>
      <c r="G76" s="2" t="s">
        <v>159</v>
      </c>
      <c r="H76" s="21">
        <f t="shared" si="5"/>
        <v>-0.11689999999999999</v>
      </c>
      <c r="I76" s="42">
        <f t="shared" si="6"/>
        <v>4.4502321367908504</v>
      </c>
      <c r="J76" s="29">
        <f xml:space="preserve"> VLOOKUP(A76, Total_de_acoes!A:B, 2, 0)</f>
        <v>4394332306</v>
      </c>
      <c r="K76" s="46">
        <f t="shared" si="7"/>
        <v>-2286072885.3194442</v>
      </c>
      <c r="L76" s="21" t="str">
        <f t="shared" si="8"/>
        <v>Diminuiu</v>
      </c>
      <c r="M76" s="21" t="str">
        <f xml:space="preserve"> VLOOKUP(A76, Ticker!A:B, 2, 0)</f>
        <v>Hapvida</v>
      </c>
      <c r="N76" s="21" t="str">
        <f xml:space="preserve"> VLOOKUP(M76, ChatGpt!A:B, 2, 0)</f>
        <v>Saúde</v>
      </c>
      <c r="O76" s="21">
        <f xml:space="preserve"> VLOOKUP(M76, ChatGpt!A:C, 3, 0)</f>
        <v>48</v>
      </c>
      <c r="P76" s="21" t="str">
        <f t="shared" si="9"/>
        <v>Menor que 50 anos</v>
      </c>
    </row>
    <row r="77" spans="1:16">
      <c r="A77" s="5" t="s">
        <v>160</v>
      </c>
      <c r="B77" s="6">
        <v>45317</v>
      </c>
      <c r="C77" s="7">
        <v>15.78</v>
      </c>
      <c r="D77" s="7">
        <v>-9.41</v>
      </c>
      <c r="E77" s="7">
        <v>15.7</v>
      </c>
      <c r="F77" s="7">
        <v>16.23</v>
      </c>
      <c r="G77" s="5" t="s">
        <v>161</v>
      </c>
      <c r="H77" s="22">
        <f t="shared" si="5"/>
        <v>-9.4100000000000003E-2</v>
      </c>
      <c r="I77" s="43">
        <f t="shared" si="6"/>
        <v>17.419141185561319</v>
      </c>
      <c r="J77" s="30">
        <f xml:space="preserve"> VLOOKUP(A77, Total_de_acoes!A:B, 2, 0)</f>
        <v>951329770</v>
      </c>
      <c r="K77" s="47">
        <f t="shared" si="7"/>
        <v>-1559363807.0575776</v>
      </c>
      <c r="L77" s="22" t="str">
        <f t="shared" si="8"/>
        <v>Diminuiu</v>
      </c>
      <c r="M77" s="22" t="str">
        <f xml:space="preserve"> VLOOKUP(A77, Ticker!A:B, 2, 0)</f>
        <v>Lojas Renner</v>
      </c>
      <c r="N77" s="22" t="str">
        <f xml:space="preserve"> VLOOKUP(M77, ChatGpt!A:B, 2, 0)</f>
        <v>Varejo</v>
      </c>
      <c r="O77" s="49">
        <f xml:space="preserve"> VLOOKUP(M77, ChatGpt!A:C, 3, 0)</f>
        <v>59</v>
      </c>
      <c r="P77" s="22" t="str">
        <f t="shared" si="9"/>
        <v>Entre 50 e 100 anos</v>
      </c>
    </row>
    <row r="78" spans="1:16">
      <c r="A78" s="2" t="s">
        <v>162</v>
      </c>
      <c r="B78" s="3">
        <v>45317</v>
      </c>
      <c r="C78" s="4">
        <v>10.71</v>
      </c>
      <c r="D78" s="4">
        <v>-13.98</v>
      </c>
      <c r="E78" s="4">
        <v>10.7</v>
      </c>
      <c r="F78" s="4">
        <v>11.08</v>
      </c>
      <c r="G78" s="2" t="s">
        <v>163</v>
      </c>
      <c r="H78" s="21">
        <f t="shared" si="5"/>
        <v>-0.13980000000000001</v>
      </c>
      <c r="I78" s="42">
        <f t="shared" si="6"/>
        <v>12.450592885375496</v>
      </c>
      <c r="J78" s="29">
        <f xml:space="preserve"> VLOOKUP(A78, Total_de_acoes!A:B, 2, 0)</f>
        <v>533990587</v>
      </c>
      <c r="K78" s="46">
        <f t="shared" si="7"/>
        <v>-929460216.58968437</v>
      </c>
      <c r="L78" s="21" t="str">
        <f t="shared" si="8"/>
        <v>Diminuiu</v>
      </c>
      <c r="M78" s="21" t="str">
        <f xml:space="preserve"> VLOOKUP(A78, Ticker!A:B, 2, 0)</f>
        <v>Carrefour Brasil</v>
      </c>
      <c r="N78" s="21" t="str">
        <f xml:space="preserve"> VLOOKUP(M78, ChatGpt!A:B, 2, 0)</f>
        <v>Varejo</v>
      </c>
      <c r="O78" s="21">
        <f xml:space="preserve"> VLOOKUP(M78, ChatGpt!A:C, 3, 0)</f>
        <v>46</v>
      </c>
      <c r="P78" s="21" t="str">
        <f t="shared" si="9"/>
        <v>Menor que 50 anos</v>
      </c>
    </row>
    <row r="79" spans="1:16">
      <c r="A79" s="5" t="s">
        <v>164</v>
      </c>
      <c r="B79" s="6">
        <v>45317</v>
      </c>
      <c r="C79" s="7">
        <v>8.6999999999999993</v>
      </c>
      <c r="D79" s="7">
        <v>-23.55</v>
      </c>
      <c r="E79" s="7">
        <v>8.67</v>
      </c>
      <c r="F79" s="7">
        <v>8.9499999999999993</v>
      </c>
      <c r="G79" s="5" t="s">
        <v>165</v>
      </c>
      <c r="H79" s="22">
        <f t="shared" si="5"/>
        <v>-0.23550000000000001</v>
      </c>
      <c r="I79" s="43">
        <f t="shared" si="6"/>
        <v>11.379986919555265</v>
      </c>
      <c r="J79" s="30">
        <f xml:space="preserve"> VLOOKUP(A79, Total_de_acoes!A:B, 2, 0)</f>
        <v>94843047</v>
      </c>
      <c r="K79" s="47">
        <f t="shared" si="7"/>
        <v>-254178125.37076524</v>
      </c>
      <c r="L79" s="22" t="str">
        <f t="shared" si="8"/>
        <v>Diminuiu</v>
      </c>
      <c r="M79" s="22" t="str">
        <f xml:space="preserve"> VLOOKUP(A79, Ticker!A:B, 2, 0)</f>
        <v>Casas Bahia</v>
      </c>
      <c r="N79" s="22" t="str">
        <f xml:space="preserve"> VLOOKUP(M79, ChatGpt!A:B, 2, 0)</f>
        <v>Varejo</v>
      </c>
      <c r="O79" s="49">
        <f xml:space="preserve"> VLOOKUP(M79, ChatGpt!A:C, 3, 0)</f>
        <v>70</v>
      </c>
      <c r="P79" s="22" t="str">
        <f t="shared" si="9"/>
        <v>Entre 50 e 100 anos</v>
      </c>
    </row>
    <row r="80" spans="1:16">
      <c r="A80" s="2" t="s">
        <v>166</v>
      </c>
      <c r="B80" s="3">
        <v>45317</v>
      </c>
      <c r="C80" s="4">
        <v>56.24</v>
      </c>
      <c r="D80" s="4">
        <v>-11.57</v>
      </c>
      <c r="E80" s="4">
        <v>56.04</v>
      </c>
      <c r="F80" s="4">
        <v>58.9</v>
      </c>
      <c r="G80" s="2" t="s">
        <v>167</v>
      </c>
      <c r="H80" s="21">
        <f t="shared" si="5"/>
        <v>-0.1157</v>
      </c>
      <c r="I80" s="42">
        <f t="shared" si="6"/>
        <v>63.59832635983264</v>
      </c>
      <c r="J80" s="29">
        <f xml:space="preserve"> VLOOKUP(A80, Total_de_acoes!A:B, 2, 0)</f>
        <v>853202347</v>
      </c>
      <c r="K80" s="46">
        <f t="shared" si="7"/>
        <v>-6278141320.2011738</v>
      </c>
      <c r="L80" s="21" t="str">
        <f t="shared" si="8"/>
        <v>Diminuiu</v>
      </c>
      <c r="M80" s="21" t="str">
        <f xml:space="preserve"> VLOOKUP(A80, Ticker!A:B, 2, 0)</f>
        <v>Localiza</v>
      </c>
      <c r="N80" s="21" t="str">
        <f xml:space="preserve"> VLOOKUP(M80, ChatGpt!A:B, 2, 0)</f>
        <v>Aluguel de Carros</v>
      </c>
      <c r="O80" s="21">
        <f xml:space="preserve"> VLOOKUP(M80, ChatGpt!A:C, 3, 0)</f>
        <v>49</v>
      </c>
      <c r="P80" s="21" t="str">
        <f t="shared" si="9"/>
        <v>Menor que 50 anos</v>
      </c>
    </row>
    <row r="81" spans="1:16">
      <c r="A81" s="5" t="s">
        <v>168</v>
      </c>
      <c r="B81" s="6">
        <v>45317</v>
      </c>
      <c r="C81" s="7">
        <v>3.07</v>
      </c>
      <c r="D81" s="7">
        <v>-12.29</v>
      </c>
      <c r="E81" s="7">
        <v>3.05</v>
      </c>
      <c r="F81" s="7">
        <v>3.23</v>
      </c>
      <c r="G81" s="5" t="s">
        <v>169</v>
      </c>
      <c r="H81" s="22">
        <f t="shared" si="5"/>
        <v>-0.1229</v>
      </c>
      <c r="I81" s="43">
        <f t="shared" si="6"/>
        <v>3.5001710181279213</v>
      </c>
      <c r="J81" s="30">
        <f xml:space="preserve"> VLOOKUP(A81, Total_de_acoes!A:B, 2, 0)</f>
        <v>525582771</v>
      </c>
      <c r="K81" s="47">
        <f t="shared" si="7"/>
        <v>-226090475.71156418</v>
      </c>
      <c r="L81" s="22" t="str">
        <f t="shared" si="8"/>
        <v>Diminuiu</v>
      </c>
      <c r="M81" s="22" t="str">
        <f xml:space="preserve"> VLOOKUP(A81, Ticker!A:B, 2, 0)</f>
        <v>CVC</v>
      </c>
      <c r="N81" s="22" t="str">
        <f xml:space="preserve"> VLOOKUP(M81, ChatGpt!A:B, 2, 0)</f>
        <v>Turismo</v>
      </c>
      <c r="O81" s="49">
        <f xml:space="preserve"> VLOOKUP(M81, ChatGpt!A:C, 3, 0)</f>
        <v>49</v>
      </c>
      <c r="P81" s="22" t="str">
        <f t="shared" si="9"/>
        <v>Menor que 50 anos</v>
      </c>
    </row>
    <row r="82" spans="1:16">
      <c r="A82" s="2" t="s">
        <v>170</v>
      </c>
      <c r="B82" s="3">
        <v>45317</v>
      </c>
      <c r="C82" s="4">
        <v>5.92</v>
      </c>
      <c r="D82" s="4">
        <v>-34</v>
      </c>
      <c r="E82" s="4">
        <v>5.51</v>
      </c>
      <c r="F82" s="4">
        <v>6.02</v>
      </c>
      <c r="G82" s="2" t="s">
        <v>171</v>
      </c>
      <c r="H82" s="21">
        <f t="shared" si="5"/>
        <v>-0.34</v>
      </c>
      <c r="I82" s="42">
        <f t="shared" si="6"/>
        <v>8.9696969696969706</v>
      </c>
      <c r="J82" s="29">
        <f xml:space="preserve"> VLOOKUP(A82, Total_de_acoes!A:B, 2, 0)</f>
        <v>198184909</v>
      </c>
      <c r="K82" s="46">
        <f t="shared" si="7"/>
        <v>-604403916.4169699</v>
      </c>
      <c r="L82" s="21" t="str">
        <f t="shared" si="8"/>
        <v>Diminuiu</v>
      </c>
      <c r="M82" s="21" t="str">
        <f xml:space="preserve"> VLOOKUP(A82, Ticker!A:B, 2, 0)</f>
        <v>GOL</v>
      </c>
      <c r="N82" s="21" t="str">
        <f xml:space="preserve"> VLOOKUP(M82, ChatGpt!A:B, 2, 0)</f>
        <v>Transporte Aéreo</v>
      </c>
      <c r="O82" s="21">
        <f xml:space="preserve"> VLOOKUP(M82, ChatGpt!A:C, 3, 0)</f>
        <v>20</v>
      </c>
      <c r="P82" s="21" t="str">
        <f t="shared" si="9"/>
        <v>Menor que 50 anos</v>
      </c>
    </row>
    <row r="83" spans="1:16" ht="13.8">
      <c r="A83" s="8"/>
      <c r="B83" s="8"/>
      <c r="C83" s="8"/>
      <c r="D83" s="8"/>
      <c r="E83" s="8"/>
      <c r="F83" s="8"/>
      <c r="G83" s="8"/>
    </row>
    <row r="84" spans="1:16" ht="13.8">
      <c r="A84" s="9"/>
      <c r="B84" s="9"/>
      <c r="C84" s="9"/>
      <c r="D84" s="9"/>
      <c r="E84" s="9"/>
      <c r="F84" s="9"/>
      <c r="G84" s="9"/>
    </row>
    <row r="85" spans="1:16" ht="13.8">
      <c r="A85" s="8"/>
      <c r="B85" s="8"/>
      <c r="C85" s="8"/>
      <c r="D85" s="8"/>
      <c r="E85" s="8"/>
      <c r="F85" s="8"/>
      <c r="G85" s="8"/>
    </row>
    <row r="86" spans="1:16" ht="13.8">
      <c r="A86" s="9"/>
      <c r="B86" s="9"/>
      <c r="C86" s="9"/>
      <c r="D86" s="9"/>
      <c r="E86" s="9"/>
      <c r="F86" s="9"/>
      <c r="G86" s="9"/>
    </row>
    <row r="87" spans="1:16" ht="13.8">
      <c r="A87" s="8"/>
      <c r="B87" s="8"/>
      <c r="C87" s="8"/>
      <c r="D87" s="8"/>
      <c r="E87" s="8"/>
      <c r="F87" s="8"/>
      <c r="G87" s="8"/>
    </row>
    <row r="88" spans="1:16" ht="13.8">
      <c r="A88" s="9"/>
      <c r="B88" s="9"/>
      <c r="C88" s="9"/>
      <c r="D88" s="9"/>
      <c r="E88" s="9"/>
      <c r="F88" s="9"/>
      <c r="G88" s="9"/>
    </row>
    <row r="89" spans="1:16" ht="13.8">
      <c r="A89" s="8"/>
      <c r="B89" s="8"/>
      <c r="C89" s="8"/>
      <c r="D89" s="8"/>
      <c r="E89" s="8"/>
      <c r="F89" s="8"/>
      <c r="G89" s="8"/>
    </row>
    <row r="90" spans="1:16" ht="13.8">
      <c r="A90" s="9"/>
      <c r="B90" s="9"/>
      <c r="C90" s="9"/>
      <c r="D90" s="9"/>
      <c r="E90" s="9"/>
      <c r="F90" s="9"/>
      <c r="G90" s="9"/>
    </row>
    <row r="91" spans="1:16" ht="13.8">
      <c r="A91" s="8"/>
      <c r="B91" s="8"/>
      <c r="C91" s="8"/>
      <c r="D91" s="8"/>
      <c r="E91" s="8"/>
      <c r="F91" s="8"/>
      <c r="G91" s="8"/>
    </row>
    <row r="92" spans="1:16" ht="13.8">
      <c r="A92" s="9"/>
      <c r="B92" s="9"/>
      <c r="C92" s="9"/>
      <c r="D92" s="9"/>
      <c r="E92" s="9"/>
      <c r="F92" s="9"/>
      <c r="G92" s="9"/>
    </row>
    <row r="93" spans="1:16" ht="13.8">
      <c r="A93" s="8"/>
      <c r="B93" s="8"/>
      <c r="C93" s="8"/>
      <c r="D93" s="8"/>
      <c r="E93" s="8"/>
      <c r="F93" s="8"/>
      <c r="G93" s="8"/>
    </row>
    <row r="94" spans="1:16" ht="13.8">
      <c r="A94" s="9"/>
      <c r="B94" s="9"/>
      <c r="C94" s="9"/>
      <c r="D94" s="9"/>
      <c r="E94" s="9"/>
      <c r="F94" s="9"/>
      <c r="G94" s="9"/>
    </row>
    <row r="95" spans="1:16" ht="13.8">
      <c r="A95" s="8"/>
      <c r="B95" s="8"/>
      <c r="C95" s="8"/>
      <c r="D95" s="8"/>
      <c r="E95" s="8"/>
      <c r="F95" s="8"/>
      <c r="G95" s="8"/>
    </row>
    <row r="96" spans="1:16" ht="13.8">
      <c r="A96" s="9"/>
      <c r="B96" s="9"/>
      <c r="C96" s="9"/>
      <c r="D96" s="9"/>
      <c r="E96" s="9"/>
      <c r="F96" s="9"/>
      <c r="G96" s="9"/>
    </row>
    <row r="97" spans="1:7" ht="13.8">
      <c r="A97" s="8"/>
      <c r="B97" s="8"/>
      <c r="C97" s="8"/>
      <c r="D97" s="8"/>
      <c r="E97" s="8"/>
      <c r="F97" s="8"/>
      <c r="G97" s="8"/>
    </row>
    <row r="98" spans="1:7" ht="13.8">
      <c r="A98" s="9"/>
      <c r="B98" s="9"/>
      <c r="C98" s="9"/>
      <c r="D98" s="9"/>
      <c r="E98" s="9"/>
      <c r="F98" s="9"/>
      <c r="G98" s="9"/>
    </row>
    <row r="99" spans="1:7" ht="13.8">
      <c r="A99" s="8"/>
      <c r="B99" s="8"/>
      <c r="C99" s="8"/>
      <c r="D99" s="8"/>
      <c r="E99" s="8"/>
      <c r="F99" s="8"/>
      <c r="G99" s="8"/>
    </row>
    <row r="100" spans="1:7" ht="13.8">
      <c r="A100" s="9"/>
      <c r="B100" s="9"/>
      <c r="C100" s="9"/>
      <c r="D100" s="9"/>
      <c r="E100" s="9"/>
      <c r="F100" s="9"/>
      <c r="G100" s="9"/>
    </row>
    <row r="101" spans="1:7" ht="13.8">
      <c r="A101" s="8"/>
      <c r="B101" s="8"/>
      <c r="C101" s="8"/>
      <c r="D101" s="8"/>
      <c r="E101" s="8"/>
      <c r="F101" s="8"/>
      <c r="G101" s="8"/>
    </row>
    <row r="102" spans="1:7" ht="13.8">
      <c r="A102" s="9"/>
      <c r="B102" s="9"/>
      <c r="C102" s="9"/>
      <c r="D102" s="9"/>
      <c r="E102" s="9"/>
      <c r="F102" s="9"/>
      <c r="G102" s="9"/>
    </row>
    <row r="103" spans="1:7" ht="13.8">
      <c r="A103" s="8"/>
      <c r="B103" s="8"/>
      <c r="C103" s="8"/>
      <c r="D103" s="8"/>
      <c r="E103" s="8"/>
      <c r="F103" s="8"/>
      <c r="G103" s="8"/>
    </row>
    <row r="104" spans="1:7" ht="13.8">
      <c r="A104" s="9"/>
      <c r="B104" s="9"/>
      <c r="C104" s="9"/>
      <c r="D104" s="9"/>
      <c r="E104" s="9"/>
      <c r="F104" s="9"/>
      <c r="G104" s="9"/>
    </row>
    <row r="105" spans="1:7" ht="13.8">
      <c r="A105" s="8"/>
      <c r="B105" s="8"/>
      <c r="C105" s="8"/>
      <c r="D105" s="8"/>
      <c r="E105" s="8"/>
      <c r="F105" s="8"/>
      <c r="G105" s="8"/>
    </row>
    <row r="106" spans="1:7" ht="13.8">
      <c r="A106" s="9"/>
      <c r="B106" s="9"/>
      <c r="C106" s="9"/>
      <c r="D106" s="9"/>
      <c r="E106" s="9"/>
      <c r="F106" s="9"/>
      <c r="G106" s="9"/>
    </row>
    <row r="107" spans="1:7" ht="13.8">
      <c r="A107" s="8"/>
      <c r="B107" s="8"/>
      <c r="C107" s="8"/>
      <c r="D107" s="8"/>
      <c r="E107" s="8"/>
      <c r="F107" s="8"/>
      <c r="G107" s="8"/>
    </row>
    <row r="108" spans="1:7" ht="13.8">
      <c r="A108" s="9"/>
      <c r="B108" s="9"/>
      <c r="C108" s="9"/>
      <c r="D108" s="9"/>
      <c r="E108" s="9"/>
      <c r="F108" s="9"/>
      <c r="G108" s="9"/>
    </row>
    <row r="109" spans="1:7" ht="13.8">
      <c r="A109" s="8"/>
      <c r="B109" s="8"/>
      <c r="C109" s="8"/>
      <c r="D109" s="8"/>
      <c r="E109" s="8"/>
      <c r="F109" s="8"/>
      <c r="G109" s="8"/>
    </row>
    <row r="110" spans="1:7" ht="13.8">
      <c r="A110" s="9"/>
      <c r="B110" s="9"/>
      <c r="C110" s="9"/>
      <c r="D110" s="9"/>
      <c r="E110" s="9"/>
      <c r="F110" s="9"/>
      <c r="G110" s="9"/>
    </row>
    <row r="111" spans="1:7" ht="13.8">
      <c r="A111" s="8"/>
      <c r="B111" s="8"/>
      <c r="C111" s="8"/>
      <c r="D111" s="8"/>
      <c r="E111" s="8"/>
      <c r="F111" s="8"/>
      <c r="G111" s="8"/>
    </row>
    <row r="112" spans="1:7" ht="13.8">
      <c r="A112" s="9"/>
      <c r="B112" s="9"/>
      <c r="C112" s="9"/>
      <c r="D112" s="9"/>
      <c r="E112" s="9"/>
      <c r="F112" s="9"/>
      <c r="G112" s="9"/>
    </row>
    <row r="113" spans="1:7" ht="13.8">
      <c r="A113" s="8"/>
      <c r="B113" s="8"/>
      <c r="C113" s="8"/>
      <c r="D113" s="8"/>
      <c r="E113" s="8"/>
      <c r="F113" s="8"/>
      <c r="G113" s="8"/>
    </row>
    <row r="114" spans="1:7" ht="13.8">
      <c r="A114" s="9"/>
      <c r="B114" s="9"/>
      <c r="C114" s="9"/>
      <c r="D114" s="9"/>
      <c r="E114" s="9"/>
      <c r="F114" s="9"/>
      <c r="G114" s="9"/>
    </row>
    <row r="115" spans="1:7" ht="13.8">
      <c r="A115" s="8"/>
      <c r="B115" s="8"/>
      <c r="C115" s="8"/>
      <c r="D115" s="8"/>
      <c r="E115" s="8"/>
      <c r="F115" s="8"/>
      <c r="G115" s="8"/>
    </row>
    <row r="116" spans="1:7" ht="13.8">
      <c r="A116" s="9"/>
      <c r="B116" s="9"/>
      <c r="C116" s="9"/>
      <c r="D116" s="9"/>
      <c r="E116" s="9"/>
      <c r="F116" s="9"/>
      <c r="G116" s="9"/>
    </row>
    <row r="117" spans="1:7" ht="13.8">
      <c r="A117" s="8"/>
      <c r="B117" s="8"/>
      <c r="C117" s="8"/>
      <c r="D117" s="8"/>
      <c r="E117" s="8"/>
      <c r="F117" s="8"/>
      <c r="G117" s="8"/>
    </row>
    <row r="118" spans="1:7" ht="13.8">
      <c r="A118" s="9"/>
      <c r="B118" s="9"/>
      <c r="C118" s="9"/>
      <c r="D118" s="9"/>
      <c r="E118" s="9"/>
      <c r="F118" s="9"/>
      <c r="G118" s="9"/>
    </row>
    <row r="119" spans="1:7" ht="13.8">
      <c r="A119" s="8"/>
      <c r="B119" s="8"/>
      <c r="C119" s="8"/>
      <c r="D119" s="8"/>
      <c r="E119" s="8"/>
      <c r="F119" s="8"/>
      <c r="G119" s="8"/>
    </row>
    <row r="120" spans="1:7" ht="13.8">
      <c r="A120" s="9"/>
      <c r="B120" s="9"/>
      <c r="C120" s="9"/>
      <c r="D120" s="9"/>
      <c r="E120" s="9"/>
      <c r="F120" s="9"/>
      <c r="G120" s="9"/>
    </row>
    <row r="121" spans="1:7" ht="13.8">
      <c r="A121" s="8"/>
      <c r="B121" s="8"/>
      <c r="C121" s="8"/>
      <c r="D121" s="8"/>
      <c r="E121" s="8"/>
      <c r="F121" s="8"/>
      <c r="G121" s="8"/>
    </row>
    <row r="122" spans="1:7" ht="13.8">
      <c r="A122" s="9"/>
      <c r="B122" s="9"/>
      <c r="C122" s="9"/>
      <c r="D122" s="9"/>
      <c r="E122" s="9"/>
      <c r="F122" s="9"/>
      <c r="G122" s="9"/>
    </row>
    <row r="123" spans="1:7" ht="13.8">
      <c r="A123" s="8"/>
      <c r="B123" s="8"/>
      <c r="C123" s="8"/>
      <c r="D123" s="8"/>
      <c r="E123" s="8"/>
      <c r="F123" s="8"/>
      <c r="G123" s="8"/>
    </row>
    <row r="124" spans="1:7" ht="13.8">
      <c r="A124" s="9"/>
      <c r="B124" s="9"/>
      <c r="C124" s="9"/>
      <c r="D124" s="9"/>
      <c r="E124" s="9"/>
      <c r="F124" s="9"/>
      <c r="G124" s="9"/>
    </row>
    <row r="125" spans="1:7" ht="13.8">
      <c r="A125" s="8"/>
      <c r="B125" s="8"/>
      <c r="C125" s="8"/>
      <c r="D125" s="8"/>
      <c r="E125" s="8"/>
      <c r="F125" s="8"/>
      <c r="G125" s="8"/>
    </row>
    <row r="126" spans="1:7" ht="13.8">
      <c r="A126" s="9"/>
      <c r="B126" s="9"/>
      <c r="C126" s="9"/>
      <c r="D126" s="9"/>
      <c r="E126" s="9"/>
      <c r="F126" s="9"/>
      <c r="G126" s="9"/>
    </row>
    <row r="127" spans="1:7" ht="13.8">
      <c r="A127" s="8"/>
      <c r="B127" s="8"/>
      <c r="C127" s="8"/>
      <c r="D127" s="8"/>
      <c r="E127" s="8"/>
      <c r="F127" s="8"/>
      <c r="G127" s="8"/>
    </row>
    <row r="128" spans="1:7" ht="13.8">
      <c r="A128" s="9"/>
      <c r="B128" s="9"/>
      <c r="C128" s="9"/>
      <c r="D128" s="9"/>
      <c r="E128" s="9"/>
      <c r="F128" s="9"/>
      <c r="G128" s="9"/>
    </row>
    <row r="129" spans="1:7" ht="13.8">
      <c r="A129" s="8"/>
      <c r="B129" s="8"/>
      <c r="C129" s="8"/>
      <c r="D129" s="8"/>
      <c r="E129" s="8"/>
      <c r="F129" s="8"/>
      <c r="G129" s="8"/>
    </row>
    <row r="130" spans="1:7" ht="13.8">
      <c r="A130" s="9"/>
      <c r="B130" s="9"/>
      <c r="C130" s="9"/>
      <c r="D130" s="9"/>
      <c r="E130" s="9"/>
      <c r="F130" s="9"/>
      <c r="G130" s="9"/>
    </row>
    <row r="131" spans="1:7" ht="13.8">
      <c r="A131" s="8"/>
      <c r="B131" s="8"/>
      <c r="C131" s="8"/>
      <c r="D131" s="8"/>
      <c r="E131" s="8"/>
      <c r="F131" s="8"/>
      <c r="G131" s="8"/>
    </row>
    <row r="132" spans="1:7" ht="13.8">
      <c r="A132" s="9"/>
      <c r="B132" s="9"/>
      <c r="C132" s="9"/>
      <c r="D132" s="9"/>
      <c r="E132" s="9"/>
      <c r="F132" s="9"/>
      <c r="G132" s="9"/>
    </row>
    <row r="133" spans="1:7" ht="13.8">
      <c r="A133" s="8"/>
      <c r="B133" s="8"/>
      <c r="C133" s="8"/>
      <c r="D133" s="8"/>
      <c r="E133" s="8"/>
      <c r="F133" s="8"/>
      <c r="G133" s="8"/>
    </row>
    <row r="134" spans="1:7" ht="13.8">
      <c r="A134" s="9"/>
      <c r="B134" s="9"/>
      <c r="C134" s="9"/>
      <c r="D134" s="9"/>
      <c r="E134" s="9"/>
      <c r="F134" s="9"/>
      <c r="G134" s="9"/>
    </row>
    <row r="135" spans="1:7" ht="13.8">
      <c r="A135" s="8"/>
      <c r="B135" s="8"/>
      <c r="C135" s="8"/>
      <c r="D135" s="8"/>
      <c r="E135" s="8"/>
      <c r="F135" s="8"/>
      <c r="G135" s="8"/>
    </row>
    <row r="136" spans="1:7" ht="13.8">
      <c r="A136" s="9"/>
      <c r="B136" s="9"/>
      <c r="C136" s="9"/>
      <c r="D136" s="9"/>
      <c r="E136" s="9"/>
      <c r="F136" s="9"/>
      <c r="G136" s="9"/>
    </row>
    <row r="137" spans="1:7" ht="13.8">
      <c r="A137" s="8"/>
      <c r="B137" s="8"/>
      <c r="C137" s="8"/>
      <c r="D137" s="8"/>
      <c r="E137" s="8"/>
      <c r="F137" s="8"/>
      <c r="G137" s="8"/>
    </row>
    <row r="138" spans="1:7" ht="13.8">
      <c r="A138" s="9"/>
      <c r="B138" s="9"/>
      <c r="C138" s="9"/>
      <c r="D138" s="9"/>
      <c r="E138" s="9"/>
      <c r="F138" s="9"/>
      <c r="G138" s="9"/>
    </row>
    <row r="139" spans="1:7" ht="13.8">
      <c r="A139" s="8"/>
      <c r="B139" s="8"/>
      <c r="C139" s="8"/>
      <c r="D139" s="8"/>
      <c r="E139" s="8"/>
      <c r="F139" s="8"/>
      <c r="G139" s="8"/>
    </row>
    <row r="140" spans="1:7" ht="13.8">
      <c r="A140" s="9"/>
      <c r="B140" s="9"/>
      <c r="C140" s="9"/>
      <c r="D140" s="9"/>
      <c r="E140" s="9"/>
      <c r="F140" s="9"/>
      <c r="G140" s="9"/>
    </row>
    <row r="141" spans="1:7" ht="13.8">
      <c r="A141" s="8"/>
      <c r="B141" s="8"/>
      <c r="C141" s="8"/>
      <c r="D141" s="8"/>
      <c r="E141" s="8"/>
      <c r="F141" s="8"/>
      <c r="G141" s="8"/>
    </row>
    <row r="142" spans="1:7" ht="13.8">
      <c r="A142" s="9"/>
      <c r="B142" s="9"/>
      <c r="C142" s="9"/>
      <c r="D142" s="9"/>
      <c r="E142" s="9"/>
      <c r="F142" s="9"/>
      <c r="G142" s="9"/>
    </row>
    <row r="143" spans="1:7" ht="13.8">
      <c r="A143" s="8"/>
      <c r="B143" s="8"/>
      <c r="C143" s="8"/>
      <c r="D143" s="8"/>
      <c r="E143" s="8"/>
      <c r="F143" s="8"/>
      <c r="G143" s="8"/>
    </row>
    <row r="144" spans="1:7" ht="13.8">
      <c r="A144" s="9"/>
      <c r="B144" s="9"/>
      <c r="C144" s="9"/>
      <c r="D144" s="9"/>
      <c r="E144" s="9"/>
      <c r="F144" s="9"/>
      <c r="G144" s="9"/>
    </row>
    <row r="145" spans="1:7" ht="13.8">
      <c r="A145" s="8"/>
      <c r="B145" s="8"/>
      <c r="C145" s="8"/>
      <c r="D145" s="8"/>
      <c r="E145" s="8"/>
      <c r="F145" s="8"/>
      <c r="G145" s="8"/>
    </row>
    <row r="146" spans="1:7" ht="13.8">
      <c r="A146" s="9"/>
      <c r="B146" s="9"/>
      <c r="C146" s="9"/>
      <c r="D146" s="9"/>
      <c r="E146" s="9"/>
      <c r="F146" s="9"/>
      <c r="G146" s="9"/>
    </row>
    <row r="147" spans="1:7" ht="13.8">
      <c r="A147" s="8"/>
      <c r="B147" s="8"/>
      <c r="C147" s="8"/>
      <c r="D147" s="8"/>
      <c r="E147" s="8"/>
      <c r="F147" s="8"/>
      <c r="G147" s="8"/>
    </row>
    <row r="148" spans="1:7" ht="13.8">
      <c r="A148" s="9"/>
      <c r="B148" s="9"/>
      <c r="C148" s="9"/>
      <c r="D148" s="9"/>
      <c r="E148" s="9"/>
      <c r="F148" s="9"/>
      <c r="G148" s="9"/>
    </row>
    <row r="149" spans="1:7" ht="13.8">
      <c r="A149" s="8"/>
      <c r="B149" s="8"/>
      <c r="C149" s="8"/>
      <c r="D149" s="8"/>
      <c r="E149" s="8"/>
      <c r="F149" s="8"/>
      <c r="G149" s="8"/>
    </row>
    <row r="150" spans="1:7" ht="13.8">
      <c r="A150" s="9"/>
      <c r="B150" s="9"/>
      <c r="C150" s="9"/>
      <c r="D150" s="9"/>
      <c r="E150" s="9"/>
      <c r="F150" s="9"/>
      <c r="G150" s="9"/>
    </row>
    <row r="151" spans="1:7" ht="13.8">
      <c r="A151" s="8"/>
      <c r="B151" s="8"/>
      <c r="C151" s="8"/>
      <c r="D151" s="8"/>
      <c r="E151" s="8"/>
      <c r="F151" s="8"/>
      <c r="G151" s="8"/>
    </row>
    <row r="152" spans="1:7" ht="13.8">
      <c r="A152" s="9"/>
      <c r="B152" s="9"/>
      <c r="C152" s="9"/>
      <c r="D152" s="9"/>
      <c r="E152" s="9"/>
      <c r="F152" s="9"/>
      <c r="G152" s="9"/>
    </row>
    <row r="153" spans="1:7" ht="13.8">
      <c r="A153" s="8"/>
      <c r="B153" s="8"/>
      <c r="C153" s="8"/>
      <c r="D153" s="8"/>
      <c r="E153" s="8"/>
      <c r="F153" s="8"/>
      <c r="G153" s="8"/>
    </row>
    <row r="154" spans="1:7" ht="13.8">
      <c r="A154" s="9"/>
      <c r="B154" s="9"/>
      <c r="C154" s="9"/>
      <c r="D154" s="9"/>
      <c r="E154" s="9"/>
      <c r="F154" s="9"/>
      <c r="G154" s="9"/>
    </row>
    <row r="155" spans="1:7" ht="13.8">
      <c r="A155" s="8"/>
      <c r="B155" s="8"/>
      <c r="C155" s="8"/>
      <c r="D155" s="8"/>
      <c r="E155" s="8"/>
      <c r="F155" s="8"/>
      <c r="G155" s="8"/>
    </row>
    <row r="156" spans="1:7" ht="13.8">
      <c r="A156" s="9"/>
      <c r="B156" s="9"/>
      <c r="C156" s="9"/>
      <c r="D156" s="9"/>
      <c r="E156" s="9"/>
      <c r="F156" s="9"/>
      <c r="G156" s="9"/>
    </row>
    <row r="157" spans="1:7" ht="13.8">
      <c r="A157" s="8"/>
      <c r="B157" s="8"/>
      <c r="C157" s="8"/>
      <c r="D157" s="8"/>
      <c r="E157" s="8"/>
      <c r="F157" s="8"/>
      <c r="G157" s="8"/>
    </row>
    <row r="158" spans="1:7" ht="13.8">
      <c r="A158" s="9"/>
      <c r="B158" s="9"/>
      <c r="C158" s="9"/>
      <c r="D158" s="9"/>
      <c r="E158" s="9"/>
      <c r="F158" s="9"/>
      <c r="G158" s="9"/>
    </row>
    <row r="159" spans="1:7" ht="13.8">
      <c r="A159" s="8"/>
      <c r="B159" s="8"/>
      <c r="C159" s="8"/>
      <c r="D159" s="8"/>
      <c r="E159" s="8"/>
      <c r="F159" s="8"/>
      <c r="G159" s="8"/>
    </row>
    <row r="160" spans="1:7" ht="13.8">
      <c r="A160" s="9"/>
      <c r="B160" s="9"/>
      <c r="C160" s="9"/>
      <c r="D160" s="9"/>
      <c r="E160" s="9"/>
      <c r="F160" s="9"/>
      <c r="G160" s="9"/>
    </row>
    <row r="161" spans="1:7" ht="13.8">
      <c r="A161" s="8"/>
      <c r="B161" s="8"/>
      <c r="C161" s="8"/>
      <c r="D161" s="8"/>
      <c r="E161" s="8"/>
      <c r="F161" s="8"/>
      <c r="G161" s="8"/>
    </row>
    <row r="162" spans="1:7" ht="13.8">
      <c r="A162" s="9"/>
      <c r="B162" s="9"/>
      <c r="C162" s="9"/>
      <c r="D162" s="9"/>
      <c r="E162" s="9"/>
      <c r="F162" s="9"/>
      <c r="G162" s="9"/>
    </row>
    <row r="163" spans="1:7" ht="13.8">
      <c r="A163" s="8"/>
      <c r="B163" s="8"/>
      <c r="C163" s="8"/>
      <c r="D163" s="8"/>
      <c r="E163" s="8"/>
      <c r="F163" s="8"/>
      <c r="G163" s="8"/>
    </row>
    <row r="164" spans="1:7" ht="13.8">
      <c r="A164" s="9"/>
      <c r="B164" s="9"/>
      <c r="C164" s="9"/>
      <c r="D164" s="9"/>
      <c r="E164" s="9"/>
      <c r="F164" s="9"/>
      <c r="G164" s="9"/>
    </row>
    <row r="165" spans="1:7" ht="13.8">
      <c r="A165" s="8"/>
      <c r="B165" s="8"/>
      <c r="C165" s="8"/>
      <c r="D165" s="8"/>
      <c r="E165" s="8"/>
      <c r="F165" s="8"/>
      <c r="G165" s="8"/>
    </row>
    <row r="166" spans="1:7" ht="13.8">
      <c r="A166" s="9"/>
      <c r="B166" s="9"/>
      <c r="C166" s="9"/>
      <c r="D166" s="9"/>
      <c r="E166" s="9"/>
      <c r="F166" s="9"/>
      <c r="G166" s="9"/>
    </row>
    <row r="167" spans="1:7" ht="13.8">
      <c r="A167" s="8"/>
      <c r="B167" s="8"/>
      <c r="C167" s="8"/>
      <c r="D167" s="8"/>
      <c r="E167" s="8"/>
      <c r="F167" s="8"/>
      <c r="G167" s="8"/>
    </row>
    <row r="168" spans="1:7" ht="13.8">
      <c r="A168" s="9"/>
      <c r="B168" s="9"/>
      <c r="C168" s="9"/>
      <c r="D168" s="9"/>
      <c r="E168" s="9"/>
      <c r="F168" s="9"/>
      <c r="G168" s="9"/>
    </row>
    <row r="169" spans="1:7" ht="13.8">
      <c r="A169" s="8"/>
      <c r="B169" s="8"/>
      <c r="C169" s="8"/>
      <c r="D169" s="8"/>
      <c r="E169" s="8"/>
      <c r="F169" s="8"/>
      <c r="G169" s="8"/>
    </row>
    <row r="170" spans="1:7" ht="13.8">
      <c r="A170" s="9"/>
      <c r="B170" s="9"/>
      <c r="C170" s="9"/>
      <c r="D170" s="9"/>
      <c r="E170" s="9"/>
      <c r="F170" s="9"/>
      <c r="G170" s="9"/>
    </row>
    <row r="171" spans="1:7" ht="13.8">
      <c r="A171" s="8"/>
      <c r="B171" s="8"/>
      <c r="C171" s="8"/>
      <c r="D171" s="8"/>
      <c r="E171" s="8"/>
      <c r="F171" s="8"/>
      <c r="G171" s="8"/>
    </row>
    <row r="172" spans="1:7" ht="13.8">
      <c r="A172" s="9"/>
      <c r="B172" s="9"/>
      <c r="C172" s="9"/>
      <c r="D172" s="9"/>
      <c r="E172" s="9"/>
      <c r="F172" s="9"/>
      <c r="G172" s="9"/>
    </row>
    <row r="173" spans="1:7" ht="13.8">
      <c r="A173" s="8"/>
      <c r="B173" s="8"/>
      <c r="C173" s="8"/>
      <c r="D173" s="8"/>
      <c r="E173" s="8"/>
      <c r="F173" s="8"/>
      <c r="G173" s="8"/>
    </row>
    <row r="174" spans="1:7" ht="13.8">
      <c r="A174" s="9"/>
      <c r="B174" s="9"/>
      <c r="C174" s="9"/>
      <c r="D174" s="9"/>
      <c r="E174" s="9"/>
      <c r="F174" s="9"/>
      <c r="G174" s="9"/>
    </row>
    <row r="175" spans="1:7" ht="13.8">
      <c r="A175" s="8"/>
      <c r="B175" s="8"/>
      <c r="C175" s="8"/>
      <c r="D175" s="8"/>
      <c r="E175" s="8"/>
      <c r="F175" s="8"/>
      <c r="G175" s="8"/>
    </row>
    <row r="176" spans="1:7" ht="13.8">
      <c r="A176" s="9"/>
      <c r="B176" s="9"/>
      <c r="C176" s="9"/>
      <c r="D176" s="9"/>
      <c r="E176" s="9"/>
      <c r="F176" s="9"/>
      <c r="G176" s="9"/>
    </row>
    <row r="177" spans="1:7" ht="13.8">
      <c r="A177" s="8"/>
      <c r="B177" s="8"/>
      <c r="C177" s="8"/>
      <c r="D177" s="8"/>
      <c r="E177" s="8"/>
      <c r="F177" s="8"/>
      <c r="G177" s="8"/>
    </row>
    <row r="178" spans="1:7" ht="13.8">
      <c r="A178" s="9"/>
      <c r="B178" s="9"/>
      <c r="C178" s="9"/>
      <c r="D178" s="9"/>
      <c r="E178" s="9"/>
      <c r="F178" s="9"/>
      <c r="G178" s="9"/>
    </row>
    <row r="179" spans="1:7" ht="13.8">
      <c r="A179" s="8"/>
      <c r="B179" s="8"/>
      <c r="C179" s="8"/>
      <c r="D179" s="8"/>
      <c r="E179" s="8"/>
      <c r="F179" s="8"/>
      <c r="G179" s="8"/>
    </row>
    <row r="180" spans="1:7" ht="13.8">
      <c r="A180" s="9"/>
      <c r="B180" s="9"/>
      <c r="C180" s="9"/>
      <c r="D180" s="9"/>
      <c r="E180" s="9"/>
      <c r="F180" s="9"/>
      <c r="G180" s="9"/>
    </row>
    <row r="181" spans="1:7" ht="13.8">
      <c r="A181" s="8"/>
      <c r="B181" s="8"/>
      <c r="C181" s="8"/>
      <c r="D181" s="8"/>
      <c r="E181" s="8"/>
      <c r="F181" s="8"/>
      <c r="G181" s="8"/>
    </row>
    <row r="182" spans="1:7" ht="13.8">
      <c r="A182" s="9"/>
      <c r="B182" s="9"/>
      <c r="C182" s="9"/>
      <c r="D182" s="9"/>
      <c r="E182" s="9"/>
      <c r="F182" s="9"/>
      <c r="G182" s="9"/>
    </row>
    <row r="183" spans="1:7" ht="13.8">
      <c r="A183" s="8"/>
      <c r="B183" s="8"/>
      <c r="C183" s="8"/>
      <c r="D183" s="8"/>
      <c r="E183" s="8"/>
      <c r="F183" s="8"/>
      <c r="G183" s="8"/>
    </row>
    <row r="184" spans="1:7" ht="13.8">
      <c r="A184" s="9"/>
      <c r="B184" s="9"/>
      <c r="C184" s="9"/>
      <c r="D184" s="9"/>
      <c r="E184" s="9"/>
      <c r="F184" s="9"/>
      <c r="G184" s="9"/>
    </row>
    <row r="185" spans="1:7" ht="13.8">
      <c r="A185" s="8"/>
      <c r="B185" s="8"/>
      <c r="C185" s="8"/>
      <c r="D185" s="8"/>
      <c r="E185" s="8"/>
      <c r="F185" s="8"/>
      <c r="G185" s="8"/>
    </row>
    <row r="186" spans="1:7" ht="13.8">
      <c r="A186" s="9"/>
      <c r="B186" s="9"/>
      <c r="C186" s="9"/>
      <c r="D186" s="9"/>
      <c r="E186" s="9"/>
      <c r="F186" s="9"/>
      <c r="G186" s="9"/>
    </row>
    <row r="187" spans="1:7" ht="13.8">
      <c r="A187" s="8"/>
      <c r="B187" s="8"/>
      <c r="C187" s="8"/>
      <c r="D187" s="8"/>
      <c r="E187" s="8"/>
      <c r="F187" s="8"/>
      <c r="G187" s="8"/>
    </row>
    <row r="188" spans="1:7" ht="13.8">
      <c r="A188" s="9"/>
      <c r="B188" s="9"/>
      <c r="C188" s="9"/>
      <c r="D188" s="9"/>
      <c r="E188" s="9"/>
      <c r="F188" s="9"/>
      <c r="G188" s="9"/>
    </row>
    <row r="189" spans="1:7" ht="13.8">
      <c r="A189" s="8"/>
      <c r="B189" s="8"/>
      <c r="C189" s="8"/>
      <c r="D189" s="8"/>
      <c r="E189" s="8"/>
      <c r="F189" s="8"/>
      <c r="G189" s="8"/>
    </row>
    <row r="190" spans="1:7" ht="13.8">
      <c r="A190" s="9"/>
      <c r="B190" s="9"/>
      <c r="C190" s="9"/>
      <c r="D190" s="9"/>
      <c r="E190" s="9"/>
      <c r="F190" s="9"/>
      <c r="G190" s="9"/>
    </row>
    <row r="191" spans="1:7" ht="13.8">
      <c r="A191" s="8"/>
      <c r="B191" s="8"/>
      <c r="C191" s="8"/>
      <c r="D191" s="8"/>
      <c r="E191" s="8"/>
      <c r="F191" s="8"/>
      <c r="G191" s="8"/>
    </row>
    <row r="192" spans="1:7" ht="13.8">
      <c r="A192" s="9"/>
      <c r="B192" s="9"/>
      <c r="C192" s="9"/>
      <c r="D192" s="9"/>
      <c r="E192" s="9"/>
      <c r="F192" s="9"/>
      <c r="G192" s="9"/>
    </row>
    <row r="193" spans="1:7" ht="13.8">
      <c r="A193" s="8"/>
      <c r="B193" s="8"/>
      <c r="C193" s="8"/>
      <c r="D193" s="8"/>
      <c r="E193" s="8"/>
      <c r="F193" s="8"/>
      <c r="G193" s="8"/>
    </row>
    <row r="194" spans="1:7" ht="13.8">
      <c r="A194" s="9"/>
      <c r="B194" s="9"/>
      <c r="C194" s="9"/>
      <c r="D194" s="9"/>
      <c r="E194" s="9"/>
      <c r="F194" s="9"/>
      <c r="G194" s="9"/>
    </row>
    <row r="195" spans="1:7" ht="13.8">
      <c r="A195" s="8"/>
      <c r="B195" s="8"/>
      <c r="C195" s="8"/>
      <c r="D195" s="8"/>
      <c r="E195" s="8"/>
      <c r="F195" s="8"/>
      <c r="G195" s="8"/>
    </row>
    <row r="196" spans="1:7" ht="13.8">
      <c r="A196" s="9"/>
      <c r="B196" s="9"/>
      <c r="C196" s="9"/>
      <c r="D196" s="9"/>
      <c r="E196" s="9"/>
      <c r="F196" s="9"/>
      <c r="G196" s="9"/>
    </row>
    <row r="197" spans="1:7" ht="13.8">
      <c r="A197" s="8"/>
      <c r="B197" s="8"/>
      <c r="C197" s="8"/>
      <c r="D197" s="8"/>
      <c r="E197" s="8"/>
      <c r="F197" s="8"/>
      <c r="G197" s="8"/>
    </row>
    <row r="198" spans="1:7" ht="13.8">
      <c r="A198" s="9"/>
      <c r="B198" s="9"/>
      <c r="C198" s="9"/>
      <c r="D198" s="9"/>
      <c r="E198" s="9"/>
      <c r="F198" s="9"/>
      <c r="G198" s="9"/>
    </row>
    <row r="199" spans="1:7" ht="13.8">
      <c r="A199" s="8"/>
      <c r="B199" s="8"/>
      <c r="C199" s="8"/>
      <c r="D199" s="8"/>
      <c r="E199" s="8"/>
      <c r="F199" s="8"/>
      <c r="G199" s="8"/>
    </row>
    <row r="200" spans="1:7" ht="13.8">
      <c r="A200" s="9"/>
      <c r="B200" s="9"/>
      <c r="C200" s="9"/>
      <c r="D200" s="9"/>
      <c r="E200" s="9"/>
      <c r="F200" s="9"/>
      <c r="G200" s="9"/>
    </row>
    <row r="201" spans="1:7" ht="13.8">
      <c r="A201" s="8"/>
      <c r="B201" s="8"/>
      <c r="C201" s="8"/>
      <c r="D201" s="8"/>
      <c r="E201" s="8"/>
      <c r="F201" s="8"/>
      <c r="G201" s="8"/>
    </row>
    <row r="202" spans="1:7" ht="13.8">
      <c r="A202" s="9"/>
      <c r="B202" s="9"/>
      <c r="C202" s="9"/>
      <c r="D202" s="9"/>
      <c r="E202" s="9"/>
      <c r="F202" s="9"/>
      <c r="G202" s="9"/>
    </row>
    <row r="203" spans="1:7" ht="13.8">
      <c r="A203" s="8"/>
      <c r="B203" s="8"/>
      <c r="C203" s="8"/>
      <c r="D203" s="8"/>
      <c r="E203" s="8"/>
      <c r="F203" s="8"/>
      <c r="G203" s="8"/>
    </row>
    <row r="204" spans="1:7" ht="13.8">
      <c r="A204" s="9"/>
      <c r="B204" s="9"/>
      <c r="C204" s="9"/>
      <c r="D204" s="9"/>
      <c r="E204" s="9"/>
      <c r="F204" s="9"/>
      <c r="G204" s="9"/>
    </row>
    <row r="205" spans="1:7" ht="13.8">
      <c r="A205" s="8"/>
      <c r="B205" s="8"/>
      <c r="C205" s="8"/>
      <c r="D205" s="8"/>
      <c r="E205" s="8"/>
      <c r="F205" s="8"/>
      <c r="G205" s="8"/>
    </row>
    <row r="206" spans="1:7" ht="13.8">
      <c r="A206" s="9"/>
      <c r="B206" s="9"/>
      <c r="C206" s="9"/>
      <c r="D206" s="9"/>
      <c r="E206" s="9"/>
      <c r="F206" s="9"/>
      <c r="G206" s="9"/>
    </row>
    <row r="207" spans="1:7" ht="13.8">
      <c r="A207" s="8"/>
      <c r="B207" s="8"/>
      <c r="C207" s="8"/>
      <c r="D207" s="8"/>
      <c r="E207" s="8"/>
      <c r="F207" s="8"/>
      <c r="G207" s="8"/>
    </row>
    <row r="208" spans="1:7" ht="13.8">
      <c r="A208" s="9"/>
      <c r="B208" s="9"/>
      <c r="C208" s="9"/>
      <c r="D208" s="9"/>
      <c r="E208" s="9"/>
      <c r="F208" s="9"/>
      <c r="G208" s="9"/>
    </row>
    <row r="209" spans="1:7" ht="13.8">
      <c r="A209" s="8"/>
      <c r="B209" s="8"/>
      <c r="C209" s="8"/>
      <c r="D209" s="8"/>
      <c r="E209" s="8"/>
      <c r="F209" s="8"/>
      <c r="G209" s="8"/>
    </row>
    <row r="210" spans="1:7" ht="13.8">
      <c r="A210" s="9"/>
      <c r="B210" s="9"/>
      <c r="C210" s="9"/>
      <c r="D210" s="9"/>
      <c r="E210" s="9"/>
      <c r="F210" s="9"/>
      <c r="G210" s="9"/>
    </row>
    <row r="211" spans="1:7" ht="13.8">
      <c r="A211" s="8"/>
      <c r="B211" s="8"/>
      <c r="C211" s="8"/>
      <c r="D211" s="8"/>
      <c r="E211" s="8"/>
      <c r="F211" s="8"/>
      <c r="G211" s="8"/>
    </row>
    <row r="212" spans="1:7" ht="13.8">
      <c r="A212" s="9"/>
      <c r="B212" s="9"/>
      <c r="C212" s="9"/>
      <c r="D212" s="9"/>
      <c r="E212" s="9"/>
      <c r="F212" s="9"/>
      <c r="G212" s="9"/>
    </row>
    <row r="213" spans="1:7" ht="13.8">
      <c r="A213" s="8"/>
      <c r="B213" s="8"/>
      <c r="C213" s="8"/>
      <c r="D213" s="8"/>
      <c r="E213" s="8"/>
      <c r="F213" s="8"/>
      <c r="G213" s="8"/>
    </row>
    <row r="214" spans="1:7" ht="13.8">
      <c r="A214" s="9"/>
      <c r="B214" s="9"/>
      <c r="C214" s="9"/>
      <c r="D214" s="9"/>
      <c r="E214" s="9"/>
      <c r="F214" s="9"/>
      <c r="G214" s="9"/>
    </row>
    <row r="215" spans="1:7" ht="13.8">
      <c r="A215" s="8"/>
      <c r="B215" s="8"/>
      <c r="C215" s="8"/>
      <c r="D215" s="8"/>
      <c r="E215" s="8"/>
      <c r="F215" s="8"/>
      <c r="G215" s="8"/>
    </row>
    <row r="216" spans="1:7" ht="13.8">
      <c r="A216" s="9"/>
      <c r="B216" s="9"/>
      <c r="C216" s="9"/>
      <c r="D216" s="9"/>
      <c r="E216" s="9"/>
      <c r="F216" s="9"/>
      <c r="G216" s="9"/>
    </row>
    <row r="217" spans="1:7" ht="13.8">
      <c r="A217" s="8"/>
      <c r="B217" s="8"/>
      <c r="C217" s="8"/>
      <c r="D217" s="8"/>
      <c r="E217" s="8"/>
      <c r="F217" s="8"/>
      <c r="G217" s="8"/>
    </row>
    <row r="218" spans="1:7" ht="13.8">
      <c r="A218" s="9"/>
      <c r="B218" s="9"/>
      <c r="C218" s="9"/>
      <c r="D218" s="9"/>
      <c r="E218" s="9"/>
      <c r="F218" s="9"/>
      <c r="G218" s="9"/>
    </row>
    <row r="219" spans="1:7" ht="13.8">
      <c r="A219" s="8"/>
      <c r="B219" s="8"/>
      <c r="C219" s="8"/>
      <c r="D219" s="8"/>
      <c r="E219" s="8"/>
      <c r="F219" s="8"/>
      <c r="G219" s="8"/>
    </row>
    <row r="220" spans="1:7" ht="13.8">
      <c r="A220" s="9"/>
      <c r="B220" s="9"/>
      <c r="C220" s="9"/>
      <c r="D220" s="9"/>
      <c r="E220" s="9"/>
      <c r="F220" s="9"/>
      <c r="G220" s="9"/>
    </row>
    <row r="221" spans="1:7" ht="13.8">
      <c r="A221" s="8"/>
      <c r="B221" s="8"/>
      <c r="C221" s="8"/>
      <c r="D221" s="8"/>
      <c r="E221" s="8"/>
      <c r="F221" s="8"/>
      <c r="G221" s="8"/>
    </row>
    <row r="222" spans="1:7" ht="13.8">
      <c r="A222" s="9"/>
      <c r="B222" s="9"/>
      <c r="C222" s="9"/>
      <c r="D222" s="9"/>
      <c r="E222" s="9"/>
      <c r="F222" s="9"/>
      <c r="G222" s="9"/>
    </row>
    <row r="223" spans="1:7" ht="13.8">
      <c r="A223" s="8"/>
      <c r="B223" s="8"/>
      <c r="C223" s="8"/>
      <c r="D223" s="8"/>
      <c r="E223" s="8"/>
      <c r="F223" s="8"/>
      <c r="G223" s="8"/>
    </row>
    <row r="224" spans="1:7" ht="13.8">
      <c r="A224" s="9"/>
      <c r="B224" s="9"/>
      <c r="C224" s="9"/>
      <c r="D224" s="9"/>
      <c r="E224" s="9"/>
      <c r="F224" s="9"/>
      <c r="G224" s="9"/>
    </row>
    <row r="225" spans="1:7" ht="13.8">
      <c r="A225" s="8"/>
      <c r="B225" s="8"/>
      <c r="C225" s="8"/>
      <c r="D225" s="8"/>
      <c r="E225" s="8"/>
      <c r="F225" s="8"/>
      <c r="G225" s="8"/>
    </row>
    <row r="226" spans="1:7" ht="13.8">
      <c r="A226" s="9"/>
      <c r="B226" s="9"/>
      <c r="C226" s="9"/>
      <c r="D226" s="9"/>
      <c r="E226" s="9"/>
      <c r="F226" s="9"/>
      <c r="G226" s="9"/>
    </row>
    <row r="227" spans="1:7" ht="13.8">
      <c r="A227" s="8"/>
      <c r="B227" s="8"/>
      <c r="C227" s="8"/>
      <c r="D227" s="8"/>
      <c r="E227" s="8"/>
      <c r="F227" s="8"/>
      <c r="G227" s="8"/>
    </row>
    <row r="228" spans="1:7" ht="13.8">
      <c r="A228" s="9"/>
      <c r="B228" s="9"/>
      <c r="C228" s="9"/>
      <c r="D228" s="9"/>
      <c r="E228" s="9"/>
      <c r="F228" s="9"/>
      <c r="G228" s="9"/>
    </row>
    <row r="229" spans="1:7" ht="13.8">
      <c r="A229" s="8"/>
      <c r="B229" s="8"/>
      <c r="C229" s="8"/>
      <c r="D229" s="8"/>
      <c r="E229" s="8"/>
      <c r="F229" s="8"/>
      <c r="G229" s="8"/>
    </row>
    <row r="230" spans="1:7" ht="13.8">
      <c r="A230" s="9"/>
      <c r="B230" s="9"/>
      <c r="C230" s="9"/>
      <c r="D230" s="9"/>
      <c r="E230" s="9"/>
      <c r="F230" s="9"/>
      <c r="G230" s="9"/>
    </row>
    <row r="231" spans="1:7" ht="13.8">
      <c r="A231" s="8"/>
      <c r="B231" s="8"/>
      <c r="C231" s="8"/>
      <c r="D231" s="8"/>
      <c r="E231" s="8"/>
      <c r="F231" s="8"/>
      <c r="G231" s="8"/>
    </row>
    <row r="232" spans="1:7" ht="13.8">
      <c r="A232" s="9"/>
      <c r="B232" s="9"/>
      <c r="C232" s="9"/>
      <c r="D232" s="9"/>
      <c r="E232" s="9"/>
      <c r="F232" s="9"/>
      <c r="G232" s="9"/>
    </row>
    <row r="233" spans="1:7" ht="13.8">
      <c r="A233" s="8"/>
      <c r="B233" s="8"/>
      <c r="C233" s="8"/>
      <c r="D233" s="8"/>
      <c r="E233" s="8"/>
      <c r="F233" s="8"/>
      <c r="G233" s="8"/>
    </row>
    <row r="234" spans="1:7" ht="13.8">
      <c r="A234" s="9"/>
      <c r="B234" s="9"/>
      <c r="C234" s="9"/>
      <c r="D234" s="9"/>
      <c r="E234" s="9"/>
      <c r="F234" s="9"/>
      <c r="G234" s="9"/>
    </row>
    <row r="235" spans="1:7" ht="13.8">
      <c r="A235" s="8"/>
      <c r="B235" s="8"/>
      <c r="C235" s="8"/>
      <c r="D235" s="8"/>
      <c r="E235" s="8"/>
      <c r="F235" s="8"/>
      <c r="G235" s="8"/>
    </row>
    <row r="236" spans="1:7" ht="13.8">
      <c r="A236" s="9"/>
      <c r="B236" s="9"/>
      <c r="C236" s="9"/>
      <c r="D236" s="9"/>
      <c r="E236" s="9"/>
      <c r="F236" s="9"/>
      <c r="G236" s="9"/>
    </row>
    <row r="237" spans="1:7" ht="13.8">
      <c r="A237" s="8"/>
      <c r="B237" s="8"/>
      <c r="C237" s="8"/>
      <c r="D237" s="8"/>
      <c r="E237" s="8"/>
      <c r="F237" s="8"/>
      <c r="G237" s="8"/>
    </row>
    <row r="238" spans="1:7" ht="13.8">
      <c r="A238" s="9"/>
      <c r="B238" s="9"/>
      <c r="C238" s="9"/>
      <c r="D238" s="9"/>
      <c r="E238" s="9"/>
      <c r="F238" s="9"/>
      <c r="G238" s="9"/>
    </row>
    <row r="239" spans="1:7" ht="13.8">
      <c r="A239" s="8"/>
      <c r="B239" s="8"/>
      <c r="C239" s="8"/>
      <c r="D239" s="8"/>
      <c r="E239" s="8"/>
      <c r="F239" s="8"/>
      <c r="G239" s="8"/>
    </row>
    <row r="240" spans="1:7" ht="13.8">
      <c r="A240" s="9"/>
      <c r="B240" s="9"/>
      <c r="C240" s="9"/>
      <c r="D240" s="9"/>
      <c r="E240" s="9"/>
      <c r="F240" s="9"/>
      <c r="G240" s="9"/>
    </row>
    <row r="241" spans="1:7" ht="13.8">
      <c r="A241" s="8"/>
      <c r="B241" s="8"/>
      <c r="C241" s="8"/>
      <c r="D241" s="8"/>
      <c r="E241" s="8"/>
      <c r="F241" s="8"/>
      <c r="G241" s="8"/>
    </row>
    <row r="242" spans="1:7" ht="13.8">
      <c r="A242" s="9"/>
      <c r="B242" s="9"/>
      <c r="C242" s="9"/>
      <c r="D242" s="9"/>
      <c r="E242" s="9"/>
      <c r="F242" s="9"/>
      <c r="G242" s="9"/>
    </row>
    <row r="243" spans="1:7" ht="13.8">
      <c r="A243" s="8"/>
      <c r="B243" s="8"/>
      <c r="C243" s="8"/>
      <c r="D243" s="8"/>
      <c r="E243" s="8"/>
      <c r="F243" s="8"/>
      <c r="G243" s="8"/>
    </row>
    <row r="244" spans="1:7" ht="13.8">
      <c r="A244" s="9"/>
      <c r="B244" s="9"/>
      <c r="C244" s="9"/>
      <c r="D244" s="9"/>
      <c r="E244" s="9"/>
      <c r="F244" s="9"/>
      <c r="G244" s="9"/>
    </row>
    <row r="245" spans="1:7" ht="13.8">
      <c r="A245" s="8"/>
      <c r="B245" s="8"/>
      <c r="C245" s="8"/>
      <c r="D245" s="8"/>
      <c r="E245" s="8"/>
      <c r="F245" s="8"/>
      <c r="G245" s="8"/>
    </row>
    <row r="246" spans="1:7" ht="13.8">
      <c r="A246" s="9"/>
      <c r="B246" s="9"/>
      <c r="C246" s="9"/>
      <c r="D246" s="9"/>
      <c r="E246" s="9"/>
      <c r="F246" s="9"/>
      <c r="G246" s="9"/>
    </row>
    <row r="247" spans="1:7" ht="13.8">
      <c r="A247" s="8"/>
      <c r="B247" s="8"/>
      <c r="C247" s="8"/>
      <c r="D247" s="8"/>
      <c r="E247" s="8"/>
      <c r="F247" s="8"/>
      <c r="G247" s="8"/>
    </row>
    <row r="248" spans="1:7" ht="13.8">
      <c r="A248" s="9"/>
      <c r="B248" s="9"/>
      <c r="C248" s="9"/>
      <c r="D248" s="9"/>
      <c r="E248" s="9"/>
      <c r="F248" s="9"/>
      <c r="G248" s="9"/>
    </row>
    <row r="249" spans="1:7" ht="13.8">
      <c r="A249" s="8"/>
      <c r="B249" s="8"/>
      <c r="C249" s="8"/>
      <c r="D249" s="8"/>
      <c r="E249" s="8"/>
      <c r="F249" s="8"/>
      <c r="G249" s="8"/>
    </row>
    <row r="250" spans="1:7" ht="13.8">
      <c r="A250" s="9"/>
      <c r="B250" s="9"/>
      <c r="C250" s="9"/>
      <c r="D250" s="9"/>
      <c r="E250" s="9"/>
      <c r="F250" s="9"/>
      <c r="G250" s="9"/>
    </row>
    <row r="251" spans="1:7" ht="13.8">
      <c r="A251" s="8"/>
      <c r="B251" s="8"/>
      <c r="C251" s="8"/>
      <c r="D251" s="8"/>
      <c r="E251" s="8"/>
      <c r="F251" s="8"/>
      <c r="G251" s="8"/>
    </row>
    <row r="252" spans="1:7" ht="13.8">
      <c r="A252" s="9"/>
      <c r="B252" s="9"/>
      <c r="C252" s="9"/>
      <c r="D252" s="9"/>
      <c r="E252" s="9"/>
      <c r="F252" s="9"/>
      <c r="G252" s="9"/>
    </row>
    <row r="253" spans="1:7" ht="13.8">
      <c r="A253" s="8"/>
      <c r="B253" s="8"/>
      <c r="C253" s="8"/>
      <c r="D253" s="8"/>
      <c r="E253" s="8"/>
      <c r="F253" s="8"/>
      <c r="G253" s="8"/>
    </row>
    <row r="254" spans="1:7" ht="13.8">
      <c r="A254" s="9"/>
      <c r="B254" s="9"/>
      <c r="C254" s="9"/>
      <c r="D254" s="9"/>
      <c r="E254" s="9"/>
      <c r="F254" s="9"/>
      <c r="G254" s="9"/>
    </row>
    <row r="255" spans="1:7" ht="13.8">
      <c r="A255" s="8"/>
      <c r="B255" s="8"/>
      <c r="C255" s="8"/>
      <c r="D255" s="8"/>
      <c r="E255" s="8"/>
      <c r="F255" s="8"/>
      <c r="G255" s="8"/>
    </row>
    <row r="256" spans="1:7" ht="13.8">
      <c r="A256" s="9"/>
      <c r="B256" s="9"/>
      <c r="C256" s="9"/>
      <c r="D256" s="9"/>
      <c r="E256" s="9"/>
      <c r="F256" s="9"/>
      <c r="G256" s="9"/>
    </row>
    <row r="257" spans="1:7" ht="13.8">
      <c r="A257" s="8"/>
      <c r="B257" s="8"/>
      <c r="C257" s="8"/>
      <c r="D257" s="8"/>
      <c r="E257" s="8"/>
      <c r="F257" s="8"/>
      <c r="G257" s="8"/>
    </row>
    <row r="258" spans="1:7" ht="13.8">
      <c r="A258" s="9"/>
      <c r="B258" s="9"/>
      <c r="C258" s="9"/>
      <c r="D258" s="9"/>
      <c r="E258" s="9"/>
      <c r="F258" s="9"/>
      <c r="G258" s="9"/>
    </row>
    <row r="259" spans="1:7" ht="13.8">
      <c r="A259" s="8"/>
      <c r="B259" s="8"/>
      <c r="C259" s="8"/>
      <c r="D259" s="8"/>
      <c r="E259" s="8"/>
      <c r="F259" s="8"/>
      <c r="G259" s="8"/>
    </row>
    <row r="260" spans="1:7" ht="13.8">
      <c r="A260" s="9"/>
      <c r="B260" s="9"/>
      <c r="C260" s="9"/>
      <c r="D260" s="9"/>
      <c r="E260" s="9"/>
      <c r="F260" s="9"/>
      <c r="G260" s="9"/>
    </row>
    <row r="261" spans="1:7" ht="13.8">
      <c r="A261" s="8"/>
      <c r="B261" s="8"/>
      <c r="C261" s="8"/>
      <c r="D261" s="8"/>
      <c r="E261" s="8"/>
      <c r="F261" s="8"/>
      <c r="G261" s="8"/>
    </row>
    <row r="262" spans="1:7" ht="13.8">
      <c r="A262" s="9"/>
      <c r="B262" s="9"/>
      <c r="C262" s="9"/>
      <c r="D262" s="9"/>
      <c r="E262" s="9"/>
      <c r="F262" s="9"/>
      <c r="G262" s="9"/>
    </row>
    <row r="263" spans="1:7" ht="13.8">
      <c r="A263" s="8"/>
      <c r="B263" s="8"/>
      <c r="C263" s="8"/>
      <c r="D263" s="8"/>
      <c r="E263" s="8"/>
      <c r="F263" s="8"/>
      <c r="G263" s="8"/>
    </row>
    <row r="264" spans="1:7" ht="13.8">
      <c r="A264" s="9"/>
      <c r="B264" s="9"/>
      <c r="C264" s="9"/>
      <c r="D264" s="9"/>
      <c r="E264" s="9"/>
      <c r="F264" s="9"/>
      <c r="G264" s="9"/>
    </row>
    <row r="265" spans="1:7" ht="13.8">
      <c r="A265" s="8"/>
      <c r="B265" s="8"/>
      <c r="C265" s="8"/>
      <c r="D265" s="8"/>
      <c r="E265" s="8"/>
      <c r="F265" s="8"/>
      <c r="G265" s="8"/>
    </row>
    <row r="266" spans="1:7" ht="13.8">
      <c r="A266" s="9"/>
      <c r="B266" s="9"/>
      <c r="C266" s="9"/>
      <c r="D266" s="9"/>
      <c r="E266" s="9"/>
      <c r="F266" s="9"/>
      <c r="G266" s="9"/>
    </row>
    <row r="267" spans="1:7" ht="13.8">
      <c r="A267" s="8"/>
      <c r="B267" s="8"/>
      <c r="C267" s="8"/>
      <c r="D267" s="8"/>
      <c r="E267" s="8"/>
      <c r="F267" s="8"/>
      <c r="G267" s="8"/>
    </row>
    <row r="268" spans="1:7" ht="13.8">
      <c r="A268" s="9"/>
      <c r="B268" s="9"/>
      <c r="C268" s="9"/>
      <c r="D268" s="9"/>
      <c r="E268" s="9"/>
      <c r="F268" s="9"/>
      <c r="G268" s="9"/>
    </row>
    <row r="269" spans="1:7" ht="13.8">
      <c r="A269" s="8"/>
      <c r="B269" s="8"/>
      <c r="C269" s="8"/>
      <c r="D269" s="8"/>
      <c r="E269" s="8"/>
      <c r="F269" s="8"/>
      <c r="G269" s="8"/>
    </row>
    <row r="270" spans="1:7" ht="13.8">
      <c r="A270" s="9"/>
      <c r="B270" s="9"/>
      <c r="C270" s="9"/>
      <c r="D270" s="9"/>
      <c r="E270" s="9"/>
      <c r="F270" s="9"/>
      <c r="G270" s="9"/>
    </row>
    <row r="271" spans="1:7" ht="13.8">
      <c r="A271" s="8"/>
      <c r="B271" s="8"/>
      <c r="C271" s="8"/>
      <c r="D271" s="8"/>
      <c r="E271" s="8"/>
      <c r="F271" s="8"/>
      <c r="G271" s="8"/>
    </row>
    <row r="272" spans="1:7" ht="13.8">
      <c r="A272" s="9"/>
      <c r="B272" s="9"/>
      <c r="C272" s="9"/>
      <c r="D272" s="9"/>
      <c r="E272" s="9"/>
      <c r="F272" s="9"/>
      <c r="G272" s="9"/>
    </row>
    <row r="273" spans="1:7" ht="13.8">
      <c r="A273" s="8"/>
      <c r="B273" s="8"/>
      <c r="C273" s="8"/>
      <c r="D273" s="8"/>
      <c r="E273" s="8"/>
      <c r="F273" s="8"/>
      <c r="G273" s="8"/>
    </row>
    <row r="274" spans="1:7" ht="13.8">
      <c r="A274" s="9"/>
      <c r="B274" s="9"/>
      <c r="C274" s="9"/>
      <c r="D274" s="9"/>
      <c r="E274" s="9"/>
      <c r="F274" s="9"/>
      <c r="G274" s="9"/>
    </row>
    <row r="275" spans="1:7" ht="13.8">
      <c r="A275" s="8"/>
      <c r="B275" s="8"/>
      <c r="C275" s="8"/>
      <c r="D275" s="8"/>
      <c r="E275" s="8"/>
      <c r="F275" s="8"/>
      <c r="G275" s="8"/>
    </row>
    <row r="276" spans="1:7" ht="13.8">
      <c r="A276" s="9"/>
      <c r="B276" s="9"/>
      <c r="C276" s="9"/>
      <c r="D276" s="9"/>
      <c r="E276" s="9"/>
      <c r="F276" s="9"/>
      <c r="G276" s="9"/>
    </row>
    <row r="277" spans="1:7" ht="13.8">
      <c r="A277" s="8"/>
      <c r="B277" s="8"/>
      <c r="C277" s="8"/>
      <c r="D277" s="8"/>
      <c r="E277" s="8"/>
      <c r="F277" s="8"/>
      <c r="G277" s="8"/>
    </row>
    <row r="278" spans="1:7" ht="13.8">
      <c r="A278" s="9"/>
      <c r="B278" s="9"/>
      <c r="C278" s="9"/>
      <c r="D278" s="9"/>
      <c r="E278" s="9"/>
      <c r="F278" s="9"/>
      <c r="G278" s="9"/>
    </row>
    <row r="279" spans="1:7" ht="13.8">
      <c r="A279" s="8"/>
      <c r="B279" s="8"/>
      <c r="C279" s="8"/>
      <c r="D279" s="8"/>
      <c r="E279" s="8"/>
      <c r="F279" s="8"/>
      <c r="G279" s="8"/>
    </row>
    <row r="280" spans="1:7" ht="13.8">
      <c r="A280" s="9"/>
      <c r="B280" s="9"/>
      <c r="C280" s="9"/>
      <c r="D280" s="9"/>
      <c r="E280" s="9"/>
      <c r="F280" s="9"/>
      <c r="G280" s="9"/>
    </row>
    <row r="281" spans="1:7" ht="13.8">
      <c r="A281" s="8"/>
      <c r="B281" s="8"/>
      <c r="C281" s="8"/>
      <c r="D281" s="8"/>
      <c r="E281" s="8"/>
      <c r="F281" s="8"/>
      <c r="G281" s="8"/>
    </row>
    <row r="282" spans="1:7" ht="13.8">
      <c r="A282" s="9"/>
      <c r="B282" s="9"/>
      <c r="C282" s="9"/>
      <c r="D282" s="9"/>
      <c r="E282" s="9"/>
      <c r="F282" s="9"/>
      <c r="G282" s="9"/>
    </row>
    <row r="283" spans="1:7" ht="13.8">
      <c r="A283" s="8"/>
      <c r="B283" s="8"/>
      <c r="C283" s="8"/>
      <c r="D283" s="8"/>
      <c r="E283" s="8"/>
      <c r="F283" s="8"/>
      <c r="G283" s="8"/>
    </row>
    <row r="284" spans="1:7" ht="13.8">
      <c r="A284" s="9"/>
      <c r="B284" s="9"/>
      <c r="C284" s="9"/>
      <c r="D284" s="9"/>
      <c r="E284" s="9"/>
      <c r="F284" s="9"/>
      <c r="G284" s="9"/>
    </row>
    <row r="285" spans="1:7" ht="13.8">
      <c r="A285" s="8"/>
      <c r="B285" s="8"/>
      <c r="C285" s="8"/>
      <c r="D285" s="8"/>
      <c r="E285" s="8"/>
      <c r="F285" s="8"/>
      <c r="G285" s="8"/>
    </row>
    <row r="286" spans="1:7" ht="13.8">
      <c r="A286" s="9"/>
      <c r="B286" s="9"/>
      <c r="C286" s="9"/>
      <c r="D286" s="9"/>
      <c r="E286" s="9"/>
      <c r="F286" s="9"/>
      <c r="G286" s="9"/>
    </row>
    <row r="287" spans="1:7" ht="13.8">
      <c r="A287" s="8"/>
      <c r="B287" s="8"/>
      <c r="C287" s="8"/>
      <c r="D287" s="8"/>
      <c r="E287" s="8"/>
      <c r="F287" s="8"/>
      <c r="G287" s="8"/>
    </row>
    <row r="288" spans="1:7" ht="13.8">
      <c r="A288" s="9"/>
      <c r="B288" s="9"/>
      <c r="C288" s="9"/>
      <c r="D288" s="9"/>
      <c r="E288" s="9"/>
      <c r="F288" s="9"/>
      <c r="G288" s="9"/>
    </row>
    <row r="289" spans="1:7" ht="13.8">
      <c r="A289" s="8"/>
      <c r="B289" s="8"/>
      <c r="C289" s="8"/>
      <c r="D289" s="8"/>
      <c r="E289" s="8"/>
      <c r="F289" s="8"/>
      <c r="G289" s="8"/>
    </row>
    <row r="290" spans="1:7" ht="13.8">
      <c r="A290" s="9"/>
      <c r="B290" s="9"/>
      <c r="C290" s="9"/>
      <c r="D290" s="9"/>
      <c r="E290" s="9"/>
      <c r="F290" s="9"/>
      <c r="G290" s="9"/>
    </row>
    <row r="291" spans="1:7" ht="13.8">
      <c r="A291" s="8"/>
      <c r="B291" s="8"/>
      <c r="C291" s="8"/>
      <c r="D291" s="8"/>
      <c r="E291" s="8"/>
      <c r="F291" s="8"/>
      <c r="G291" s="8"/>
    </row>
    <row r="292" spans="1:7" ht="13.8">
      <c r="A292" s="9"/>
      <c r="B292" s="9"/>
      <c r="C292" s="9"/>
      <c r="D292" s="9"/>
      <c r="E292" s="9"/>
      <c r="F292" s="9"/>
      <c r="G292" s="9"/>
    </row>
    <row r="293" spans="1:7" ht="13.8">
      <c r="A293" s="8"/>
      <c r="B293" s="8"/>
      <c r="C293" s="8"/>
      <c r="D293" s="8"/>
      <c r="E293" s="8"/>
      <c r="F293" s="8"/>
      <c r="G293" s="8"/>
    </row>
    <row r="294" spans="1:7" ht="13.8">
      <c r="A294" s="9"/>
      <c r="B294" s="9"/>
      <c r="C294" s="9"/>
      <c r="D294" s="9"/>
      <c r="E294" s="9"/>
      <c r="F294" s="9"/>
      <c r="G294" s="9"/>
    </row>
    <row r="295" spans="1:7" ht="13.8">
      <c r="A295" s="8"/>
      <c r="B295" s="8"/>
      <c r="C295" s="8"/>
      <c r="D295" s="8"/>
      <c r="E295" s="8"/>
      <c r="F295" s="8"/>
      <c r="G295" s="8"/>
    </row>
    <row r="296" spans="1:7" ht="13.8">
      <c r="A296" s="9"/>
      <c r="B296" s="9"/>
      <c r="C296" s="9"/>
      <c r="D296" s="9"/>
      <c r="E296" s="9"/>
      <c r="F296" s="9"/>
      <c r="G296" s="9"/>
    </row>
    <row r="297" spans="1:7" ht="13.8">
      <c r="A297" s="8"/>
      <c r="B297" s="8"/>
      <c r="C297" s="8"/>
      <c r="D297" s="8"/>
      <c r="E297" s="8"/>
      <c r="F297" s="8"/>
      <c r="G297" s="8"/>
    </row>
    <row r="298" spans="1:7" ht="13.8">
      <c r="A298" s="9"/>
      <c r="B298" s="9"/>
      <c r="C298" s="9"/>
      <c r="D298" s="9"/>
      <c r="E298" s="9"/>
      <c r="F298" s="9"/>
      <c r="G298" s="9"/>
    </row>
    <row r="299" spans="1:7" ht="13.8">
      <c r="A299" s="8"/>
      <c r="B299" s="8"/>
      <c r="C299" s="8"/>
      <c r="D299" s="8"/>
      <c r="E299" s="8"/>
      <c r="F299" s="8"/>
      <c r="G299" s="8"/>
    </row>
    <row r="300" spans="1:7" ht="13.8">
      <c r="A300" s="9"/>
      <c r="B300" s="9"/>
      <c r="C300" s="9"/>
      <c r="D300" s="9"/>
      <c r="E300" s="9"/>
      <c r="F300" s="9"/>
      <c r="G300" s="9"/>
    </row>
    <row r="301" spans="1:7" ht="13.8">
      <c r="A301" s="8"/>
      <c r="B301" s="8"/>
      <c r="C301" s="8"/>
      <c r="D301" s="8"/>
      <c r="E301" s="8"/>
      <c r="F301" s="8"/>
      <c r="G301" s="8"/>
    </row>
    <row r="302" spans="1:7" ht="13.8">
      <c r="A302" s="9"/>
      <c r="B302" s="9"/>
      <c r="C302" s="9"/>
      <c r="D302" s="9"/>
      <c r="E302" s="9"/>
      <c r="F302" s="9"/>
      <c r="G302" s="9"/>
    </row>
    <row r="303" spans="1:7" ht="13.8">
      <c r="A303" s="8"/>
      <c r="B303" s="8"/>
      <c r="C303" s="8"/>
      <c r="D303" s="8"/>
      <c r="E303" s="8"/>
      <c r="F303" s="8"/>
      <c r="G303" s="8"/>
    </row>
    <row r="304" spans="1:7" ht="13.8">
      <c r="A304" s="9"/>
      <c r="B304" s="9"/>
      <c r="C304" s="9"/>
      <c r="D304" s="9"/>
      <c r="E304" s="9"/>
      <c r="F304" s="9"/>
      <c r="G304" s="9"/>
    </row>
    <row r="305" spans="1:7" ht="13.8">
      <c r="A305" s="8"/>
      <c r="B305" s="8"/>
      <c r="C305" s="8"/>
      <c r="D305" s="8"/>
      <c r="E305" s="8"/>
      <c r="F305" s="8"/>
      <c r="G305" s="8"/>
    </row>
    <row r="306" spans="1:7" ht="13.8">
      <c r="A306" s="9"/>
      <c r="B306" s="9"/>
      <c r="C306" s="9"/>
      <c r="D306" s="9"/>
      <c r="E306" s="9"/>
      <c r="F306" s="9"/>
      <c r="G306" s="9"/>
    </row>
    <row r="307" spans="1:7" ht="13.8">
      <c r="A307" s="8"/>
      <c r="B307" s="8"/>
      <c r="C307" s="8"/>
      <c r="D307" s="8"/>
      <c r="E307" s="8"/>
      <c r="F307" s="8"/>
      <c r="G307" s="8"/>
    </row>
    <row r="308" spans="1:7" ht="13.8">
      <c r="A308" s="9"/>
      <c r="B308" s="9"/>
      <c r="C308" s="9"/>
      <c r="D308" s="9"/>
      <c r="E308" s="9"/>
      <c r="F308" s="9"/>
      <c r="G308" s="9"/>
    </row>
    <row r="309" spans="1:7" ht="13.8">
      <c r="A309" s="8"/>
      <c r="B309" s="8"/>
      <c r="C309" s="8"/>
      <c r="D309" s="8"/>
      <c r="E309" s="8"/>
      <c r="F309" s="8"/>
      <c r="G309" s="8"/>
    </row>
    <row r="310" spans="1:7" ht="13.8">
      <c r="A310" s="9"/>
      <c r="B310" s="9"/>
      <c r="C310" s="9"/>
      <c r="D310" s="9"/>
      <c r="E310" s="9"/>
      <c r="F310" s="9"/>
      <c r="G310" s="9"/>
    </row>
    <row r="311" spans="1:7" ht="13.8">
      <c r="A311" s="8"/>
      <c r="B311" s="8"/>
      <c r="C311" s="8"/>
      <c r="D311" s="8"/>
      <c r="E311" s="8"/>
      <c r="F311" s="8"/>
      <c r="G311" s="8"/>
    </row>
    <row r="312" spans="1:7" ht="13.8">
      <c r="A312" s="9"/>
      <c r="B312" s="9"/>
      <c r="C312" s="9"/>
      <c r="D312" s="9"/>
      <c r="E312" s="9"/>
      <c r="F312" s="9"/>
      <c r="G312" s="9"/>
    </row>
    <row r="313" spans="1:7" ht="13.8">
      <c r="A313" s="8"/>
      <c r="B313" s="8"/>
      <c r="C313" s="8"/>
      <c r="D313" s="8"/>
      <c r="E313" s="8"/>
      <c r="F313" s="8"/>
      <c r="G313" s="8"/>
    </row>
    <row r="314" spans="1:7" ht="13.8">
      <c r="A314" s="9"/>
      <c r="B314" s="9"/>
      <c r="C314" s="9"/>
      <c r="D314" s="9"/>
      <c r="E314" s="9"/>
      <c r="F314" s="9"/>
      <c r="G314" s="9"/>
    </row>
    <row r="315" spans="1:7" ht="13.8">
      <c r="A315" s="8"/>
      <c r="B315" s="8"/>
      <c r="C315" s="8"/>
      <c r="D315" s="8"/>
      <c r="E315" s="8"/>
      <c r="F315" s="8"/>
      <c r="G315" s="8"/>
    </row>
    <row r="316" spans="1:7" ht="13.8">
      <c r="A316" s="9"/>
      <c r="B316" s="9"/>
      <c r="C316" s="9"/>
      <c r="D316" s="9"/>
      <c r="E316" s="9"/>
      <c r="F316" s="9"/>
      <c r="G316" s="9"/>
    </row>
    <row r="317" spans="1:7" ht="13.8">
      <c r="A317" s="8"/>
      <c r="B317" s="8"/>
      <c r="C317" s="8"/>
      <c r="D317" s="8"/>
      <c r="E317" s="8"/>
      <c r="F317" s="8"/>
      <c r="G317" s="8"/>
    </row>
    <row r="318" spans="1:7" ht="13.8">
      <c r="A318" s="9"/>
      <c r="B318" s="9"/>
      <c r="C318" s="9"/>
      <c r="D318" s="9"/>
      <c r="E318" s="9"/>
      <c r="F318" s="9"/>
      <c r="G318" s="9"/>
    </row>
    <row r="319" spans="1:7" ht="13.8">
      <c r="A319" s="8"/>
      <c r="B319" s="8"/>
      <c r="C319" s="8"/>
      <c r="D319" s="8"/>
      <c r="E319" s="8"/>
      <c r="F319" s="8"/>
      <c r="G319" s="8"/>
    </row>
    <row r="320" spans="1:7" ht="13.8">
      <c r="A320" s="9"/>
      <c r="B320" s="9"/>
      <c r="C320" s="9"/>
      <c r="D320" s="9"/>
      <c r="E320" s="9"/>
      <c r="F320" s="9"/>
      <c r="G320" s="9"/>
    </row>
    <row r="321" spans="1:7" ht="13.8">
      <c r="A321" s="8"/>
      <c r="B321" s="8"/>
      <c r="C321" s="8"/>
      <c r="D321" s="8"/>
      <c r="E321" s="8"/>
      <c r="F321" s="8"/>
      <c r="G321" s="8"/>
    </row>
    <row r="322" spans="1:7" ht="13.8">
      <c r="A322" s="9"/>
      <c r="B322" s="9"/>
      <c r="C322" s="9"/>
      <c r="D322" s="9"/>
      <c r="E322" s="9"/>
      <c r="F322" s="9"/>
      <c r="G322" s="9"/>
    </row>
    <row r="323" spans="1:7" ht="13.8">
      <c r="A323" s="8"/>
      <c r="B323" s="8"/>
      <c r="C323" s="8"/>
      <c r="D323" s="8"/>
      <c r="E323" s="8"/>
      <c r="F323" s="8"/>
      <c r="G323" s="8"/>
    </row>
    <row r="324" spans="1:7" ht="13.8">
      <c r="A324" s="9"/>
      <c r="B324" s="9"/>
      <c r="C324" s="9"/>
      <c r="D324" s="9"/>
      <c r="E324" s="9"/>
      <c r="F324" s="9"/>
      <c r="G324" s="9"/>
    </row>
    <row r="325" spans="1:7" ht="13.8">
      <c r="A325" s="8"/>
      <c r="B325" s="8"/>
      <c r="C325" s="8"/>
      <c r="D325" s="8"/>
      <c r="E325" s="8"/>
      <c r="F325" s="8"/>
      <c r="G325" s="8"/>
    </row>
    <row r="326" spans="1:7" ht="13.8">
      <c r="A326" s="9"/>
      <c r="B326" s="9"/>
      <c r="C326" s="9"/>
      <c r="D326" s="9"/>
      <c r="E326" s="9"/>
      <c r="F326" s="9"/>
      <c r="G326" s="9"/>
    </row>
    <row r="327" spans="1:7" ht="13.8">
      <c r="A327" s="8"/>
      <c r="B327" s="8"/>
      <c r="C327" s="8"/>
      <c r="D327" s="8"/>
      <c r="E327" s="8"/>
      <c r="F327" s="8"/>
      <c r="G327" s="8"/>
    </row>
    <row r="328" spans="1:7" ht="13.8">
      <c r="A328" s="9"/>
      <c r="B328" s="9"/>
      <c r="C328" s="9"/>
      <c r="D328" s="9"/>
      <c r="E328" s="9"/>
      <c r="F328" s="9"/>
      <c r="G328" s="9"/>
    </row>
    <row r="329" spans="1:7" ht="13.8">
      <c r="A329" s="8"/>
      <c r="B329" s="8"/>
      <c r="C329" s="8"/>
      <c r="D329" s="8"/>
      <c r="E329" s="8"/>
      <c r="F329" s="8"/>
      <c r="G329" s="8"/>
    </row>
    <row r="330" spans="1:7" ht="13.8">
      <c r="A330" s="9"/>
      <c r="B330" s="9"/>
      <c r="C330" s="9"/>
      <c r="D330" s="9"/>
      <c r="E330" s="9"/>
      <c r="F330" s="9"/>
      <c r="G330" s="9"/>
    </row>
    <row r="331" spans="1:7" ht="13.8">
      <c r="A331" s="8"/>
      <c r="B331" s="8"/>
      <c r="C331" s="8"/>
      <c r="D331" s="8"/>
      <c r="E331" s="8"/>
      <c r="F331" s="8"/>
      <c r="G331" s="8"/>
    </row>
    <row r="332" spans="1:7" ht="13.8">
      <c r="A332" s="9"/>
      <c r="B332" s="9"/>
      <c r="C332" s="9"/>
      <c r="D332" s="9"/>
      <c r="E332" s="9"/>
      <c r="F332" s="9"/>
      <c r="G332" s="9"/>
    </row>
    <row r="333" spans="1:7" ht="13.8">
      <c r="A333" s="8"/>
      <c r="B333" s="8"/>
      <c r="C333" s="8"/>
      <c r="D333" s="8"/>
      <c r="E333" s="8"/>
      <c r="F333" s="8"/>
      <c r="G333" s="8"/>
    </row>
    <row r="334" spans="1:7" ht="13.8">
      <c r="A334" s="9"/>
      <c r="B334" s="9"/>
      <c r="C334" s="9"/>
      <c r="D334" s="9"/>
      <c r="E334" s="9"/>
      <c r="F334" s="9"/>
      <c r="G334" s="9"/>
    </row>
    <row r="335" spans="1:7" ht="13.8">
      <c r="A335" s="8"/>
      <c r="B335" s="8"/>
      <c r="C335" s="8"/>
      <c r="D335" s="8"/>
      <c r="E335" s="8"/>
      <c r="F335" s="8"/>
      <c r="G335" s="8"/>
    </row>
    <row r="336" spans="1:7" ht="13.8">
      <c r="A336" s="9"/>
      <c r="B336" s="9"/>
      <c r="C336" s="9"/>
      <c r="D336" s="9"/>
      <c r="E336" s="9"/>
      <c r="F336" s="9"/>
      <c r="G336" s="9"/>
    </row>
    <row r="337" spans="1:7" ht="13.8">
      <c r="A337" s="8"/>
      <c r="B337" s="8"/>
      <c r="C337" s="8"/>
      <c r="D337" s="8"/>
      <c r="E337" s="8"/>
      <c r="F337" s="8"/>
      <c r="G337" s="8"/>
    </row>
    <row r="338" spans="1:7" ht="13.8">
      <c r="A338" s="9"/>
      <c r="B338" s="9"/>
      <c r="C338" s="9"/>
      <c r="D338" s="9"/>
      <c r="E338" s="9"/>
      <c r="F338" s="9"/>
      <c r="G338" s="9"/>
    </row>
    <row r="339" spans="1:7" ht="13.8">
      <c r="A339" s="8"/>
      <c r="B339" s="8"/>
      <c r="C339" s="8"/>
      <c r="D339" s="8"/>
      <c r="E339" s="8"/>
      <c r="F339" s="8"/>
      <c r="G339" s="8"/>
    </row>
    <row r="340" spans="1:7" ht="13.8">
      <c r="A340" s="9"/>
      <c r="B340" s="9"/>
      <c r="C340" s="9"/>
      <c r="D340" s="9"/>
      <c r="E340" s="9"/>
      <c r="F340" s="9"/>
      <c r="G340" s="9"/>
    </row>
    <row r="341" spans="1:7" ht="13.8">
      <c r="A341" s="8"/>
      <c r="B341" s="8"/>
      <c r="C341" s="8"/>
      <c r="D341" s="8"/>
      <c r="E341" s="8"/>
      <c r="F341" s="8"/>
      <c r="G341" s="8"/>
    </row>
    <row r="342" spans="1:7" ht="13.8">
      <c r="A342" s="9"/>
      <c r="B342" s="9"/>
      <c r="C342" s="9"/>
      <c r="D342" s="9"/>
      <c r="E342" s="9"/>
      <c r="F342" s="9"/>
      <c r="G342" s="9"/>
    </row>
    <row r="343" spans="1:7" ht="13.8">
      <c r="A343" s="8"/>
      <c r="B343" s="8"/>
      <c r="C343" s="8"/>
      <c r="D343" s="8"/>
      <c r="E343" s="8"/>
      <c r="F343" s="8"/>
      <c r="G343" s="8"/>
    </row>
    <row r="344" spans="1:7" ht="13.8">
      <c r="A344" s="9"/>
      <c r="B344" s="9"/>
      <c r="C344" s="9"/>
      <c r="D344" s="9"/>
      <c r="E344" s="9"/>
      <c r="F344" s="9"/>
      <c r="G344" s="9"/>
    </row>
    <row r="345" spans="1:7" ht="13.8">
      <c r="A345" s="8"/>
      <c r="B345" s="8"/>
      <c r="C345" s="8"/>
      <c r="D345" s="8"/>
      <c r="E345" s="8"/>
      <c r="F345" s="8"/>
      <c r="G345" s="8"/>
    </row>
    <row r="346" spans="1:7" ht="13.8">
      <c r="A346" s="9"/>
      <c r="B346" s="9"/>
      <c r="C346" s="9"/>
      <c r="D346" s="9"/>
      <c r="E346" s="9"/>
      <c r="F346" s="9"/>
      <c r="G346" s="9"/>
    </row>
    <row r="347" spans="1:7" ht="13.8">
      <c r="A347" s="8"/>
      <c r="B347" s="8"/>
      <c r="C347" s="8"/>
      <c r="D347" s="8"/>
      <c r="E347" s="8"/>
      <c r="F347" s="8"/>
      <c r="G347" s="8"/>
    </row>
    <row r="348" spans="1:7" ht="13.8">
      <c r="A348" s="9"/>
      <c r="B348" s="9"/>
      <c r="C348" s="9"/>
      <c r="D348" s="9"/>
      <c r="E348" s="9"/>
      <c r="F348" s="9"/>
      <c r="G348" s="9"/>
    </row>
    <row r="349" spans="1:7" ht="13.8">
      <c r="A349" s="8"/>
      <c r="B349" s="8"/>
      <c r="C349" s="8"/>
      <c r="D349" s="8"/>
      <c r="E349" s="8"/>
      <c r="F349" s="8"/>
      <c r="G349" s="8"/>
    </row>
    <row r="350" spans="1:7" ht="13.8">
      <c r="A350" s="9"/>
      <c r="B350" s="9"/>
      <c r="C350" s="9"/>
      <c r="D350" s="9"/>
      <c r="E350" s="9"/>
      <c r="F350" s="9"/>
      <c r="G350" s="9"/>
    </row>
    <row r="351" spans="1:7" ht="13.8">
      <c r="A351" s="8"/>
      <c r="B351" s="8"/>
      <c r="C351" s="8"/>
      <c r="D351" s="8"/>
      <c r="E351" s="8"/>
      <c r="F351" s="8"/>
      <c r="G351" s="8"/>
    </row>
    <row r="352" spans="1:7" ht="13.8">
      <c r="A352" s="9"/>
      <c r="B352" s="9"/>
      <c r="C352" s="9"/>
      <c r="D352" s="9"/>
      <c r="E352" s="9"/>
      <c r="F352" s="9"/>
      <c r="G352" s="9"/>
    </row>
    <row r="353" spans="1:7" ht="13.8">
      <c r="A353" s="8"/>
      <c r="B353" s="8"/>
      <c r="C353" s="8"/>
      <c r="D353" s="8"/>
      <c r="E353" s="8"/>
      <c r="F353" s="8"/>
      <c r="G353" s="8"/>
    </row>
    <row r="354" spans="1:7" ht="13.8">
      <c r="A354" s="9"/>
      <c r="B354" s="9"/>
      <c r="C354" s="9"/>
      <c r="D354" s="9"/>
      <c r="E354" s="9"/>
      <c r="F354" s="9"/>
      <c r="G354" s="9"/>
    </row>
    <row r="355" spans="1:7" ht="13.8">
      <c r="A355" s="8"/>
      <c r="B355" s="8"/>
      <c r="C355" s="8"/>
      <c r="D355" s="8"/>
      <c r="E355" s="8"/>
      <c r="F355" s="8"/>
      <c r="G355" s="8"/>
    </row>
    <row r="356" spans="1:7" ht="13.8">
      <c r="A356" s="9"/>
      <c r="B356" s="9"/>
      <c r="C356" s="9"/>
      <c r="D356" s="9"/>
      <c r="E356" s="9"/>
      <c r="F356" s="9"/>
      <c r="G356" s="9"/>
    </row>
    <row r="357" spans="1:7" ht="13.8">
      <c r="A357" s="8"/>
      <c r="B357" s="8"/>
      <c r="C357" s="8"/>
      <c r="D357" s="8"/>
      <c r="E357" s="8"/>
      <c r="F357" s="8"/>
      <c r="G357" s="8"/>
    </row>
    <row r="358" spans="1:7" ht="13.8">
      <c r="A358" s="9"/>
      <c r="B358" s="9"/>
      <c r="C358" s="9"/>
      <c r="D358" s="9"/>
      <c r="E358" s="9"/>
      <c r="F358" s="9"/>
      <c r="G358" s="9"/>
    </row>
    <row r="359" spans="1:7" ht="13.8">
      <c r="A359" s="8"/>
      <c r="B359" s="8"/>
      <c r="C359" s="8"/>
      <c r="D359" s="8"/>
      <c r="E359" s="8"/>
      <c r="F359" s="8"/>
      <c r="G359" s="8"/>
    </row>
    <row r="360" spans="1:7" ht="13.8">
      <c r="A360" s="9"/>
      <c r="B360" s="9"/>
      <c r="C360" s="9"/>
      <c r="D360" s="9"/>
      <c r="E360" s="9"/>
      <c r="F360" s="9"/>
      <c r="G360" s="9"/>
    </row>
    <row r="361" spans="1:7" ht="13.8">
      <c r="A361" s="8"/>
      <c r="B361" s="8"/>
      <c r="C361" s="8"/>
      <c r="D361" s="8"/>
      <c r="E361" s="8"/>
      <c r="F361" s="8"/>
      <c r="G361" s="8"/>
    </row>
    <row r="362" spans="1:7" ht="13.8">
      <c r="A362" s="9"/>
      <c r="B362" s="9"/>
      <c r="C362" s="9"/>
      <c r="D362" s="9"/>
      <c r="E362" s="9"/>
      <c r="F362" s="9"/>
      <c r="G362" s="9"/>
    </row>
    <row r="363" spans="1:7" ht="13.8">
      <c r="A363" s="8"/>
      <c r="B363" s="8"/>
      <c r="C363" s="8"/>
      <c r="D363" s="8"/>
      <c r="E363" s="8"/>
      <c r="F363" s="8"/>
      <c r="G363" s="8"/>
    </row>
    <row r="364" spans="1:7" ht="13.8">
      <c r="A364" s="9"/>
      <c r="B364" s="9"/>
      <c r="C364" s="9"/>
      <c r="D364" s="9"/>
      <c r="E364" s="9"/>
      <c r="F364" s="9"/>
      <c r="G364" s="9"/>
    </row>
    <row r="365" spans="1:7" ht="13.8">
      <c r="A365" s="8"/>
      <c r="B365" s="8"/>
      <c r="C365" s="8"/>
      <c r="D365" s="8"/>
      <c r="E365" s="8"/>
      <c r="F365" s="8"/>
      <c r="G365" s="8"/>
    </row>
    <row r="366" spans="1:7" ht="13.8">
      <c r="A366" s="9"/>
      <c r="B366" s="9"/>
      <c r="C366" s="9"/>
      <c r="D366" s="9"/>
      <c r="E366" s="9"/>
      <c r="F366" s="9"/>
      <c r="G366" s="9"/>
    </row>
    <row r="367" spans="1:7" ht="13.8">
      <c r="A367" s="8"/>
      <c r="B367" s="8"/>
      <c r="C367" s="8"/>
      <c r="D367" s="8"/>
      <c r="E367" s="8"/>
      <c r="F367" s="8"/>
      <c r="G367" s="8"/>
    </row>
    <row r="368" spans="1:7" ht="13.8">
      <c r="A368" s="9"/>
      <c r="B368" s="9"/>
      <c r="C368" s="9"/>
      <c r="D368" s="9"/>
      <c r="E368" s="9"/>
      <c r="F368" s="9"/>
      <c r="G368" s="9"/>
    </row>
    <row r="369" spans="1:7" ht="13.8">
      <c r="A369" s="8"/>
      <c r="B369" s="8"/>
      <c r="C369" s="8"/>
      <c r="D369" s="8"/>
      <c r="E369" s="8"/>
      <c r="F369" s="8"/>
      <c r="G369" s="8"/>
    </row>
    <row r="370" spans="1:7" ht="13.8">
      <c r="A370" s="9"/>
      <c r="B370" s="9"/>
      <c r="C370" s="9"/>
      <c r="D370" s="9"/>
      <c r="E370" s="9"/>
      <c r="F370" s="9"/>
      <c r="G370" s="9"/>
    </row>
    <row r="371" spans="1:7" ht="13.8">
      <c r="A371" s="8"/>
      <c r="B371" s="8"/>
      <c r="C371" s="8"/>
      <c r="D371" s="8"/>
      <c r="E371" s="8"/>
      <c r="F371" s="8"/>
      <c r="G371" s="8"/>
    </row>
    <row r="372" spans="1:7" ht="13.8">
      <c r="A372" s="9"/>
      <c r="B372" s="9"/>
      <c r="C372" s="9"/>
      <c r="D372" s="9"/>
      <c r="E372" s="9"/>
      <c r="F372" s="9"/>
      <c r="G372" s="9"/>
    </row>
    <row r="373" spans="1:7" ht="13.8">
      <c r="A373" s="8"/>
      <c r="B373" s="8"/>
      <c r="C373" s="8"/>
      <c r="D373" s="8"/>
      <c r="E373" s="8"/>
      <c r="F373" s="8"/>
      <c r="G373" s="8"/>
    </row>
    <row r="374" spans="1:7" ht="13.8">
      <c r="A374" s="9"/>
      <c r="B374" s="9"/>
      <c r="C374" s="9"/>
      <c r="D374" s="9"/>
      <c r="E374" s="9"/>
      <c r="F374" s="9"/>
      <c r="G374" s="9"/>
    </row>
    <row r="375" spans="1:7" ht="13.8">
      <c r="A375" s="8"/>
      <c r="B375" s="8"/>
      <c r="C375" s="8"/>
      <c r="D375" s="8"/>
      <c r="E375" s="8"/>
      <c r="F375" s="8"/>
      <c r="G375" s="8"/>
    </row>
    <row r="376" spans="1:7" ht="13.8">
      <c r="A376" s="9"/>
      <c r="B376" s="9"/>
      <c r="C376" s="9"/>
      <c r="D376" s="9"/>
      <c r="E376" s="9"/>
      <c r="F376" s="9"/>
      <c r="G376" s="9"/>
    </row>
    <row r="377" spans="1:7" ht="13.8">
      <c r="A377" s="8"/>
      <c r="B377" s="8"/>
      <c r="C377" s="8"/>
      <c r="D377" s="8"/>
      <c r="E377" s="8"/>
      <c r="F377" s="8"/>
      <c r="G377" s="8"/>
    </row>
    <row r="378" spans="1:7" ht="13.8">
      <c r="A378" s="9"/>
      <c r="B378" s="9"/>
      <c r="C378" s="9"/>
      <c r="D378" s="9"/>
      <c r="E378" s="9"/>
      <c r="F378" s="9"/>
      <c r="G378" s="9"/>
    </row>
    <row r="379" spans="1:7" ht="13.8">
      <c r="A379" s="8"/>
      <c r="B379" s="8"/>
      <c r="C379" s="8"/>
      <c r="D379" s="8"/>
      <c r="E379" s="8"/>
      <c r="F379" s="8"/>
      <c r="G379" s="8"/>
    </row>
    <row r="380" spans="1:7" ht="13.8">
      <c r="A380" s="9"/>
      <c r="B380" s="9"/>
      <c r="C380" s="9"/>
      <c r="D380" s="9"/>
      <c r="E380" s="9"/>
      <c r="F380" s="9"/>
      <c r="G380" s="9"/>
    </row>
    <row r="381" spans="1:7" ht="13.8">
      <c r="A381" s="8"/>
      <c r="B381" s="8"/>
      <c r="C381" s="8"/>
      <c r="D381" s="8"/>
      <c r="E381" s="8"/>
      <c r="F381" s="8"/>
      <c r="G381" s="8"/>
    </row>
    <row r="382" spans="1:7" ht="13.8">
      <c r="A382" s="9"/>
      <c r="B382" s="9"/>
      <c r="C382" s="9"/>
      <c r="D382" s="9"/>
      <c r="E382" s="9"/>
      <c r="F382" s="9"/>
      <c r="G382" s="9"/>
    </row>
    <row r="383" spans="1:7" ht="13.8">
      <c r="A383" s="8"/>
      <c r="B383" s="8"/>
      <c r="C383" s="8"/>
      <c r="D383" s="8"/>
      <c r="E383" s="8"/>
      <c r="F383" s="8"/>
      <c r="G383" s="8"/>
    </row>
    <row r="384" spans="1:7" ht="13.8">
      <c r="A384" s="9"/>
      <c r="B384" s="9"/>
      <c r="C384" s="9"/>
      <c r="D384" s="9"/>
      <c r="E384" s="9"/>
      <c r="F384" s="9"/>
      <c r="G384" s="9"/>
    </row>
    <row r="385" spans="1:7" ht="13.8">
      <c r="A385" s="8"/>
      <c r="B385" s="8"/>
      <c r="C385" s="8"/>
      <c r="D385" s="8"/>
      <c r="E385" s="8"/>
      <c r="F385" s="8"/>
      <c r="G385" s="8"/>
    </row>
    <row r="386" spans="1:7" ht="13.8">
      <c r="A386" s="9"/>
      <c r="B386" s="9"/>
      <c r="C386" s="9"/>
      <c r="D386" s="9"/>
      <c r="E386" s="9"/>
      <c r="F386" s="9"/>
      <c r="G386" s="9"/>
    </row>
    <row r="387" spans="1:7" ht="13.8">
      <c r="A387" s="8"/>
      <c r="B387" s="8"/>
      <c r="C387" s="8"/>
      <c r="D387" s="8"/>
      <c r="E387" s="8"/>
      <c r="F387" s="8"/>
      <c r="G387" s="8"/>
    </row>
    <row r="388" spans="1:7" ht="13.8">
      <c r="A388" s="9"/>
      <c r="B388" s="9"/>
      <c r="C388" s="9"/>
      <c r="D388" s="9"/>
      <c r="E388" s="9"/>
      <c r="F388" s="9"/>
      <c r="G388" s="9"/>
    </row>
    <row r="389" spans="1:7" ht="13.8">
      <c r="A389" s="8"/>
      <c r="B389" s="8"/>
      <c r="C389" s="8"/>
      <c r="D389" s="8"/>
      <c r="E389" s="8"/>
      <c r="F389" s="8"/>
      <c r="G389" s="8"/>
    </row>
    <row r="390" spans="1:7" ht="13.8">
      <c r="A390" s="9"/>
      <c r="B390" s="9"/>
      <c r="C390" s="9"/>
      <c r="D390" s="9"/>
      <c r="E390" s="9"/>
      <c r="F390" s="9"/>
      <c r="G390" s="9"/>
    </row>
    <row r="391" spans="1:7" ht="13.8">
      <c r="A391" s="8"/>
      <c r="B391" s="8"/>
      <c r="C391" s="8"/>
      <c r="D391" s="8"/>
      <c r="E391" s="8"/>
      <c r="F391" s="8"/>
      <c r="G391" s="8"/>
    </row>
    <row r="392" spans="1:7" ht="13.8">
      <c r="A392" s="9"/>
      <c r="B392" s="9"/>
      <c r="C392" s="9"/>
      <c r="D392" s="9"/>
      <c r="E392" s="9"/>
      <c r="F392" s="9"/>
      <c r="G392" s="9"/>
    </row>
    <row r="393" spans="1:7" ht="13.8">
      <c r="A393" s="8"/>
      <c r="B393" s="8"/>
      <c r="C393" s="8"/>
      <c r="D393" s="8"/>
      <c r="E393" s="8"/>
      <c r="F393" s="8"/>
      <c r="G393" s="8"/>
    </row>
    <row r="394" spans="1:7" ht="13.8">
      <c r="A394" s="9"/>
      <c r="B394" s="9"/>
      <c r="C394" s="9"/>
      <c r="D394" s="9"/>
      <c r="E394" s="9"/>
      <c r="F394" s="9"/>
      <c r="G394" s="9"/>
    </row>
    <row r="395" spans="1:7" ht="13.8">
      <c r="A395" s="8"/>
      <c r="B395" s="8"/>
      <c r="C395" s="8"/>
      <c r="D395" s="8"/>
      <c r="E395" s="8"/>
      <c r="F395" s="8"/>
      <c r="G395" s="8"/>
    </row>
    <row r="396" spans="1:7" ht="13.8">
      <c r="A396" s="9"/>
      <c r="B396" s="9"/>
      <c r="C396" s="9"/>
      <c r="D396" s="9"/>
      <c r="E396" s="9"/>
      <c r="F396" s="9"/>
      <c r="G396" s="9"/>
    </row>
    <row r="397" spans="1:7" ht="13.8">
      <c r="A397" s="8"/>
      <c r="B397" s="8"/>
      <c r="C397" s="8"/>
      <c r="D397" s="8"/>
      <c r="E397" s="8"/>
      <c r="F397" s="8"/>
      <c r="G397" s="8"/>
    </row>
    <row r="398" spans="1:7" ht="13.8">
      <c r="A398" s="9"/>
      <c r="B398" s="9"/>
      <c r="C398" s="9"/>
      <c r="D398" s="9"/>
      <c r="E398" s="9"/>
      <c r="F398" s="9"/>
      <c r="G398" s="9"/>
    </row>
    <row r="399" spans="1:7" ht="13.8">
      <c r="A399" s="8"/>
      <c r="B399" s="8"/>
      <c r="C399" s="8"/>
      <c r="D399" s="8"/>
      <c r="E399" s="8"/>
      <c r="F399" s="8"/>
      <c r="G399" s="8"/>
    </row>
    <row r="400" spans="1:7" ht="13.8">
      <c r="A400" s="9"/>
      <c r="B400" s="9"/>
      <c r="C400" s="9"/>
      <c r="D400" s="9"/>
      <c r="E400" s="9"/>
      <c r="F400" s="9"/>
      <c r="G400" s="9"/>
    </row>
    <row r="401" spans="1:7" ht="13.8">
      <c r="A401" s="8"/>
      <c r="B401" s="8"/>
      <c r="C401" s="8"/>
      <c r="D401" s="8"/>
      <c r="E401" s="8"/>
      <c r="F401" s="8"/>
      <c r="G401" s="8"/>
    </row>
    <row r="402" spans="1:7" ht="13.8">
      <c r="A402" s="9"/>
      <c r="B402" s="9"/>
      <c r="C402" s="9"/>
      <c r="D402" s="9"/>
      <c r="E402" s="9"/>
      <c r="F402" s="9"/>
      <c r="G402" s="9"/>
    </row>
    <row r="403" spans="1:7" ht="13.8">
      <c r="A403" s="8"/>
      <c r="B403" s="8"/>
      <c r="C403" s="8"/>
      <c r="D403" s="8"/>
      <c r="E403" s="8"/>
      <c r="F403" s="8"/>
      <c r="G403" s="8"/>
    </row>
    <row r="404" spans="1:7" ht="13.8">
      <c r="A404" s="9"/>
      <c r="B404" s="9"/>
      <c r="C404" s="9"/>
      <c r="D404" s="9"/>
      <c r="E404" s="9"/>
      <c r="F404" s="9"/>
      <c r="G404" s="9"/>
    </row>
    <row r="405" spans="1:7" ht="13.8">
      <c r="A405" s="8"/>
      <c r="B405" s="8"/>
      <c r="C405" s="8"/>
      <c r="D405" s="8"/>
      <c r="E405" s="8"/>
      <c r="F405" s="8"/>
      <c r="G405" s="8"/>
    </row>
    <row r="406" spans="1:7" ht="13.8">
      <c r="A406" s="9"/>
      <c r="B406" s="9"/>
      <c r="C406" s="9"/>
      <c r="D406" s="9"/>
      <c r="E406" s="9"/>
      <c r="F406" s="9"/>
      <c r="G406" s="9"/>
    </row>
    <row r="407" spans="1:7" ht="13.8">
      <c r="A407" s="8"/>
      <c r="B407" s="8"/>
      <c r="C407" s="8"/>
      <c r="D407" s="8"/>
      <c r="E407" s="8"/>
      <c r="F407" s="8"/>
      <c r="G407" s="8"/>
    </row>
    <row r="408" spans="1:7" ht="13.8">
      <c r="A408" s="9"/>
      <c r="B408" s="9"/>
      <c r="C408" s="9"/>
      <c r="D408" s="9"/>
      <c r="E408" s="9"/>
      <c r="F408" s="9"/>
      <c r="G408" s="9"/>
    </row>
    <row r="409" spans="1:7" ht="13.8">
      <c r="A409" s="8"/>
      <c r="B409" s="8"/>
      <c r="C409" s="8"/>
      <c r="D409" s="8"/>
      <c r="E409" s="8"/>
      <c r="F409" s="8"/>
      <c r="G409" s="8"/>
    </row>
    <row r="410" spans="1:7" ht="13.8">
      <c r="A410" s="9"/>
      <c r="B410" s="9"/>
      <c r="C410" s="9"/>
      <c r="D410" s="9"/>
      <c r="E410" s="9"/>
      <c r="F410" s="9"/>
      <c r="G410" s="9"/>
    </row>
    <row r="411" spans="1:7" ht="13.8">
      <c r="A411" s="8"/>
      <c r="B411" s="8"/>
      <c r="C411" s="8"/>
      <c r="D411" s="8"/>
      <c r="E411" s="8"/>
      <c r="F411" s="8"/>
      <c r="G411" s="8"/>
    </row>
    <row r="412" spans="1:7" ht="13.8">
      <c r="A412" s="9"/>
      <c r="B412" s="9"/>
      <c r="C412" s="9"/>
      <c r="D412" s="9"/>
      <c r="E412" s="9"/>
      <c r="F412" s="9"/>
      <c r="G412" s="9"/>
    </row>
    <row r="413" spans="1:7" ht="13.8">
      <c r="A413" s="8"/>
      <c r="B413" s="8"/>
      <c r="C413" s="8"/>
      <c r="D413" s="8"/>
      <c r="E413" s="8"/>
      <c r="F413" s="8"/>
      <c r="G413" s="8"/>
    </row>
    <row r="414" spans="1:7" ht="13.8">
      <c r="A414" s="9"/>
      <c r="B414" s="9"/>
      <c r="C414" s="9"/>
      <c r="D414" s="9"/>
      <c r="E414" s="9"/>
      <c r="F414" s="9"/>
      <c r="G414" s="9"/>
    </row>
    <row r="415" spans="1:7" ht="13.8">
      <c r="A415" s="8"/>
      <c r="B415" s="8"/>
      <c r="C415" s="8"/>
      <c r="D415" s="8"/>
      <c r="E415" s="8"/>
      <c r="F415" s="8"/>
      <c r="G415" s="8"/>
    </row>
    <row r="416" spans="1:7" ht="13.8">
      <c r="A416" s="9"/>
      <c r="B416" s="9"/>
      <c r="C416" s="9"/>
      <c r="D416" s="9"/>
      <c r="E416" s="9"/>
      <c r="F416" s="9"/>
      <c r="G416" s="9"/>
    </row>
    <row r="417" spans="1:7" ht="13.8">
      <c r="A417" s="8"/>
      <c r="B417" s="8"/>
      <c r="C417" s="8"/>
      <c r="D417" s="8"/>
      <c r="E417" s="8"/>
      <c r="F417" s="8"/>
      <c r="G417" s="8"/>
    </row>
    <row r="418" spans="1:7" ht="13.8">
      <c r="A418" s="9"/>
      <c r="B418" s="9"/>
      <c r="C418" s="9"/>
      <c r="D418" s="9"/>
      <c r="E418" s="9"/>
      <c r="F418" s="9"/>
      <c r="G418" s="9"/>
    </row>
    <row r="419" spans="1:7" ht="13.8">
      <c r="A419" s="8"/>
      <c r="B419" s="8"/>
      <c r="C419" s="8"/>
      <c r="D419" s="8"/>
      <c r="E419" s="8"/>
      <c r="F419" s="8"/>
      <c r="G419" s="8"/>
    </row>
    <row r="420" spans="1:7" ht="13.8">
      <c r="A420" s="9"/>
      <c r="B420" s="9"/>
      <c r="C420" s="9"/>
      <c r="D420" s="9"/>
      <c r="E420" s="9"/>
      <c r="F420" s="9"/>
      <c r="G420" s="9"/>
    </row>
    <row r="421" spans="1:7" ht="13.8">
      <c r="A421" s="8"/>
      <c r="B421" s="8"/>
      <c r="C421" s="8"/>
      <c r="D421" s="8"/>
      <c r="E421" s="8"/>
      <c r="F421" s="8"/>
      <c r="G421" s="8"/>
    </row>
    <row r="422" spans="1:7" ht="13.8">
      <c r="A422" s="9"/>
      <c r="B422" s="9"/>
      <c r="C422" s="9"/>
      <c r="D422" s="9"/>
      <c r="E422" s="9"/>
      <c r="F422" s="9"/>
      <c r="G422" s="9"/>
    </row>
    <row r="423" spans="1:7" ht="13.8">
      <c r="A423" s="8"/>
      <c r="B423" s="8"/>
      <c r="C423" s="8"/>
      <c r="D423" s="8"/>
      <c r="E423" s="8"/>
      <c r="F423" s="8"/>
      <c r="G423" s="8"/>
    </row>
    <row r="424" spans="1:7" ht="13.8">
      <c r="A424" s="9"/>
      <c r="B424" s="9"/>
      <c r="C424" s="9"/>
      <c r="D424" s="9"/>
      <c r="E424" s="9"/>
      <c r="F424" s="9"/>
      <c r="G424" s="9"/>
    </row>
    <row r="425" spans="1:7" ht="13.8">
      <c r="A425" s="8"/>
      <c r="B425" s="8"/>
      <c r="C425" s="8"/>
      <c r="D425" s="8"/>
      <c r="E425" s="8"/>
      <c r="F425" s="8"/>
      <c r="G425" s="8"/>
    </row>
    <row r="426" spans="1:7" ht="13.8">
      <c r="A426" s="9"/>
      <c r="B426" s="9"/>
      <c r="C426" s="9"/>
      <c r="D426" s="9"/>
      <c r="E426" s="9"/>
      <c r="F426" s="9"/>
      <c r="G426" s="9"/>
    </row>
    <row r="427" spans="1:7" ht="13.8">
      <c r="A427" s="8"/>
      <c r="B427" s="8"/>
      <c r="C427" s="8"/>
      <c r="D427" s="8"/>
      <c r="E427" s="8"/>
      <c r="F427" s="8"/>
      <c r="G427" s="8"/>
    </row>
    <row r="428" spans="1:7" ht="13.8">
      <c r="A428" s="9"/>
      <c r="B428" s="9"/>
      <c r="C428" s="9"/>
      <c r="D428" s="9"/>
      <c r="E428" s="9"/>
      <c r="F428" s="9"/>
      <c r="G428" s="9"/>
    </row>
    <row r="429" spans="1:7" ht="13.8">
      <c r="A429" s="8"/>
      <c r="B429" s="8"/>
      <c r="C429" s="8"/>
      <c r="D429" s="8"/>
      <c r="E429" s="8"/>
      <c r="F429" s="8"/>
      <c r="G429" s="8"/>
    </row>
    <row r="430" spans="1:7" ht="13.8">
      <c r="A430" s="9"/>
      <c r="B430" s="9"/>
      <c r="C430" s="9"/>
      <c r="D430" s="9"/>
      <c r="E430" s="9"/>
      <c r="F430" s="9"/>
      <c r="G430" s="9"/>
    </row>
    <row r="431" spans="1:7" ht="13.8">
      <c r="A431" s="8"/>
      <c r="B431" s="8"/>
      <c r="C431" s="8"/>
      <c r="D431" s="8"/>
      <c r="E431" s="8"/>
      <c r="F431" s="8"/>
      <c r="G431" s="8"/>
    </row>
    <row r="432" spans="1:7" ht="13.8">
      <c r="A432" s="9"/>
      <c r="B432" s="9"/>
      <c r="C432" s="9"/>
      <c r="D432" s="9"/>
      <c r="E432" s="9"/>
      <c r="F432" s="9"/>
      <c r="G432" s="9"/>
    </row>
    <row r="433" spans="1:7" ht="13.8">
      <c r="A433" s="8"/>
      <c r="B433" s="8"/>
      <c r="C433" s="8"/>
      <c r="D433" s="8"/>
      <c r="E433" s="8"/>
      <c r="F433" s="8"/>
      <c r="G433" s="8"/>
    </row>
    <row r="434" spans="1:7" ht="13.8">
      <c r="A434" s="9"/>
      <c r="B434" s="9"/>
      <c r="C434" s="9"/>
      <c r="D434" s="9"/>
      <c r="E434" s="9"/>
      <c r="F434" s="9"/>
      <c r="G434" s="9"/>
    </row>
    <row r="435" spans="1:7" ht="13.8">
      <c r="A435" s="8"/>
      <c r="B435" s="8"/>
      <c r="C435" s="8"/>
      <c r="D435" s="8"/>
      <c r="E435" s="8"/>
      <c r="F435" s="8"/>
      <c r="G435" s="8"/>
    </row>
    <row r="436" spans="1:7" ht="13.8">
      <c r="A436" s="9"/>
      <c r="B436" s="9"/>
      <c r="C436" s="9"/>
      <c r="D436" s="9"/>
      <c r="E436" s="9"/>
      <c r="F436" s="9"/>
      <c r="G436" s="9"/>
    </row>
    <row r="437" spans="1:7" ht="13.8">
      <c r="A437" s="8"/>
      <c r="B437" s="8"/>
      <c r="C437" s="8"/>
      <c r="D437" s="8"/>
      <c r="E437" s="8"/>
      <c r="F437" s="8"/>
      <c r="G437" s="8"/>
    </row>
    <row r="438" spans="1:7" ht="13.8">
      <c r="A438" s="9"/>
      <c r="B438" s="9"/>
      <c r="C438" s="9"/>
      <c r="D438" s="9"/>
      <c r="E438" s="9"/>
      <c r="F438" s="9"/>
      <c r="G438" s="9"/>
    </row>
    <row r="439" spans="1:7" ht="13.8">
      <c r="A439" s="8"/>
      <c r="B439" s="8"/>
      <c r="C439" s="8"/>
      <c r="D439" s="8"/>
      <c r="E439" s="8"/>
      <c r="F439" s="8"/>
      <c r="G439" s="8"/>
    </row>
    <row r="440" spans="1:7" ht="13.8">
      <c r="A440" s="9"/>
      <c r="B440" s="9"/>
      <c r="C440" s="9"/>
      <c r="D440" s="9"/>
      <c r="E440" s="9"/>
      <c r="F440" s="9"/>
      <c r="G440" s="9"/>
    </row>
    <row r="441" spans="1:7" ht="13.8">
      <c r="A441" s="8"/>
      <c r="B441" s="8"/>
      <c r="C441" s="8"/>
      <c r="D441" s="8"/>
      <c r="E441" s="8"/>
      <c r="F441" s="8"/>
      <c r="G441" s="8"/>
    </row>
    <row r="442" spans="1:7" ht="13.8">
      <c r="A442" s="9"/>
      <c r="B442" s="9"/>
      <c r="C442" s="9"/>
      <c r="D442" s="9"/>
      <c r="E442" s="9"/>
      <c r="F442" s="9"/>
      <c r="G442" s="9"/>
    </row>
    <row r="443" spans="1:7" ht="13.8">
      <c r="A443" s="8"/>
      <c r="B443" s="8"/>
      <c r="C443" s="8"/>
      <c r="D443" s="8"/>
      <c r="E443" s="8"/>
      <c r="F443" s="8"/>
      <c r="G443" s="8"/>
    </row>
    <row r="444" spans="1:7" ht="13.8">
      <c r="A444" s="9"/>
      <c r="B444" s="9"/>
      <c r="C444" s="9"/>
      <c r="D444" s="9"/>
      <c r="E444" s="9"/>
      <c r="F444" s="9"/>
      <c r="G444" s="9"/>
    </row>
    <row r="445" spans="1:7" ht="13.8">
      <c r="A445" s="8"/>
      <c r="B445" s="8"/>
      <c r="C445" s="8"/>
      <c r="D445" s="8"/>
      <c r="E445" s="8"/>
      <c r="F445" s="8"/>
      <c r="G445" s="8"/>
    </row>
    <row r="446" spans="1:7" ht="13.8">
      <c r="A446" s="9"/>
      <c r="B446" s="9"/>
      <c r="C446" s="9"/>
      <c r="D446" s="9"/>
      <c r="E446" s="9"/>
      <c r="F446" s="9"/>
      <c r="G446" s="9"/>
    </row>
    <row r="447" spans="1:7" ht="13.8">
      <c r="A447" s="8"/>
      <c r="B447" s="8"/>
      <c r="C447" s="8"/>
      <c r="D447" s="8"/>
      <c r="E447" s="8"/>
      <c r="F447" s="8"/>
      <c r="G447" s="8"/>
    </row>
    <row r="448" spans="1:7" ht="13.8">
      <c r="A448" s="9"/>
      <c r="B448" s="9"/>
      <c r="C448" s="9"/>
      <c r="D448" s="9"/>
      <c r="E448" s="9"/>
      <c r="F448" s="9"/>
      <c r="G448" s="9"/>
    </row>
    <row r="449" spans="1:7" ht="13.8">
      <c r="A449" s="8"/>
      <c r="B449" s="8"/>
      <c r="C449" s="8"/>
      <c r="D449" s="8"/>
      <c r="E449" s="8"/>
      <c r="F449" s="8"/>
      <c r="G449" s="8"/>
    </row>
    <row r="450" spans="1:7" ht="13.8">
      <c r="A450" s="9"/>
      <c r="B450" s="9"/>
      <c r="C450" s="9"/>
      <c r="D450" s="9"/>
      <c r="E450" s="9"/>
      <c r="F450" s="9"/>
      <c r="G450" s="9"/>
    </row>
    <row r="451" spans="1:7" ht="13.8">
      <c r="A451" s="8"/>
      <c r="B451" s="8"/>
      <c r="C451" s="8"/>
      <c r="D451" s="8"/>
      <c r="E451" s="8"/>
      <c r="F451" s="8"/>
      <c r="G451" s="8"/>
    </row>
    <row r="452" spans="1:7" ht="13.8">
      <c r="A452" s="9"/>
      <c r="B452" s="9"/>
      <c r="C452" s="9"/>
      <c r="D452" s="9"/>
      <c r="E452" s="9"/>
      <c r="F452" s="9"/>
      <c r="G452" s="9"/>
    </row>
    <row r="453" spans="1:7" ht="13.8">
      <c r="A453" s="8"/>
      <c r="B453" s="8"/>
      <c r="C453" s="8"/>
      <c r="D453" s="8"/>
      <c r="E453" s="8"/>
      <c r="F453" s="8"/>
      <c r="G453" s="8"/>
    </row>
    <row r="454" spans="1:7" ht="13.8">
      <c r="A454" s="9"/>
      <c r="B454" s="9"/>
      <c r="C454" s="9"/>
      <c r="D454" s="9"/>
      <c r="E454" s="9"/>
      <c r="F454" s="9"/>
      <c r="G454" s="9"/>
    </row>
    <row r="455" spans="1:7" ht="13.8">
      <c r="A455" s="8"/>
      <c r="B455" s="8"/>
      <c r="C455" s="8"/>
      <c r="D455" s="8"/>
      <c r="E455" s="8"/>
      <c r="F455" s="8"/>
      <c r="G455" s="8"/>
    </row>
    <row r="456" spans="1:7" ht="13.8">
      <c r="A456" s="9"/>
      <c r="B456" s="9"/>
      <c r="C456" s="9"/>
      <c r="D456" s="9"/>
      <c r="E456" s="9"/>
      <c r="F456" s="9"/>
      <c r="G456" s="9"/>
    </row>
    <row r="457" spans="1:7" ht="13.8">
      <c r="A457" s="8"/>
      <c r="B457" s="8"/>
      <c r="C457" s="8"/>
      <c r="D457" s="8"/>
      <c r="E457" s="8"/>
      <c r="F457" s="8"/>
      <c r="G457" s="8"/>
    </row>
    <row r="458" spans="1:7" ht="13.8">
      <c r="A458" s="9"/>
      <c r="B458" s="9"/>
      <c r="C458" s="9"/>
      <c r="D458" s="9"/>
      <c r="E458" s="9"/>
      <c r="F458" s="9"/>
      <c r="G458" s="9"/>
    </row>
    <row r="459" spans="1:7" ht="13.8">
      <c r="A459" s="8"/>
      <c r="B459" s="8"/>
      <c r="C459" s="8"/>
      <c r="D459" s="8"/>
      <c r="E459" s="8"/>
      <c r="F459" s="8"/>
      <c r="G459" s="8"/>
    </row>
    <row r="460" spans="1:7" ht="13.8">
      <c r="A460" s="9"/>
      <c r="B460" s="9"/>
      <c r="C460" s="9"/>
      <c r="D460" s="9"/>
      <c r="E460" s="9"/>
      <c r="F460" s="9"/>
      <c r="G460" s="9"/>
    </row>
    <row r="461" spans="1:7" ht="13.8">
      <c r="A461" s="8"/>
      <c r="B461" s="8"/>
      <c r="C461" s="8"/>
      <c r="D461" s="8"/>
      <c r="E461" s="8"/>
      <c r="F461" s="8"/>
      <c r="G461" s="8"/>
    </row>
    <row r="462" spans="1:7" ht="13.8">
      <c r="A462" s="9"/>
      <c r="B462" s="9"/>
      <c r="C462" s="9"/>
      <c r="D462" s="9"/>
      <c r="E462" s="9"/>
      <c r="F462" s="9"/>
      <c r="G462" s="9"/>
    </row>
    <row r="463" spans="1:7" ht="13.8">
      <c r="A463" s="8"/>
      <c r="B463" s="8"/>
      <c r="C463" s="8"/>
      <c r="D463" s="8"/>
      <c r="E463" s="8"/>
      <c r="F463" s="8"/>
      <c r="G463" s="8"/>
    </row>
    <row r="464" spans="1:7" ht="13.8">
      <c r="A464" s="9"/>
      <c r="B464" s="9"/>
      <c r="C464" s="9"/>
      <c r="D464" s="9"/>
      <c r="E464" s="9"/>
      <c r="F464" s="9"/>
      <c r="G464" s="9"/>
    </row>
    <row r="465" spans="1:7" ht="13.8">
      <c r="A465" s="8"/>
      <c r="B465" s="8"/>
      <c r="C465" s="8"/>
      <c r="D465" s="8"/>
      <c r="E465" s="8"/>
      <c r="F465" s="8"/>
      <c r="G465" s="8"/>
    </row>
    <row r="466" spans="1:7" ht="13.8">
      <c r="A466" s="9"/>
      <c r="B466" s="9"/>
      <c r="C466" s="9"/>
      <c r="D466" s="9"/>
      <c r="E466" s="9"/>
      <c r="F466" s="9"/>
      <c r="G466" s="9"/>
    </row>
    <row r="467" spans="1:7" ht="13.8">
      <c r="A467" s="8"/>
      <c r="B467" s="8"/>
      <c r="C467" s="8"/>
      <c r="D467" s="8"/>
      <c r="E467" s="8"/>
      <c r="F467" s="8"/>
      <c r="G467" s="8"/>
    </row>
    <row r="468" spans="1:7" ht="13.8">
      <c r="A468" s="9"/>
      <c r="B468" s="9"/>
      <c r="C468" s="9"/>
      <c r="D468" s="9"/>
      <c r="E468" s="9"/>
      <c r="F468" s="9"/>
      <c r="G468" s="9"/>
    </row>
    <row r="469" spans="1:7" ht="13.8">
      <c r="A469" s="8"/>
      <c r="B469" s="8"/>
      <c r="C469" s="8"/>
      <c r="D469" s="8"/>
      <c r="E469" s="8"/>
      <c r="F469" s="8"/>
      <c r="G469" s="8"/>
    </row>
    <row r="470" spans="1:7" ht="13.8">
      <c r="A470" s="9"/>
      <c r="B470" s="9"/>
      <c r="C470" s="9"/>
      <c r="D470" s="9"/>
      <c r="E470" s="9"/>
      <c r="F470" s="9"/>
      <c r="G470" s="9"/>
    </row>
    <row r="471" spans="1:7" ht="13.8">
      <c r="A471" s="8"/>
      <c r="B471" s="8"/>
      <c r="C471" s="8"/>
      <c r="D471" s="8"/>
      <c r="E471" s="8"/>
      <c r="F471" s="8"/>
      <c r="G471" s="8"/>
    </row>
    <row r="472" spans="1:7" ht="13.8">
      <c r="A472" s="9"/>
      <c r="B472" s="9"/>
      <c r="C472" s="9"/>
      <c r="D472" s="9"/>
      <c r="E472" s="9"/>
      <c r="F472" s="9"/>
      <c r="G472" s="9"/>
    </row>
    <row r="473" spans="1:7" ht="13.8">
      <c r="A473" s="8"/>
      <c r="B473" s="8"/>
      <c r="C473" s="8"/>
      <c r="D473" s="8"/>
      <c r="E473" s="8"/>
      <c r="F473" s="8"/>
      <c r="G473" s="8"/>
    </row>
    <row r="474" spans="1:7" ht="13.8">
      <c r="A474" s="9"/>
      <c r="B474" s="9"/>
      <c r="C474" s="9"/>
      <c r="D474" s="9"/>
      <c r="E474" s="9"/>
      <c r="F474" s="9"/>
      <c r="G474" s="9"/>
    </row>
    <row r="475" spans="1:7" ht="13.8">
      <c r="A475" s="8"/>
      <c r="B475" s="8"/>
      <c r="C475" s="8"/>
      <c r="D475" s="8"/>
      <c r="E475" s="8"/>
      <c r="F475" s="8"/>
      <c r="G475" s="8"/>
    </row>
    <row r="476" spans="1:7" ht="13.8">
      <c r="A476" s="9"/>
      <c r="B476" s="9"/>
      <c r="C476" s="9"/>
      <c r="D476" s="9"/>
      <c r="E476" s="9"/>
      <c r="F476" s="9"/>
      <c r="G476" s="9"/>
    </row>
    <row r="477" spans="1:7" ht="13.8">
      <c r="A477" s="8"/>
      <c r="B477" s="8"/>
      <c r="C477" s="8"/>
      <c r="D477" s="8"/>
      <c r="E477" s="8"/>
      <c r="F477" s="8"/>
      <c r="G477" s="8"/>
    </row>
    <row r="478" spans="1:7" ht="13.8">
      <c r="A478" s="9"/>
      <c r="B478" s="9"/>
      <c r="C478" s="9"/>
      <c r="D478" s="9"/>
      <c r="E478" s="9"/>
      <c r="F478" s="9"/>
      <c r="G478" s="9"/>
    </row>
    <row r="479" spans="1:7" ht="13.8">
      <c r="A479" s="8"/>
      <c r="B479" s="8"/>
      <c r="C479" s="8"/>
      <c r="D479" s="8"/>
      <c r="E479" s="8"/>
      <c r="F479" s="8"/>
      <c r="G479" s="8"/>
    </row>
    <row r="480" spans="1:7" ht="13.8">
      <c r="A480" s="9"/>
      <c r="B480" s="9"/>
      <c r="C480" s="9"/>
      <c r="D480" s="9"/>
      <c r="E480" s="9"/>
      <c r="F480" s="9"/>
      <c r="G480" s="9"/>
    </row>
    <row r="481" spans="1:7" ht="13.8">
      <c r="A481" s="8"/>
      <c r="B481" s="8"/>
      <c r="C481" s="8"/>
      <c r="D481" s="8"/>
      <c r="E481" s="8"/>
      <c r="F481" s="8"/>
      <c r="G481" s="8"/>
    </row>
    <row r="482" spans="1:7" ht="13.8">
      <c r="A482" s="9"/>
      <c r="B482" s="9"/>
      <c r="C482" s="9"/>
      <c r="D482" s="9"/>
      <c r="E482" s="9"/>
      <c r="F482" s="9"/>
      <c r="G482" s="9"/>
    </row>
    <row r="483" spans="1:7" ht="13.8">
      <c r="A483" s="8"/>
      <c r="B483" s="8"/>
      <c r="C483" s="8"/>
      <c r="D483" s="8"/>
      <c r="E483" s="8"/>
      <c r="F483" s="8"/>
      <c r="G483" s="8"/>
    </row>
    <row r="484" spans="1:7" ht="13.8">
      <c r="A484" s="9"/>
      <c r="B484" s="9"/>
      <c r="C484" s="9"/>
      <c r="D484" s="9"/>
      <c r="E484" s="9"/>
      <c r="F484" s="9"/>
      <c r="G484" s="9"/>
    </row>
    <row r="485" spans="1:7" ht="13.8">
      <c r="A485" s="8"/>
      <c r="B485" s="8"/>
      <c r="C485" s="8"/>
      <c r="D485" s="8"/>
      <c r="E485" s="8"/>
      <c r="F485" s="8"/>
      <c r="G485" s="8"/>
    </row>
    <row r="486" spans="1:7" ht="13.8">
      <c r="A486" s="9"/>
      <c r="B486" s="9"/>
      <c r="C486" s="9"/>
      <c r="D486" s="9"/>
      <c r="E486" s="9"/>
      <c r="F486" s="9"/>
      <c r="G486" s="9"/>
    </row>
    <row r="487" spans="1:7" ht="13.8">
      <c r="A487" s="8"/>
      <c r="B487" s="8"/>
      <c r="C487" s="8"/>
      <c r="D487" s="8"/>
      <c r="E487" s="8"/>
      <c r="F487" s="8"/>
      <c r="G487" s="8"/>
    </row>
    <row r="488" spans="1:7" ht="13.8">
      <c r="A488" s="9"/>
      <c r="B488" s="9"/>
      <c r="C488" s="9"/>
      <c r="D488" s="9"/>
      <c r="E488" s="9"/>
      <c r="F488" s="9"/>
      <c r="G488" s="9"/>
    </row>
    <row r="489" spans="1:7" ht="13.8">
      <c r="A489" s="8"/>
      <c r="B489" s="8"/>
      <c r="C489" s="8"/>
      <c r="D489" s="8"/>
      <c r="E489" s="8"/>
      <c r="F489" s="8"/>
      <c r="G489" s="8"/>
    </row>
    <row r="490" spans="1:7" ht="13.8">
      <c r="A490" s="9"/>
      <c r="B490" s="9"/>
      <c r="C490" s="9"/>
      <c r="D490" s="9"/>
      <c r="E490" s="9"/>
      <c r="F490" s="9"/>
      <c r="G490" s="9"/>
    </row>
    <row r="491" spans="1:7" ht="13.8">
      <c r="A491" s="8"/>
      <c r="B491" s="8"/>
      <c r="C491" s="8"/>
      <c r="D491" s="8"/>
      <c r="E491" s="8"/>
      <c r="F491" s="8"/>
      <c r="G491" s="8"/>
    </row>
    <row r="492" spans="1:7" ht="13.8">
      <c r="A492" s="9"/>
      <c r="B492" s="9"/>
      <c r="C492" s="9"/>
      <c r="D492" s="9"/>
      <c r="E492" s="9"/>
      <c r="F492" s="9"/>
      <c r="G492" s="9"/>
    </row>
    <row r="493" spans="1:7" ht="13.8">
      <c r="A493" s="8"/>
      <c r="B493" s="8"/>
      <c r="C493" s="8"/>
      <c r="D493" s="8"/>
      <c r="E493" s="8"/>
      <c r="F493" s="8"/>
      <c r="G493" s="8"/>
    </row>
    <row r="494" spans="1:7" ht="13.8">
      <c r="A494" s="9"/>
      <c r="B494" s="9"/>
      <c r="C494" s="9"/>
      <c r="D494" s="9"/>
      <c r="E494" s="9"/>
      <c r="F494" s="9"/>
      <c r="G494" s="9"/>
    </row>
    <row r="495" spans="1:7" ht="13.8">
      <c r="A495" s="8"/>
      <c r="B495" s="8"/>
      <c r="C495" s="8"/>
      <c r="D495" s="8"/>
      <c r="E495" s="8"/>
      <c r="F495" s="8"/>
      <c r="G495" s="8"/>
    </row>
    <row r="496" spans="1:7" ht="13.8">
      <c r="A496" s="9"/>
      <c r="B496" s="9"/>
      <c r="C496" s="9"/>
      <c r="D496" s="9"/>
      <c r="E496" s="9"/>
      <c r="F496" s="9"/>
      <c r="G496" s="9"/>
    </row>
    <row r="497" spans="1:7" ht="13.8">
      <c r="A497" s="8"/>
      <c r="B497" s="8"/>
      <c r="C497" s="8"/>
      <c r="D497" s="8"/>
      <c r="E497" s="8"/>
      <c r="F497" s="8"/>
      <c r="G497" s="8"/>
    </row>
    <row r="498" spans="1:7" ht="13.8">
      <c r="A498" s="9"/>
      <c r="B498" s="9"/>
      <c r="C498" s="9"/>
      <c r="D498" s="9"/>
      <c r="E498" s="9"/>
      <c r="F498" s="9"/>
      <c r="G498" s="9"/>
    </row>
    <row r="499" spans="1:7" ht="13.8">
      <c r="A499" s="8"/>
      <c r="B499" s="8"/>
      <c r="C499" s="8"/>
      <c r="D499" s="8"/>
      <c r="E499" s="8"/>
      <c r="F499" s="8"/>
      <c r="G499" s="8"/>
    </row>
    <row r="500" spans="1:7" ht="13.8">
      <c r="A500" s="9"/>
      <c r="B500" s="9"/>
      <c r="C500" s="9"/>
      <c r="D500" s="9"/>
      <c r="E500" s="9"/>
      <c r="F500" s="9"/>
      <c r="G500" s="9"/>
    </row>
    <row r="501" spans="1:7" ht="13.8">
      <c r="A501" s="8"/>
      <c r="B501" s="8"/>
      <c r="C501" s="8"/>
      <c r="D501" s="8"/>
      <c r="E501" s="8"/>
      <c r="F501" s="8"/>
      <c r="G501" s="8"/>
    </row>
    <row r="502" spans="1:7" ht="13.8">
      <c r="A502" s="9"/>
      <c r="B502" s="9"/>
      <c r="C502" s="9"/>
      <c r="D502" s="9"/>
      <c r="E502" s="9"/>
      <c r="F502" s="9"/>
      <c r="G502" s="9"/>
    </row>
    <row r="503" spans="1:7" ht="13.8">
      <c r="A503" s="8"/>
      <c r="B503" s="8"/>
      <c r="C503" s="8"/>
      <c r="D503" s="8"/>
      <c r="E503" s="8"/>
      <c r="F503" s="8"/>
      <c r="G503" s="8"/>
    </row>
    <row r="504" spans="1:7" ht="13.8">
      <c r="A504" s="9"/>
      <c r="B504" s="9"/>
      <c r="C504" s="9"/>
      <c r="D504" s="9"/>
      <c r="E504" s="9"/>
      <c r="F504" s="9"/>
      <c r="G504" s="9"/>
    </row>
    <row r="505" spans="1:7" ht="13.8">
      <c r="A505" s="8"/>
      <c r="B505" s="8"/>
      <c r="C505" s="8"/>
      <c r="D505" s="8"/>
      <c r="E505" s="8"/>
      <c r="F505" s="8"/>
      <c r="G505" s="8"/>
    </row>
    <row r="506" spans="1:7" ht="13.8">
      <c r="A506" s="9"/>
      <c r="B506" s="9"/>
      <c r="C506" s="9"/>
      <c r="D506" s="9"/>
      <c r="E506" s="9"/>
      <c r="F506" s="9"/>
      <c r="G506" s="9"/>
    </row>
    <row r="507" spans="1:7" ht="13.8">
      <c r="A507" s="8"/>
      <c r="B507" s="8"/>
      <c r="C507" s="8"/>
      <c r="D507" s="8"/>
      <c r="E507" s="8"/>
      <c r="F507" s="8"/>
      <c r="G507" s="8"/>
    </row>
    <row r="508" spans="1:7" ht="13.8">
      <c r="A508" s="9"/>
      <c r="B508" s="9"/>
      <c r="C508" s="9"/>
      <c r="D508" s="9"/>
      <c r="E508" s="9"/>
      <c r="F508" s="9"/>
      <c r="G508" s="9"/>
    </row>
    <row r="509" spans="1:7" ht="13.8">
      <c r="A509" s="8"/>
      <c r="B509" s="8"/>
      <c r="C509" s="8"/>
      <c r="D509" s="8"/>
      <c r="E509" s="8"/>
      <c r="F509" s="8"/>
      <c r="G509" s="8"/>
    </row>
    <row r="510" spans="1:7" ht="13.8">
      <c r="A510" s="9"/>
      <c r="B510" s="9"/>
      <c r="C510" s="9"/>
      <c r="D510" s="9"/>
      <c r="E510" s="9"/>
      <c r="F510" s="9"/>
      <c r="G510" s="9"/>
    </row>
    <row r="511" spans="1:7" ht="13.8">
      <c r="A511" s="8"/>
      <c r="B511" s="8"/>
      <c r="C511" s="8"/>
      <c r="D511" s="8"/>
      <c r="E511" s="8"/>
      <c r="F511" s="8"/>
      <c r="G511" s="8"/>
    </row>
    <row r="512" spans="1:7" ht="13.8">
      <c r="A512" s="9"/>
      <c r="B512" s="9"/>
      <c r="C512" s="9"/>
      <c r="D512" s="9"/>
      <c r="E512" s="9"/>
      <c r="F512" s="9"/>
      <c r="G512" s="9"/>
    </row>
    <row r="513" spans="1:7" ht="13.8">
      <c r="A513" s="8"/>
      <c r="B513" s="8"/>
      <c r="C513" s="8"/>
      <c r="D513" s="8"/>
      <c r="E513" s="8"/>
      <c r="F513" s="8"/>
      <c r="G513" s="8"/>
    </row>
    <row r="514" spans="1:7" ht="13.8">
      <c r="A514" s="9"/>
      <c r="B514" s="9"/>
      <c r="C514" s="9"/>
      <c r="D514" s="9"/>
      <c r="E514" s="9"/>
      <c r="F514" s="9"/>
      <c r="G514" s="9"/>
    </row>
    <row r="515" spans="1:7" ht="13.8">
      <c r="A515" s="8"/>
      <c r="B515" s="8"/>
      <c r="C515" s="8"/>
      <c r="D515" s="8"/>
      <c r="E515" s="8"/>
      <c r="F515" s="8"/>
      <c r="G515" s="8"/>
    </row>
    <row r="516" spans="1:7" ht="13.8">
      <c r="A516" s="9"/>
      <c r="B516" s="9"/>
      <c r="C516" s="9"/>
      <c r="D516" s="9"/>
      <c r="E516" s="9"/>
      <c r="F516" s="9"/>
      <c r="G516" s="9"/>
    </row>
    <row r="517" spans="1:7" ht="13.8">
      <c r="A517" s="8"/>
      <c r="B517" s="8"/>
      <c r="C517" s="8"/>
      <c r="D517" s="8"/>
      <c r="E517" s="8"/>
      <c r="F517" s="8"/>
      <c r="G517" s="8"/>
    </row>
    <row r="518" spans="1:7" ht="13.8">
      <c r="A518" s="9"/>
      <c r="B518" s="9"/>
      <c r="C518" s="9"/>
      <c r="D518" s="9"/>
      <c r="E518" s="9"/>
      <c r="F518" s="9"/>
      <c r="G518" s="9"/>
    </row>
    <row r="519" spans="1:7" ht="13.8">
      <c r="A519" s="8"/>
      <c r="B519" s="8"/>
      <c r="C519" s="8"/>
      <c r="D519" s="8"/>
      <c r="E519" s="8"/>
      <c r="F519" s="8"/>
      <c r="G519" s="8"/>
    </row>
    <row r="520" spans="1:7" ht="13.8">
      <c r="A520" s="9"/>
      <c r="B520" s="9"/>
      <c r="C520" s="9"/>
      <c r="D520" s="9"/>
      <c r="E520" s="9"/>
      <c r="F520" s="9"/>
      <c r="G520" s="9"/>
    </row>
    <row r="521" spans="1:7" ht="13.8">
      <c r="A521" s="8"/>
      <c r="B521" s="8"/>
      <c r="C521" s="8"/>
      <c r="D521" s="8"/>
      <c r="E521" s="8"/>
      <c r="F521" s="8"/>
      <c r="G521" s="8"/>
    </row>
    <row r="522" spans="1:7" ht="13.8">
      <c r="A522" s="9"/>
      <c r="B522" s="9"/>
      <c r="C522" s="9"/>
      <c r="D522" s="9"/>
      <c r="E522" s="9"/>
      <c r="F522" s="9"/>
      <c r="G522" s="9"/>
    </row>
    <row r="523" spans="1:7" ht="13.8">
      <c r="A523" s="8"/>
      <c r="B523" s="8"/>
      <c r="C523" s="8"/>
      <c r="D523" s="8"/>
      <c r="E523" s="8"/>
      <c r="F523" s="8"/>
      <c r="G523" s="8"/>
    </row>
    <row r="524" spans="1:7" ht="13.8">
      <c r="A524" s="9"/>
      <c r="B524" s="9"/>
      <c r="C524" s="9"/>
      <c r="D524" s="9"/>
      <c r="E524" s="9"/>
      <c r="F524" s="9"/>
      <c r="G524" s="9"/>
    </row>
    <row r="525" spans="1:7" ht="13.8">
      <c r="A525" s="8"/>
      <c r="B525" s="8"/>
      <c r="C525" s="8"/>
      <c r="D525" s="8"/>
      <c r="E525" s="8"/>
      <c r="F525" s="8"/>
      <c r="G525" s="8"/>
    </row>
    <row r="526" spans="1:7" ht="13.8">
      <c r="A526" s="9"/>
      <c r="B526" s="9"/>
      <c r="C526" s="9"/>
      <c r="D526" s="9"/>
      <c r="E526" s="9"/>
      <c r="F526" s="9"/>
      <c r="G526" s="9"/>
    </row>
    <row r="527" spans="1:7" ht="13.8">
      <c r="A527" s="8"/>
      <c r="B527" s="8"/>
      <c r="C527" s="8"/>
      <c r="D527" s="8"/>
      <c r="E527" s="8"/>
      <c r="F527" s="8"/>
      <c r="G527" s="8"/>
    </row>
    <row r="528" spans="1:7" ht="13.8">
      <c r="A528" s="9"/>
      <c r="B528" s="9"/>
      <c r="C528" s="9"/>
      <c r="D528" s="9"/>
      <c r="E528" s="9"/>
      <c r="F528" s="9"/>
      <c r="G528" s="9"/>
    </row>
    <row r="529" spans="1:7" ht="13.8">
      <c r="A529" s="8"/>
      <c r="B529" s="8"/>
      <c r="C529" s="8"/>
      <c r="D529" s="8"/>
      <c r="E529" s="8"/>
      <c r="F529" s="8"/>
      <c r="G529" s="8"/>
    </row>
    <row r="530" spans="1:7" ht="13.8">
      <c r="A530" s="9"/>
      <c r="B530" s="9"/>
      <c r="C530" s="9"/>
      <c r="D530" s="9"/>
      <c r="E530" s="9"/>
      <c r="F530" s="9"/>
      <c r="G530" s="9"/>
    </row>
    <row r="531" spans="1:7" ht="13.8">
      <c r="A531" s="8"/>
      <c r="B531" s="8"/>
      <c r="C531" s="8"/>
      <c r="D531" s="8"/>
      <c r="E531" s="8"/>
      <c r="F531" s="8"/>
      <c r="G531" s="8"/>
    </row>
    <row r="532" spans="1:7" ht="13.8">
      <c r="A532" s="9"/>
      <c r="B532" s="9"/>
      <c r="C532" s="9"/>
      <c r="D532" s="9"/>
      <c r="E532" s="9"/>
      <c r="F532" s="9"/>
      <c r="G532" s="9"/>
    </row>
    <row r="533" spans="1:7" ht="13.8">
      <c r="A533" s="8"/>
      <c r="B533" s="8"/>
      <c r="C533" s="8"/>
      <c r="D533" s="8"/>
      <c r="E533" s="8"/>
      <c r="F533" s="8"/>
      <c r="G533" s="8"/>
    </row>
    <row r="534" spans="1:7" ht="13.8">
      <c r="A534" s="9"/>
      <c r="B534" s="9"/>
      <c r="C534" s="9"/>
      <c r="D534" s="9"/>
      <c r="E534" s="9"/>
      <c r="F534" s="9"/>
      <c r="G534" s="9"/>
    </row>
    <row r="535" spans="1:7" ht="13.8">
      <c r="A535" s="8"/>
      <c r="B535" s="8"/>
      <c r="C535" s="8"/>
      <c r="D535" s="8"/>
      <c r="E535" s="8"/>
      <c r="F535" s="8"/>
      <c r="G535" s="8"/>
    </row>
    <row r="536" spans="1:7" ht="13.8">
      <c r="A536" s="9"/>
      <c r="B536" s="9"/>
      <c r="C536" s="9"/>
      <c r="D536" s="9"/>
      <c r="E536" s="9"/>
      <c r="F536" s="9"/>
      <c r="G536" s="9"/>
    </row>
    <row r="537" spans="1:7" ht="13.8">
      <c r="A537" s="8"/>
      <c r="B537" s="8"/>
      <c r="C537" s="8"/>
      <c r="D537" s="8"/>
      <c r="E537" s="8"/>
      <c r="F537" s="8"/>
      <c r="G537" s="8"/>
    </row>
    <row r="538" spans="1:7" ht="13.8">
      <c r="A538" s="9"/>
      <c r="B538" s="9"/>
      <c r="C538" s="9"/>
      <c r="D538" s="9"/>
      <c r="E538" s="9"/>
      <c r="F538" s="9"/>
      <c r="G538" s="9"/>
    </row>
    <row r="539" spans="1:7" ht="13.8">
      <c r="A539" s="8"/>
      <c r="B539" s="8"/>
      <c r="C539" s="8"/>
      <c r="D539" s="8"/>
      <c r="E539" s="8"/>
      <c r="F539" s="8"/>
      <c r="G539" s="8"/>
    </row>
    <row r="540" spans="1:7" ht="13.8">
      <c r="A540" s="9"/>
      <c r="B540" s="9"/>
      <c r="C540" s="9"/>
      <c r="D540" s="9"/>
      <c r="E540" s="9"/>
      <c r="F540" s="9"/>
      <c r="G540" s="9"/>
    </row>
    <row r="541" spans="1:7" ht="13.8">
      <c r="A541" s="8"/>
      <c r="B541" s="8"/>
      <c r="C541" s="8"/>
      <c r="D541" s="8"/>
      <c r="E541" s="8"/>
      <c r="F541" s="8"/>
      <c r="G541" s="8"/>
    </row>
    <row r="542" spans="1:7" ht="13.8">
      <c r="A542" s="9"/>
      <c r="B542" s="9"/>
      <c r="C542" s="9"/>
      <c r="D542" s="9"/>
      <c r="E542" s="9"/>
      <c r="F542" s="9"/>
      <c r="G542" s="9"/>
    </row>
    <row r="543" spans="1:7" ht="13.8">
      <c r="A543" s="8"/>
      <c r="B543" s="8"/>
      <c r="C543" s="8"/>
      <c r="D543" s="8"/>
      <c r="E543" s="8"/>
      <c r="F543" s="8"/>
      <c r="G543" s="8"/>
    </row>
    <row r="544" spans="1:7" ht="13.8">
      <c r="A544" s="9"/>
      <c r="B544" s="9"/>
      <c r="C544" s="9"/>
      <c r="D544" s="9"/>
      <c r="E544" s="9"/>
      <c r="F544" s="9"/>
      <c r="G544" s="9"/>
    </row>
    <row r="545" spans="1:7" ht="13.8">
      <c r="A545" s="8"/>
      <c r="B545" s="8"/>
      <c r="C545" s="8"/>
      <c r="D545" s="8"/>
      <c r="E545" s="8"/>
      <c r="F545" s="8"/>
      <c r="G545" s="8"/>
    </row>
    <row r="546" spans="1:7" ht="13.8">
      <c r="A546" s="9"/>
      <c r="B546" s="9"/>
      <c r="C546" s="9"/>
      <c r="D546" s="9"/>
      <c r="E546" s="9"/>
      <c r="F546" s="9"/>
      <c r="G546" s="9"/>
    </row>
    <row r="547" spans="1:7" ht="13.8">
      <c r="A547" s="8"/>
      <c r="B547" s="8"/>
      <c r="C547" s="8"/>
      <c r="D547" s="8"/>
      <c r="E547" s="8"/>
      <c r="F547" s="8"/>
      <c r="G547" s="8"/>
    </row>
    <row r="548" spans="1:7" ht="13.8">
      <c r="A548" s="9"/>
      <c r="B548" s="9"/>
      <c r="C548" s="9"/>
      <c r="D548" s="9"/>
      <c r="E548" s="9"/>
      <c r="F548" s="9"/>
      <c r="G548" s="9"/>
    </row>
    <row r="549" spans="1:7" ht="13.8">
      <c r="A549" s="8"/>
      <c r="B549" s="8"/>
      <c r="C549" s="8"/>
      <c r="D549" s="8"/>
      <c r="E549" s="8"/>
      <c r="F549" s="8"/>
      <c r="G549" s="8"/>
    </row>
    <row r="550" spans="1:7" ht="13.8">
      <c r="A550" s="9"/>
      <c r="B550" s="9"/>
      <c r="C550" s="9"/>
      <c r="D550" s="9"/>
      <c r="E550" s="9"/>
      <c r="F550" s="9"/>
      <c r="G550" s="9"/>
    </row>
    <row r="551" spans="1:7" ht="13.8">
      <c r="A551" s="8"/>
      <c r="B551" s="8"/>
      <c r="C551" s="8"/>
      <c r="D551" s="8"/>
      <c r="E551" s="8"/>
      <c r="F551" s="8"/>
      <c r="G551" s="8"/>
    </row>
    <row r="552" spans="1:7" ht="13.8">
      <c r="A552" s="9"/>
      <c r="B552" s="9"/>
      <c r="C552" s="9"/>
      <c r="D552" s="9"/>
      <c r="E552" s="9"/>
      <c r="F552" s="9"/>
      <c r="G552" s="9"/>
    </row>
    <row r="553" spans="1:7" ht="13.8">
      <c r="A553" s="8"/>
      <c r="B553" s="8"/>
      <c r="C553" s="8"/>
      <c r="D553" s="8"/>
      <c r="E553" s="8"/>
      <c r="F553" s="8"/>
      <c r="G553" s="8"/>
    </row>
    <row r="554" spans="1:7" ht="13.8">
      <c r="A554" s="9"/>
      <c r="B554" s="9"/>
      <c r="C554" s="9"/>
      <c r="D554" s="9"/>
      <c r="E554" s="9"/>
      <c r="F554" s="9"/>
      <c r="G554" s="9"/>
    </row>
    <row r="555" spans="1:7" ht="13.8">
      <c r="A555" s="8"/>
      <c r="B555" s="8"/>
      <c r="C555" s="8"/>
      <c r="D555" s="8"/>
      <c r="E555" s="8"/>
      <c r="F555" s="8"/>
      <c r="G555" s="8"/>
    </row>
    <row r="556" spans="1:7" ht="13.8">
      <c r="A556" s="9"/>
      <c r="B556" s="9"/>
      <c r="C556" s="9"/>
      <c r="D556" s="9"/>
      <c r="E556" s="9"/>
      <c r="F556" s="9"/>
      <c r="G556" s="9"/>
    </row>
    <row r="557" spans="1:7" ht="13.8">
      <c r="A557" s="8"/>
      <c r="B557" s="8"/>
      <c r="C557" s="8"/>
      <c r="D557" s="8"/>
      <c r="E557" s="8"/>
      <c r="F557" s="8"/>
      <c r="G557" s="8"/>
    </row>
    <row r="558" spans="1:7" ht="13.8">
      <c r="A558" s="9"/>
      <c r="B558" s="9"/>
      <c r="C558" s="9"/>
      <c r="D558" s="9"/>
      <c r="E558" s="9"/>
      <c r="F558" s="9"/>
      <c r="G558" s="9"/>
    </row>
    <row r="559" spans="1:7" ht="13.8">
      <c r="A559" s="8"/>
      <c r="B559" s="8"/>
      <c r="C559" s="8"/>
      <c r="D559" s="8"/>
      <c r="E559" s="8"/>
      <c r="F559" s="8"/>
      <c r="G559" s="8"/>
    </row>
    <row r="560" spans="1:7" ht="13.8">
      <c r="A560" s="9"/>
      <c r="B560" s="9"/>
      <c r="C560" s="9"/>
      <c r="D560" s="9"/>
      <c r="E560" s="9"/>
      <c r="F560" s="9"/>
      <c r="G560" s="9"/>
    </row>
    <row r="561" spans="1:7" ht="13.8">
      <c r="A561" s="8"/>
      <c r="B561" s="8"/>
      <c r="C561" s="8"/>
      <c r="D561" s="8"/>
      <c r="E561" s="8"/>
      <c r="F561" s="8"/>
      <c r="G561" s="8"/>
    </row>
    <row r="562" spans="1:7" ht="13.8">
      <c r="A562" s="9"/>
      <c r="B562" s="9"/>
      <c r="C562" s="9"/>
      <c r="D562" s="9"/>
      <c r="E562" s="9"/>
      <c r="F562" s="9"/>
      <c r="G562" s="9"/>
    </row>
    <row r="563" spans="1:7" ht="13.8">
      <c r="A563" s="8"/>
      <c r="B563" s="8"/>
      <c r="C563" s="8"/>
      <c r="D563" s="8"/>
      <c r="E563" s="8"/>
      <c r="F563" s="8"/>
      <c r="G563" s="8"/>
    </row>
    <row r="564" spans="1:7" ht="13.8">
      <c r="A564" s="9"/>
      <c r="B564" s="9"/>
      <c r="C564" s="9"/>
      <c r="D564" s="9"/>
      <c r="E564" s="9"/>
      <c r="F564" s="9"/>
      <c r="G564" s="9"/>
    </row>
    <row r="565" spans="1:7" ht="13.8">
      <c r="A565" s="8"/>
      <c r="B565" s="8"/>
      <c r="C565" s="8"/>
      <c r="D565" s="8"/>
      <c r="E565" s="8"/>
      <c r="F565" s="8"/>
      <c r="G565" s="8"/>
    </row>
    <row r="566" spans="1:7" ht="13.8">
      <c r="A566" s="9"/>
      <c r="B566" s="9"/>
      <c r="C566" s="9"/>
      <c r="D566" s="9"/>
      <c r="E566" s="9"/>
      <c r="F566" s="9"/>
      <c r="G566" s="9"/>
    </row>
    <row r="567" spans="1:7" ht="13.8">
      <c r="A567" s="8"/>
      <c r="B567" s="8"/>
      <c r="C567" s="8"/>
      <c r="D567" s="8"/>
      <c r="E567" s="8"/>
      <c r="F567" s="8"/>
      <c r="G567" s="8"/>
    </row>
    <row r="568" spans="1:7" ht="13.8">
      <c r="A568" s="9"/>
      <c r="B568" s="9"/>
      <c r="C568" s="9"/>
      <c r="D568" s="9"/>
      <c r="E568" s="9"/>
      <c r="F568" s="9"/>
      <c r="G568" s="9"/>
    </row>
    <row r="569" spans="1:7" ht="13.8">
      <c r="A569" s="8"/>
      <c r="B569" s="8"/>
      <c r="C569" s="8"/>
      <c r="D569" s="8"/>
      <c r="E569" s="8"/>
      <c r="F569" s="8"/>
      <c r="G569" s="8"/>
    </row>
    <row r="570" spans="1:7" ht="13.8">
      <c r="A570" s="9"/>
      <c r="B570" s="9"/>
      <c r="C570" s="9"/>
      <c r="D570" s="9"/>
      <c r="E570" s="9"/>
      <c r="F570" s="9"/>
      <c r="G570" s="9"/>
    </row>
    <row r="571" spans="1:7" ht="13.8">
      <c r="A571" s="8"/>
      <c r="B571" s="8"/>
      <c r="C571" s="8"/>
      <c r="D571" s="8"/>
      <c r="E571" s="8"/>
      <c r="F571" s="8"/>
      <c r="G571" s="8"/>
    </row>
    <row r="572" spans="1:7" ht="13.8">
      <c r="A572" s="9"/>
      <c r="B572" s="9"/>
      <c r="C572" s="9"/>
      <c r="D572" s="9"/>
      <c r="E572" s="9"/>
      <c r="F572" s="9"/>
      <c r="G572" s="9"/>
    </row>
    <row r="573" spans="1:7" ht="13.8">
      <c r="A573" s="8"/>
      <c r="B573" s="8"/>
      <c r="C573" s="8"/>
      <c r="D573" s="8"/>
      <c r="E573" s="8"/>
      <c r="F573" s="8"/>
      <c r="G573" s="8"/>
    </row>
    <row r="574" spans="1:7" ht="13.8">
      <c r="A574" s="9"/>
      <c r="B574" s="9"/>
      <c r="C574" s="9"/>
      <c r="D574" s="9"/>
      <c r="E574" s="9"/>
      <c r="F574" s="9"/>
      <c r="G574" s="9"/>
    </row>
    <row r="575" spans="1:7" ht="13.8">
      <c r="A575" s="8"/>
      <c r="B575" s="8"/>
      <c r="C575" s="8"/>
      <c r="D575" s="8"/>
      <c r="E575" s="8"/>
      <c r="F575" s="8"/>
      <c r="G575" s="8"/>
    </row>
    <row r="576" spans="1:7" ht="13.8">
      <c r="A576" s="9"/>
      <c r="B576" s="9"/>
      <c r="C576" s="9"/>
      <c r="D576" s="9"/>
      <c r="E576" s="9"/>
      <c r="F576" s="9"/>
      <c r="G576" s="9"/>
    </row>
    <row r="577" spans="1:7" ht="13.8">
      <c r="A577" s="8"/>
      <c r="B577" s="8"/>
      <c r="C577" s="8"/>
      <c r="D577" s="8"/>
      <c r="E577" s="8"/>
      <c r="F577" s="8"/>
      <c r="G577" s="8"/>
    </row>
    <row r="578" spans="1:7" ht="13.8">
      <c r="A578" s="9"/>
      <c r="B578" s="9"/>
      <c r="C578" s="9"/>
      <c r="D578" s="9"/>
      <c r="E578" s="9"/>
      <c r="F578" s="9"/>
      <c r="G578" s="9"/>
    </row>
    <row r="579" spans="1:7" ht="13.8">
      <c r="A579" s="8"/>
      <c r="B579" s="8"/>
      <c r="C579" s="8"/>
      <c r="D579" s="8"/>
      <c r="E579" s="8"/>
      <c r="F579" s="8"/>
      <c r="G579" s="8"/>
    </row>
    <row r="580" spans="1:7" ht="13.8">
      <c r="A580" s="9"/>
      <c r="B580" s="9"/>
      <c r="C580" s="9"/>
      <c r="D580" s="9"/>
      <c r="E580" s="9"/>
      <c r="F580" s="9"/>
      <c r="G580" s="9"/>
    </row>
    <row r="581" spans="1:7" ht="13.8">
      <c r="A581" s="8"/>
      <c r="B581" s="8"/>
      <c r="C581" s="8"/>
      <c r="D581" s="8"/>
      <c r="E581" s="8"/>
      <c r="F581" s="8"/>
      <c r="G581" s="8"/>
    </row>
    <row r="582" spans="1:7" ht="13.8">
      <c r="A582" s="9"/>
      <c r="B582" s="9"/>
      <c r="C582" s="9"/>
      <c r="D582" s="9"/>
      <c r="E582" s="9"/>
      <c r="F582" s="9"/>
      <c r="G582" s="9"/>
    </row>
    <row r="583" spans="1:7" ht="13.8">
      <c r="A583" s="8"/>
      <c r="B583" s="8"/>
      <c r="C583" s="8"/>
      <c r="D583" s="8"/>
      <c r="E583" s="8"/>
      <c r="F583" s="8"/>
      <c r="G583" s="8"/>
    </row>
    <row r="584" spans="1:7" ht="13.8">
      <c r="A584" s="9"/>
      <c r="B584" s="9"/>
      <c r="C584" s="9"/>
      <c r="D584" s="9"/>
      <c r="E584" s="9"/>
      <c r="F584" s="9"/>
      <c r="G584" s="9"/>
    </row>
    <row r="585" spans="1:7" ht="13.8">
      <c r="A585" s="8"/>
      <c r="B585" s="8"/>
      <c r="C585" s="8"/>
      <c r="D585" s="8"/>
      <c r="E585" s="8"/>
      <c r="F585" s="8"/>
      <c r="G585" s="8"/>
    </row>
    <row r="586" spans="1:7" ht="13.8">
      <c r="A586" s="9"/>
      <c r="B586" s="9"/>
      <c r="C586" s="9"/>
      <c r="D586" s="9"/>
      <c r="E586" s="9"/>
      <c r="F586" s="9"/>
      <c r="G586" s="9"/>
    </row>
    <row r="587" spans="1:7" ht="13.8">
      <c r="A587" s="8"/>
      <c r="B587" s="8"/>
      <c r="C587" s="8"/>
      <c r="D587" s="8"/>
      <c r="E587" s="8"/>
      <c r="F587" s="8"/>
      <c r="G587" s="8"/>
    </row>
    <row r="588" spans="1:7" ht="13.8">
      <c r="A588" s="9"/>
      <c r="B588" s="9"/>
      <c r="C588" s="9"/>
      <c r="D588" s="9"/>
      <c r="E588" s="9"/>
      <c r="F588" s="9"/>
      <c r="G588" s="9"/>
    </row>
    <row r="589" spans="1:7" ht="13.8">
      <c r="A589" s="8"/>
      <c r="B589" s="8"/>
      <c r="C589" s="8"/>
      <c r="D589" s="8"/>
      <c r="E589" s="8"/>
      <c r="F589" s="8"/>
      <c r="G589" s="8"/>
    </row>
    <row r="590" spans="1:7" ht="13.8">
      <c r="A590" s="9"/>
      <c r="B590" s="9"/>
      <c r="C590" s="9"/>
      <c r="D590" s="9"/>
      <c r="E590" s="9"/>
      <c r="F590" s="9"/>
      <c r="G590" s="9"/>
    </row>
    <row r="591" spans="1:7" ht="13.8">
      <c r="A591" s="8"/>
      <c r="B591" s="8"/>
      <c r="C591" s="8"/>
      <c r="D591" s="8"/>
      <c r="E591" s="8"/>
      <c r="F591" s="8"/>
      <c r="G591" s="8"/>
    </row>
    <row r="592" spans="1:7" ht="13.8">
      <c r="A592" s="9"/>
      <c r="B592" s="9"/>
      <c r="C592" s="9"/>
      <c r="D592" s="9"/>
      <c r="E592" s="9"/>
      <c r="F592" s="9"/>
      <c r="G592" s="9"/>
    </row>
    <row r="593" spans="1:7" ht="13.8">
      <c r="A593" s="8"/>
      <c r="B593" s="8"/>
      <c r="C593" s="8"/>
      <c r="D593" s="8"/>
      <c r="E593" s="8"/>
      <c r="F593" s="8"/>
      <c r="G593" s="8"/>
    </row>
    <row r="594" spans="1:7" ht="13.8">
      <c r="A594" s="9"/>
      <c r="B594" s="9"/>
      <c r="C594" s="9"/>
      <c r="D594" s="9"/>
      <c r="E594" s="9"/>
      <c r="F594" s="9"/>
      <c r="G594" s="9"/>
    </row>
    <row r="595" spans="1:7" ht="13.8">
      <c r="A595" s="8"/>
      <c r="B595" s="8"/>
      <c r="C595" s="8"/>
      <c r="D595" s="8"/>
      <c r="E595" s="8"/>
      <c r="F595" s="8"/>
      <c r="G595" s="8"/>
    </row>
    <row r="596" spans="1:7" ht="13.8">
      <c r="A596" s="9"/>
      <c r="B596" s="9"/>
      <c r="C596" s="9"/>
      <c r="D596" s="9"/>
      <c r="E596" s="9"/>
      <c r="F596" s="9"/>
      <c r="G596" s="9"/>
    </row>
    <row r="597" spans="1:7" ht="13.8">
      <c r="A597" s="8"/>
      <c r="B597" s="8"/>
      <c r="C597" s="8"/>
      <c r="D597" s="8"/>
      <c r="E597" s="8"/>
      <c r="F597" s="8"/>
      <c r="G597" s="8"/>
    </row>
    <row r="598" spans="1:7" ht="13.8">
      <c r="A598" s="9"/>
      <c r="B598" s="9"/>
      <c r="C598" s="9"/>
      <c r="D598" s="9"/>
      <c r="E598" s="9"/>
      <c r="F598" s="9"/>
      <c r="G598" s="9"/>
    </row>
    <row r="599" spans="1:7" ht="13.8">
      <c r="A599" s="8"/>
      <c r="B599" s="8"/>
      <c r="C599" s="8"/>
      <c r="D599" s="8"/>
      <c r="E599" s="8"/>
      <c r="F599" s="8"/>
      <c r="G599" s="8"/>
    </row>
    <row r="600" spans="1:7" ht="13.8">
      <c r="A600" s="9"/>
      <c r="B600" s="9"/>
      <c r="C600" s="9"/>
      <c r="D600" s="9"/>
      <c r="E600" s="9"/>
      <c r="F600" s="9"/>
      <c r="G600" s="9"/>
    </row>
    <row r="601" spans="1:7" ht="13.8">
      <c r="A601" s="8"/>
      <c r="B601" s="8"/>
      <c r="C601" s="8"/>
      <c r="D601" s="8"/>
      <c r="E601" s="8"/>
      <c r="F601" s="8"/>
      <c r="G601" s="8"/>
    </row>
    <row r="602" spans="1:7" ht="13.8">
      <c r="A602" s="9"/>
      <c r="B602" s="9"/>
      <c r="C602" s="9"/>
      <c r="D602" s="9"/>
      <c r="E602" s="9"/>
      <c r="F602" s="9"/>
      <c r="G602" s="9"/>
    </row>
    <row r="603" spans="1:7" ht="13.8">
      <c r="A603" s="8"/>
      <c r="B603" s="8"/>
      <c r="C603" s="8"/>
      <c r="D603" s="8"/>
      <c r="E603" s="8"/>
      <c r="F603" s="8"/>
      <c r="G603" s="8"/>
    </row>
    <row r="604" spans="1:7" ht="13.8">
      <c r="A604" s="9"/>
      <c r="B604" s="9"/>
      <c r="C604" s="9"/>
      <c r="D604" s="9"/>
      <c r="E604" s="9"/>
      <c r="F604" s="9"/>
      <c r="G604" s="9"/>
    </row>
    <row r="605" spans="1:7" ht="13.8">
      <c r="A605" s="8"/>
      <c r="B605" s="8"/>
      <c r="C605" s="8"/>
      <c r="D605" s="8"/>
      <c r="E605" s="8"/>
      <c r="F605" s="8"/>
      <c r="G605" s="8"/>
    </row>
    <row r="606" spans="1:7" ht="13.8">
      <c r="A606" s="9"/>
      <c r="B606" s="9"/>
      <c r="C606" s="9"/>
      <c r="D606" s="9"/>
      <c r="E606" s="9"/>
      <c r="F606" s="9"/>
      <c r="G606" s="9"/>
    </row>
    <row r="607" spans="1:7" ht="13.8">
      <c r="A607" s="8"/>
      <c r="B607" s="8"/>
      <c r="C607" s="8"/>
      <c r="D607" s="8"/>
      <c r="E607" s="8"/>
      <c r="F607" s="8"/>
      <c r="G607" s="8"/>
    </row>
    <row r="608" spans="1:7" ht="13.8">
      <c r="A608" s="9"/>
      <c r="B608" s="9"/>
      <c r="C608" s="9"/>
      <c r="D608" s="9"/>
      <c r="E608" s="9"/>
      <c r="F608" s="9"/>
      <c r="G608" s="9"/>
    </row>
    <row r="609" spans="1:7" ht="13.8">
      <c r="A609" s="8"/>
      <c r="B609" s="8"/>
      <c r="C609" s="8"/>
      <c r="D609" s="8"/>
      <c r="E609" s="8"/>
      <c r="F609" s="8"/>
      <c r="G609" s="8"/>
    </row>
    <row r="610" spans="1:7" ht="13.8">
      <c r="A610" s="9"/>
      <c r="B610" s="9"/>
      <c r="C610" s="9"/>
      <c r="D610" s="9"/>
      <c r="E610" s="9"/>
      <c r="F610" s="9"/>
      <c r="G610" s="9"/>
    </row>
    <row r="611" spans="1:7" ht="13.8">
      <c r="A611" s="8"/>
      <c r="B611" s="8"/>
      <c r="C611" s="8"/>
      <c r="D611" s="8"/>
      <c r="E611" s="8"/>
      <c r="F611" s="8"/>
      <c r="G611" s="8"/>
    </row>
    <row r="612" spans="1:7" ht="13.8">
      <c r="A612" s="9"/>
      <c r="B612" s="9"/>
      <c r="C612" s="9"/>
      <c r="D612" s="9"/>
      <c r="E612" s="9"/>
      <c r="F612" s="9"/>
      <c r="G612" s="9"/>
    </row>
    <row r="613" spans="1:7" ht="13.8">
      <c r="A613" s="8"/>
      <c r="B613" s="8"/>
      <c r="C613" s="8"/>
      <c r="D613" s="8"/>
      <c r="E613" s="8"/>
      <c r="F613" s="8"/>
      <c r="G613" s="8"/>
    </row>
    <row r="614" spans="1:7" ht="13.8">
      <c r="A614" s="9"/>
      <c r="B614" s="9"/>
      <c r="C614" s="9"/>
      <c r="D614" s="9"/>
      <c r="E614" s="9"/>
      <c r="F614" s="9"/>
      <c r="G614" s="9"/>
    </row>
    <row r="615" spans="1:7" ht="13.8">
      <c r="A615" s="8"/>
      <c r="B615" s="8"/>
      <c r="C615" s="8"/>
      <c r="D615" s="8"/>
      <c r="E615" s="8"/>
      <c r="F615" s="8"/>
      <c r="G615" s="8"/>
    </row>
    <row r="616" spans="1:7" ht="13.8">
      <c r="A616" s="9"/>
      <c r="B616" s="9"/>
      <c r="C616" s="9"/>
      <c r="D616" s="9"/>
      <c r="E616" s="9"/>
      <c r="F616" s="9"/>
      <c r="G616" s="9"/>
    </row>
    <row r="617" spans="1:7" ht="13.8">
      <c r="A617" s="8"/>
      <c r="B617" s="8"/>
      <c r="C617" s="8"/>
      <c r="D617" s="8"/>
      <c r="E617" s="8"/>
      <c r="F617" s="8"/>
      <c r="G617" s="8"/>
    </row>
    <row r="618" spans="1:7" ht="13.8">
      <c r="A618" s="9"/>
      <c r="B618" s="9"/>
      <c r="C618" s="9"/>
      <c r="D618" s="9"/>
      <c r="E618" s="9"/>
      <c r="F618" s="9"/>
      <c r="G618" s="9"/>
    </row>
    <row r="619" spans="1:7" ht="13.8">
      <c r="A619" s="8"/>
      <c r="B619" s="8"/>
      <c r="C619" s="8"/>
      <c r="D619" s="8"/>
      <c r="E619" s="8"/>
      <c r="F619" s="8"/>
      <c r="G619" s="8"/>
    </row>
    <row r="620" spans="1:7" ht="13.8">
      <c r="A620" s="9"/>
      <c r="B620" s="9"/>
      <c r="C620" s="9"/>
      <c r="D620" s="9"/>
      <c r="E620" s="9"/>
      <c r="F620" s="9"/>
      <c r="G620" s="9"/>
    </row>
    <row r="621" spans="1:7" ht="13.8">
      <c r="A621" s="8"/>
      <c r="B621" s="8"/>
      <c r="C621" s="8"/>
      <c r="D621" s="8"/>
      <c r="E621" s="8"/>
      <c r="F621" s="8"/>
      <c r="G621" s="8"/>
    </row>
    <row r="622" spans="1:7" ht="13.8">
      <c r="A622" s="9"/>
      <c r="B622" s="9"/>
      <c r="C622" s="9"/>
      <c r="D622" s="9"/>
      <c r="E622" s="9"/>
      <c r="F622" s="9"/>
      <c r="G622" s="9"/>
    </row>
    <row r="623" spans="1:7" ht="13.8">
      <c r="A623" s="8"/>
      <c r="B623" s="8"/>
      <c r="C623" s="8"/>
      <c r="D623" s="8"/>
      <c r="E623" s="8"/>
      <c r="F623" s="8"/>
      <c r="G623" s="8"/>
    </row>
    <row r="624" spans="1:7" ht="13.8">
      <c r="A624" s="9"/>
      <c r="B624" s="9"/>
      <c r="C624" s="9"/>
      <c r="D624" s="9"/>
      <c r="E624" s="9"/>
      <c r="F624" s="9"/>
      <c r="G624" s="9"/>
    </row>
    <row r="625" spans="1:7" ht="13.8">
      <c r="A625" s="8"/>
      <c r="B625" s="8"/>
      <c r="C625" s="8"/>
      <c r="D625" s="8"/>
      <c r="E625" s="8"/>
      <c r="F625" s="8"/>
      <c r="G625" s="8"/>
    </row>
    <row r="626" spans="1:7" ht="13.8">
      <c r="A626" s="9"/>
      <c r="B626" s="9"/>
      <c r="C626" s="9"/>
      <c r="D626" s="9"/>
      <c r="E626" s="9"/>
      <c r="F626" s="9"/>
      <c r="G626" s="9"/>
    </row>
    <row r="627" spans="1:7" ht="13.8">
      <c r="A627" s="8"/>
      <c r="B627" s="8"/>
      <c r="C627" s="8"/>
      <c r="D627" s="8"/>
      <c r="E627" s="8"/>
      <c r="F627" s="8"/>
      <c r="G627" s="8"/>
    </row>
    <row r="628" spans="1:7" ht="13.8">
      <c r="A628" s="9"/>
      <c r="B628" s="9"/>
      <c r="C628" s="9"/>
      <c r="D628" s="9"/>
      <c r="E628" s="9"/>
      <c r="F628" s="9"/>
      <c r="G628" s="9"/>
    </row>
    <row r="629" spans="1:7" ht="13.8">
      <c r="A629" s="8"/>
      <c r="B629" s="8"/>
      <c r="C629" s="8"/>
      <c r="D629" s="8"/>
      <c r="E629" s="8"/>
      <c r="F629" s="8"/>
      <c r="G629" s="8"/>
    </row>
    <row r="630" spans="1:7" ht="13.8">
      <c r="A630" s="9"/>
      <c r="B630" s="9"/>
      <c r="C630" s="9"/>
      <c r="D630" s="9"/>
      <c r="E630" s="9"/>
      <c r="F630" s="9"/>
      <c r="G630" s="9"/>
    </row>
    <row r="631" spans="1:7" ht="13.8">
      <c r="A631" s="8"/>
      <c r="B631" s="8"/>
      <c r="C631" s="8"/>
      <c r="D631" s="8"/>
      <c r="E631" s="8"/>
      <c r="F631" s="8"/>
      <c r="G631" s="8"/>
    </row>
    <row r="632" spans="1:7" ht="13.8">
      <c r="A632" s="9"/>
      <c r="B632" s="9"/>
      <c r="C632" s="9"/>
      <c r="D632" s="9"/>
      <c r="E632" s="9"/>
      <c r="F632" s="9"/>
      <c r="G632" s="9"/>
    </row>
    <row r="633" spans="1:7" ht="13.8">
      <c r="A633" s="8"/>
      <c r="B633" s="8"/>
      <c r="C633" s="8"/>
      <c r="D633" s="8"/>
      <c r="E633" s="8"/>
      <c r="F633" s="8"/>
      <c r="G633" s="8"/>
    </row>
    <row r="634" spans="1:7" ht="13.8">
      <c r="A634" s="9"/>
      <c r="B634" s="9"/>
      <c r="C634" s="9"/>
      <c r="D634" s="9"/>
      <c r="E634" s="9"/>
      <c r="F634" s="9"/>
      <c r="G634" s="9"/>
    </row>
    <row r="635" spans="1:7" ht="13.8">
      <c r="A635" s="8"/>
      <c r="B635" s="8"/>
      <c r="C635" s="8"/>
      <c r="D635" s="8"/>
      <c r="E635" s="8"/>
      <c r="F635" s="8"/>
      <c r="G635" s="8"/>
    </row>
    <row r="636" spans="1:7" ht="13.8">
      <c r="A636" s="9"/>
      <c r="B636" s="9"/>
      <c r="C636" s="9"/>
      <c r="D636" s="9"/>
      <c r="E636" s="9"/>
      <c r="F636" s="9"/>
      <c r="G636" s="9"/>
    </row>
    <row r="637" spans="1:7" ht="13.8">
      <c r="A637" s="8"/>
      <c r="B637" s="8"/>
      <c r="C637" s="8"/>
      <c r="D637" s="8"/>
      <c r="E637" s="8"/>
      <c r="F637" s="8"/>
      <c r="G637" s="8"/>
    </row>
    <row r="638" spans="1:7" ht="13.8">
      <c r="A638" s="9"/>
      <c r="B638" s="9"/>
      <c r="C638" s="9"/>
      <c r="D638" s="9"/>
      <c r="E638" s="9"/>
      <c r="F638" s="9"/>
      <c r="G638" s="9"/>
    </row>
    <row r="639" spans="1:7" ht="13.8">
      <c r="A639" s="8"/>
      <c r="B639" s="8"/>
      <c r="C639" s="8"/>
      <c r="D639" s="8"/>
      <c r="E639" s="8"/>
      <c r="F639" s="8"/>
      <c r="G639" s="8"/>
    </row>
    <row r="640" spans="1:7" ht="13.8">
      <c r="A640" s="9"/>
      <c r="B640" s="9"/>
      <c r="C640" s="9"/>
      <c r="D640" s="9"/>
      <c r="E640" s="9"/>
      <c r="F640" s="9"/>
      <c r="G640" s="9"/>
    </row>
    <row r="641" spans="1:7" ht="13.8">
      <c r="A641" s="8"/>
      <c r="B641" s="8"/>
      <c r="C641" s="8"/>
      <c r="D641" s="8"/>
      <c r="E641" s="8"/>
      <c r="F641" s="8"/>
      <c r="G641" s="8"/>
    </row>
    <row r="642" spans="1:7" ht="13.8">
      <c r="A642" s="9"/>
      <c r="B642" s="9"/>
      <c r="C642" s="9"/>
      <c r="D642" s="9"/>
      <c r="E642" s="9"/>
      <c r="F642" s="9"/>
      <c r="G642" s="9"/>
    </row>
    <row r="643" spans="1:7" ht="13.8">
      <c r="A643" s="8"/>
      <c r="B643" s="8"/>
      <c r="C643" s="8"/>
      <c r="D643" s="8"/>
      <c r="E643" s="8"/>
      <c r="F643" s="8"/>
      <c r="G643" s="8"/>
    </row>
    <row r="644" spans="1:7" ht="13.8">
      <c r="A644" s="9"/>
      <c r="B644" s="9"/>
      <c r="C644" s="9"/>
      <c r="D644" s="9"/>
      <c r="E644" s="9"/>
      <c r="F644" s="9"/>
      <c r="G644" s="9"/>
    </row>
    <row r="645" spans="1:7" ht="13.8">
      <c r="A645" s="8"/>
      <c r="B645" s="8"/>
      <c r="C645" s="8"/>
      <c r="D645" s="8"/>
      <c r="E645" s="8"/>
      <c r="F645" s="8"/>
      <c r="G645" s="8"/>
    </row>
    <row r="646" spans="1:7" ht="13.8">
      <c r="A646" s="9"/>
      <c r="B646" s="9"/>
      <c r="C646" s="9"/>
      <c r="D646" s="9"/>
      <c r="E646" s="9"/>
      <c r="F646" s="9"/>
      <c r="G646" s="9"/>
    </row>
    <row r="647" spans="1:7" ht="13.8">
      <c r="A647" s="8"/>
      <c r="B647" s="8"/>
      <c r="C647" s="8"/>
      <c r="D647" s="8"/>
      <c r="E647" s="8"/>
      <c r="F647" s="8"/>
      <c r="G647" s="8"/>
    </row>
    <row r="648" spans="1:7" ht="13.8">
      <c r="A648" s="9"/>
      <c r="B648" s="9"/>
      <c r="C648" s="9"/>
      <c r="D648" s="9"/>
      <c r="E648" s="9"/>
      <c r="F648" s="9"/>
      <c r="G648" s="9"/>
    </row>
    <row r="649" spans="1:7" ht="13.8">
      <c r="A649" s="8"/>
      <c r="B649" s="8"/>
      <c r="C649" s="8"/>
      <c r="D649" s="8"/>
      <c r="E649" s="8"/>
      <c r="F649" s="8"/>
      <c r="G649" s="8"/>
    </row>
    <row r="650" spans="1:7" ht="13.8">
      <c r="A650" s="9"/>
      <c r="B650" s="9"/>
      <c r="C650" s="9"/>
      <c r="D650" s="9"/>
      <c r="E650" s="9"/>
      <c r="F650" s="9"/>
      <c r="G650" s="9"/>
    </row>
    <row r="651" spans="1:7" ht="13.8">
      <c r="A651" s="8"/>
      <c r="B651" s="8"/>
      <c r="C651" s="8"/>
      <c r="D651" s="8"/>
      <c r="E651" s="8"/>
      <c r="F651" s="8"/>
      <c r="G651" s="8"/>
    </row>
    <row r="652" spans="1:7" ht="13.8">
      <c r="A652" s="9"/>
      <c r="B652" s="9"/>
      <c r="C652" s="9"/>
      <c r="D652" s="9"/>
      <c r="E652" s="9"/>
      <c r="F652" s="9"/>
      <c r="G652" s="9"/>
    </row>
    <row r="653" spans="1:7" ht="13.8">
      <c r="A653" s="8"/>
      <c r="B653" s="8"/>
      <c r="C653" s="8"/>
      <c r="D653" s="8"/>
      <c r="E653" s="8"/>
      <c r="F653" s="8"/>
      <c r="G653" s="8"/>
    </row>
    <row r="654" spans="1:7" ht="13.8">
      <c r="A654" s="9"/>
      <c r="B654" s="9"/>
      <c r="C654" s="9"/>
      <c r="D654" s="9"/>
      <c r="E654" s="9"/>
      <c r="F654" s="9"/>
      <c r="G654" s="9"/>
    </row>
    <row r="655" spans="1:7" ht="13.8">
      <c r="A655" s="8"/>
      <c r="B655" s="8"/>
      <c r="C655" s="8"/>
      <c r="D655" s="8"/>
      <c r="E655" s="8"/>
      <c r="F655" s="8"/>
      <c r="G655" s="8"/>
    </row>
    <row r="656" spans="1:7" ht="13.8">
      <c r="A656" s="9"/>
      <c r="B656" s="9"/>
      <c r="C656" s="9"/>
      <c r="D656" s="9"/>
      <c r="E656" s="9"/>
      <c r="F656" s="9"/>
      <c r="G656" s="9"/>
    </row>
    <row r="657" spans="1:7" ht="13.8">
      <c r="A657" s="8"/>
      <c r="B657" s="8"/>
      <c r="C657" s="8"/>
      <c r="D657" s="8"/>
      <c r="E657" s="8"/>
      <c r="F657" s="8"/>
      <c r="G657" s="8"/>
    </row>
    <row r="658" spans="1:7" ht="13.8">
      <c r="A658" s="9"/>
      <c r="B658" s="9"/>
      <c r="C658" s="9"/>
      <c r="D658" s="9"/>
      <c r="E658" s="9"/>
      <c r="F658" s="9"/>
      <c r="G658" s="9"/>
    </row>
    <row r="659" spans="1:7" ht="13.8">
      <c r="A659" s="8"/>
      <c r="B659" s="8"/>
      <c r="C659" s="8"/>
      <c r="D659" s="8"/>
      <c r="E659" s="8"/>
      <c r="F659" s="8"/>
      <c r="G659" s="8"/>
    </row>
    <row r="660" spans="1:7" ht="13.8">
      <c r="A660" s="9"/>
      <c r="B660" s="9"/>
      <c r="C660" s="9"/>
      <c r="D660" s="9"/>
      <c r="E660" s="9"/>
      <c r="F660" s="9"/>
      <c r="G660" s="9"/>
    </row>
    <row r="661" spans="1:7" ht="13.8">
      <c r="A661" s="8"/>
      <c r="B661" s="8"/>
      <c r="C661" s="8"/>
      <c r="D661" s="8"/>
      <c r="E661" s="8"/>
      <c r="F661" s="8"/>
      <c r="G661" s="8"/>
    </row>
    <row r="662" spans="1:7" ht="13.8">
      <c r="A662" s="9"/>
      <c r="B662" s="9"/>
      <c r="C662" s="9"/>
      <c r="D662" s="9"/>
      <c r="E662" s="9"/>
      <c r="F662" s="9"/>
      <c r="G662" s="9"/>
    </row>
    <row r="663" spans="1:7" ht="13.8">
      <c r="A663" s="8"/>
      <c r="B663" s="8"/>
      <c r="C663" s="8"/>
      <c r="D663" s="8"/>
      <c r="E663" s="8"/>
      <c r="F663" s="8"/>
      <c r="G663" s="8"/>
    </row>
    <row r="664" spans="1:7" ht="13.8">
      <c r="A664" s="9"/>
      <c r="B664" s="9"/>
      <c r="C664" s="9"/>
      <c r="D664" s="9"/>
      <c r="E664" s="9"/>
      <c r="F664" s="9"/>
      <c r="G664" s="9"/>
    </row>
    <row r="665" spans="1:7" ht="13.8">
      <c r="A665" s="8"/>
      <c r="B665" s="8"/>
      <c r="C665" s="8"/>
      <c r="D665" s="8"/>
      <c r="E665" s="8"/>
      <c r="F665" s="8"/>
      <c r="G665" s="8"/>
    </row>
    <row r="666" spans="1:7" ht="13.8">
      <c r="A666" s="9"/>
      <c r="B666" s="9"/>
      <c r="C666" s="9"/>
      <c r="D666" s="9"/>
      <c r="E666" s="9"/>
      <c r="F666" s="9"/>
      <c r="G666" s="9"/>
    </row>
    <row r="667" spans="1:7" ht="13.8">
      <c r="A667" s="8"/>
      <c r="B667" s="8"/>
      <c r="C667" s="8"/>
      <c r="D667" s="8"/>
      <c r="E667" s="8"/>
      <c r="F667" s="8"/>
      <c r="G667" s="8"/>
    </row>
    <row r="668" spans="1:7" ht="13.8">
      <c r="A668" s="9"/>
      <c r="B668" s="9"/>
      <c r="C668" s="9"/>
      <c r="D668" s="9"/>
      <c r="E668" s="9"/>
      <c r="F668" s="9"/>
      <c r="G668" s="9"/>
    </row>
    <row r="669" spans="1:7" ht="13.8">
      <c r="A669" s="8"/>
      <c r="B669" s="8"/>
      <c r="C669" s="8"/>
      <c r="D669" s="8"/>
      <c r="E669" s="8"/>
      <c r="F669" s="8"/>
      <c r="G669" s="8"/>
    </row>
    <row r="670" spans="1:7" ht="13.8">
      <c r="A670" s="9"/>
      <c r="B670" s="9"/>
      <c r="C670" s="9"/>
      <c r="D670" s="9"/>
      <c r="E670" s="9"/>
      <c r="F670" s="9"/>
      <c r="G670" s="9"/>
    </row>
    <row r="671" spans="1:7" ht="13.8">
      <c r="A671" s="8"/>
      <c r="B671" s="8"/>
      <c r="C671" s="8"/>
      <c r="D671" s="8"/>
      <c r="E671" s="8"/>
      <c r="F671" s="8"/>
      <c r="G671" s="8"/>
    </row>
    <row r="672" spans="1:7" ht="13.8">
      <c r="A672" s="9"/>
      <c r="B672" s="9"/>
      <c r="C672" s="9"/>
      <c r="D672" s="9"/>
      <c r="E672" s="9"/>
      <c r="F672" s="9"/>
      <c r="G672" s="9"/>
    </row>
    <row r="673" spans="1:7" ht="13.8">
      <c r="A673" s="8"/>
      <c r="B673" s="8"/>
      <c r="C673" s="8"/>
      <c r="D673" s="8"/>
      <c r="E673" s="8"/>
      <c r="F673" s="8"/>
      <c r="G673" s="8"/>
    </row>
    <row r="674" spans="1:7" ht="13.8">
      <c r="A674" s="9"/>
      <c r="B674" s="9"/>
      <c r="C674" s="9"/>
      <c r="D674" s="9"/>
      <c r="E674" s="9"/>
      <c r="F674" s="9"/>
      <c r="G674" s="9"/>
    </row>
    <row r="675" spans="1:7" ht="13.8">
      <c r="A675" s="8"/>
      <c r="B675" s="8"/>
      <c r="C675" s="8"/>
      <c r="D675" s="8"/>
      <c r="E675" s="8"/>
      <c r="F675" s="8"/>
      <c r="G675" s="8"/>
    </row>
    <row r="676" spans="1:7" ht="13.8">
      <c r="A676" s="9"/>
      <c r="B676" s="9"/>
      <c r="C676" s="9"/>
      <c r="D676" s="9"/>
      <c r="E676" s="9"/>
      <c r="F676" s="9"/>
      <c r="G676" s="9"/>
    </row>
    <row r="677" spans="1:7" ht="13.8">
      <c r="A677" s="8"/>
      <c r="B677" s="8"/>
      <c r="C677" s="8"/>
      <c r="D677" s="8"/>
      <c r="E677" s="8"/>
      <c r="F677" s="8"/>
      <c r="G677" s="8"/>
    </row>
    <row r="678" spans="1:7" ht="13.8">
      <c r="A678" s="9"/>
      <c r="B678" s="9"/>
      <c r="C678" s="9"/>
      <c r="D678" s="9"/>
      <c r="E678" s="9"/>
      <c r="F678" s="9"/>
      <c r="G678" s="9"/>
    </row>
    <row r="679" spans="1:7" ht="13.8">
      <c r="A679" s="8"/>
      <c r="B679" s="8"/>
      <c r="C679" s="8"/>
      <c r="D679" s="8"/>
      <c r="E679" s="8"/>
      <c r="F679" s="8"/>
      <c r="G679" s="8"/>
    </row>
    <row r="680" spans="1:7" ht="13.8">
      <c r="A680" s="9"/>
      <c r="B680" s="9"/>
      <c r="C680" s="9"/>
      <c r="D680" s="9"/>
      <c r="E680" s="9"/>
      <c r="F680" s="9"/>
      <c r="G680" s="9"/>
    </row>
    <row r="681" spans="1:7" ht="13.8">
      <c r="A681" s="8"/>
      <c r="B681" s="8"/>
      <c r="C681" s="8"/>
      <c r="D681" s="8"/>
      <c r="E681" s="8"/>
      <c r="F681" s="8"/>
      <c r="G681" s="8"/>
    </row>
    <row r="682" spans="1:7" ht="13.8">
      <c r="A682" s="9"/>
      <c r="B682" s="9"/>
      <c r="C682" s="9"/>
      <c r="D682" s="9"/>
      <c r="E682" s="9"/>
      <c r="F682" s="9"/>
      <c r="G682" s="9"/>
    </row>
    <row r="683" spans="1:7" ht="13.8">
      <c r="A683" s="8"/>
      <c r="B683" s="8"/>
      <c r="C683" s="8"/>
      <c r="D683" s="8"/>
      <c r="E683" s="8"/>
      <c r="F683" s="8"/>
      <c r="G683" s="8"/>
    </row>
    <row r="684" spans="1:7" ht="13.8">
      <c r="A684" s="9"/>
      <c r="B684" s="9"/>
      <c r="C684" s="9"/>
      <c r="D684" s="9"/>
      <c r="E684" s="9"/>
      <c r="F684" s="9"/>
      <c r="G684" s="9"/>
    </row>
    <row r="685" spans="1:7" ht="13.8">
      <c r="A685" s="8"/>
      <c r="B685" s="8"/>
      <c r="C685" s="8"/>
      <c r="D685" s="8"/>
      <c r="E685" s="8"/>
      <c r="F685" s="8"/>
      <c r="G685" s="8"/>
    </row>
    <row r="686" spans="1:7" ht="13.8">
      <c r="A686" s="9"/>
      <c r="B686" s="9"/>
      <c r="C686" s="9"/>
      <c r="D686" s="9"/>
      <c r="E686" s="9"/>
      <c r="F686" s="9"/>
      <c r="G686" s="9"/>
    </row>
    <row r="687" spans="1:7" ht="13.8">
      <c r="A687" s="8"/>
      <c r="B687" s="8"/>
      <c r="C687" s="8"/>
      <c r="D687" s="8"/>
      <c r="E687" s="8"/>
      <c r="F687" s="8"/>
      <c r="G687" s="8"/>
    </row>
    <row r="688" spans="1:7" ht="13.8">
      <c r="A688" s="9"/>
      <c r="B688" s="9"/>
      <c r="C688" s="9"/>
      <c r="D688" s="9"/>
      <c r="E688" s="9"/>
      <c r="F688" s="9"/>
      <c r="G688" s="9"/>
    </row>
    <row r="689" spans="1:7" ht="13.8">
      <c r="A689" s="8"/>
      <c r="B689" s="8"/>
      <c r="C689" s="8"/>
      <c r="D689" s="8"/>
      <c r="E689" s="8"/>
      <c r="F689" s="8"/>
      <c r="G689" s="8"/>
    </row>
    <row r="690" spans="1:7" ht="13.8">
      <c r="A690" s="9"/>
      <c r="B690" s="9"/>
      <c r="C690" s="9"/>
      <c r="D690" s="9"/>
      <c r="E690" s="9"/>
      <c r="F690" s="9"/>
      <c r="G690" s="9"/>
    </row>
    <row r="691" spans="1:7" ht="13.8">
      <c r="A691" s="8"/>
      <c r="B691" s="8"/>
      <c r="C691" s="8"/>
      <c r="D691" s="8"/>
      <c r="E691" s="8"/>
      <c r="F691" s="8"/>
      <c r="G691" s="8"/>
    </row>
    <row r="692" spans="1:7" ht="13.8">
      <c r="A692" s="9"/>
      <c r="B692" s="9"/>
      <c r="C692" s="9"/>
      <c r="D692" s="9"/>
      <c r="E692" s="9"/>
      <c r="F692" s="9"/>
      <c r="G692" s="9"/>
    </row>
    <row r="693" spans="1:7" ht="13.8">
      <c r="A693" s="8"/>
      <c r="B693" s="8"/>
      <c r="C693" s="8"/>
      <c r="D693" s="8"/>
      <c r="E693" s="8"/>
      <c r="F693" s="8"/>
      <c r="G693" s="8"/>
    </row>
    <row r="694" spans="1:7" ht="13.8">
      <c r="A694" s="9"/>
      <c r="B694" s="9"/>
      <c r="C694" s="9"/>
      <c r="D694" s="9"/>
      <c r="E694" s="9"/>
      <c r="F694" s="9"/>
      <c r="G694" s="9"/>
    </row>
    <row r="695" spans="1:7" ht="13.8">
      <c r="A695" s="8"/>
      <c r="B695" s="8"/>
      <c r="C695" s="8"/>
      <c r="D695" s="8"/>
      <c r="E695" s="8"/>
      <c r="F695" s="8"/>
      <c r="G695" s="8"/>
    </row>
    <row r="696" spans="1:7" ht="13.8">
      <c r="A696" s="9"/>
      <c r="B696" s="9"/>
      <c r="C696" s="9"/>
      <c r="D696" s="9"/>
      <c r="E696" s="9"/>
      <c r="F696" s="9"/>
      <c r="G696" s="9"/>
    </row>
    <row r="697" spans="1:7" ht="13.8">
      <c r="A697" s="8"/>
      <c r="B697" s="8"/>
      <c r="C697" s="8"/>
      <c r="D697" s="8"/>
      <c r="E697" s="8"/>
      <c r="F697" s="8"/>
      <c r="G697" s="8"/>
    </row>
    <row r="698" spans="1:7" ht="13.8">
      <c r="A698" s="9"/>
      <c r="B698" s="9"/>
      <c r="C698" s="9"/>
      <c r="D698" s="9"/>
      <c r="E698" s="9"/>
      <c r="F698" s="9"/>
      <c r="G698" s="9"/>
    </row>
    <row r="699" spans="1:7" ht="13.8">
      <c r="A699" s="8"/>
      <c r="B699" s="8"/>
      <c r="C699" s="8"/>
      <c r="D699" s="8"/>
      <c r="E699" s="8"/>
      <c r="F699" s="8"/>
      <c r="G699" s="8"/>
    </row>
    <row r="700" spans="1:7" ht="13.8">
      <c r="A700" s="9"/>
      <c r="B700" s="9"/>
      <c r="C700" s="9"/>
      <c r="D700" s="9"/>
      <c r="E700" s="9"/>
      <c r="F700" s="9"/>
      <c r="G700" s="9"/>
    </row>
    <row r="701" spans="1:7" ht="13.8">
      <c r="A701" s="8"/>
      <c r="B701" s="8"/>
      <c r="C701" s="8"/>
      <c r="D701" s="8"/>
      <c r="E701" s="8"/>
      <c r="F701" s="8"/>
      <c r="G701" s="8"/>
    </row>
    <row r="702" spans="1:7" ht="13.8">
      <c r="A702" s="9"/>
      <c r="B702" s="9"/>
      <c r="C702" s="9"/>
      <c r="D702" s="9"/>
      <c r="E702" s="9"/>
      <c r="F702" s="9"/>
      <c r="G702" s="9"/>
    </row>
    <row r="703" spans="1:7" ht="13.8">
      <c r="A703" s="8"/>
      <c r="B703" s="8"/>
      <c r="C703" s="8"/>
      <c r="D703" s="8"/>
      <c r="E703" s="8"/>
      <c r="F703" s="8"/>
      <c r="G703" s="8"/>
    </row>
    <row r="704" spans="1:7" ht="13.8">
      <c r="A704" s="9"/>
      <c r="B704" s="9"/>
      <c r="C704" s="9"/>
      <c r="D704" s="9"/>
      <c r="E704" s="9"/>
      <c r="F704" s="9"/>
      <c r="G704" s="9"/>
    </row>
    <row r="705" spans="1:7" ht="13.8">
      <c r="A705" s="8"/>
      <c r="B705" s="8"/>
      <c r="C705" s="8"/>
      <c r="D705" s="8"/>
      <c r="E705" s="8"/>
      <c r="F705" s="8"/>
      <c r="G705" s="8"/>
    </row>
    <row r="706" spans="1:7" ht="13.8">
      <c r="A706" s="9"/>
      <c r="B706" s="9"/>
      <c r="C706" s="9"/>
      <c r="D706" s="9"/>
      <c r="E706" s="9"/>
      <c r="F706" s="9"/>
      <c r="G706" s="9"/>
    </row>
    <row r="707" spans="1:7" ht="13.8">
      <c r="A707" s="8"/>
      <c r="B707" s="8"/>
      <c r="C707" s="8"/>
      <c r="D707" s="8"/>
      <c r="E707" s="8"/>
      <c r="F707" s="8"/>
      <c r="G707" s="8"/>
    </row>
    <row r="708" spans="1:7" ht="13.8">
      <c r="A708" s="9"/>
      <c r="B708" s="9"/>
      <c r="C708" s="9"/>
      <c r="D708" s="9"/>
      <c r="E708" s="9"/>
      <c r="F708" s="9"/>
      <c r="G708" s="9"/>
    </row>
    <row r="709" spans="1:7" ht="13.8">
      <c r="A709" s="8"/>
      <c r="B709" s="8"/>
      <c r="C709" s="8"/>
      <c r="D709" s="8"/>
      <c r="E709" s="8"/>
      <c r="F709" s="8"/>
      <c r="G709" s="8"/>
    </row>
    <row r="710" spans="1:7" ht="13.8">
      <c r="A710" s="9"/>
      <c r="B710" s="9"/>
      <c r="C710" s="9"/>
      <c r="D710" s="9"/>
      <c r="E710" s="9"/>
      <c r="F710" s="9"/>
      <c r="G710" s="9"/>
    </row>
    <row r="711" spans="1:7" ht="13.8">
      <c r="A711" s="8"/>
      <c r="B711" s="8"/>
      <c r="C711" s="8"/>
      <c r="D711" s="8"/>
      <c r="E711" s="8"/>
      <c r="F711" s="8"/>
      <c r="G711" s="8"/>
    </row>
    <row r="712" spans="1:7" ht="13.8">
      <c r="A712" s="9"/>
      <c r="B712" s="9"/>
      <c r="C712" s="9"/>
      <c r="D712" s="9"/>
      <c r="E712" s="9"/>
      <c r="F712" s="9"/>
      <c r="G712" s="9"/>
    </row>
    <row r="713" spans="1:7" ht="13.8">
      <c r="A713" s="8"/>
      <c r="B713" s="8"/>
      <c r="C713" s="8"/>
      <c r="D713" s="8"/>
      <c r="E713" s="8"/>
      <c r="F713" s="8"/>
      <c r="G713" s="8"/>
    </row>
    <row r="714" spans="1:7" ht="13.8">
      <c r="A714" s="9"/>
      <c r="B714" s="9"/>
      <c r="C714" s="9"/>
      <c r="D714" s="9"/>
      <c r="E714" s="9"/>
      <c r="F714" s="9"/>
      <c r="G714" s="9"/>
    </row>
    <row r="715" spans="1:7" ht="13.8">
      <c r="A715" s="8"/>
      <c r="B715" s="8"/>
      <c r="C715" s="8"/>
      <c r="D715" s="8"/>
      <c r="E715" s="8"/>
      <c r="F715" s="8"/>
      <c r="G715" s="8"/>
    </row>
    <row r="716" spans="1:7" ht="13.8">
      <c r="A716" s="9"/>
      <c r="B716" s="9"/>
      <c r="C716" s="9"/>
      <c r="D716" s="9"/>
      <c r="E716" s="9"/>
      <c r="F716" s="9"/>
      <c r="G716" s="9"/>
    </row>
    <row r="717" spans="1:7" ht="13.8">
      <c r="A717" s="8"/>
      <c r="B717" s="8"/>
      <c r="C717" s="8"/>
      <c r="D717" s="8"/>
      <c r="E717" s="8"/>
      <c r="F717" s="8"/>
      <c r="G717" s="8"/>
    </row>
    <row r="718" spans="1:7" ht="13.8">
      <c r="A718" s="9"/>
      <c r="B718" s="9"/>
      <c r="C718" s="9"/>
      <c r="D718" s="9"/>
      <c r="E718" s="9"/>
      <c r="F718" s="9"/>
      <c r="G718" s="9"/>
    </row>
    <row r="719" spans="1:7" ht="13.8">
      <c r="A719" s="8"/>
      <c r="B719" s="8"/>
      <c r="C719" s="8"/>
      <c r="D719" s="8"/>
      <c r="E719" s="8"/>
      <c r="F719" s="8"/>
      <c r="G719" s="8"/>
    </row>
    <row r="720" spans="1:7" ht="13.8">
      <c r="A720" s="9"/>
      <c r="B720" s="9"/>
      <c r="C720" s="9"/>
      <c r="D720" s="9"/>
      <c r="E720" s="9"/>
      <c r="F720" s="9"/>
      <c r="G720" s="9"/>
    </row>
    <row r="721" spans="1:7" ht="13.8">
      <c r="A721" s="8"/>
      <c r="B721" s="8"/>
      <c r="C721" s="8"/>
      <c r="D721" s="8"/>
      <c r="E721" s="8"/>
      <c r="F721" s="8"/>
      <c r="G721" s="8"/>
    </row>
    <row r="722" spans="1:7" ht="13.8">
      <c r="A722" s="9"/>
      <c r="B722" s="9"/>
      <c r="C722" s="9"/>
      <c r="D722" s="9"/>
      <c r="E722" s="9"/>
      <c r="F722" s="9"/>
      <c r="G722" s="9"/>
    </row>
    <row r="723" spans="1:7" ht="13.8">
      <c r="A723" s="8"/>
      <c r="B723" s="8"/>
      <c r="C723" s="8"/>
      <c r="D723" s="8"/>
      <c r="E723" s="8"/>
      <c r="F723" s="8"/>
      <c r="G723" s="8"/>
    </row>
    <row r="724" spans="1:7" ht="13.8">
      <c r="A724" s="9"/>
      <c r="B724" s="9"/>
      <c r="C724" s="9"/>
      <c r="D724" s="9"/>
      <c r="E724" s="9"/>
      <c r="F724" s="9"/>
      <c r="G724" s="9"/>
    </row>
    <row r="725" spans="1:7" ht="13.8">
      <c r="A725" s="8"/>
      <c r="B725" s="8"/>
      <c r="C725" s="8"/>
      <c r="D725" s="8"/>
      <c r="E725" s="8"/>
      <c r="F725" s="8"/>
      <c r="G725" s="8"/>
    </row>
    <row r="726" spans="1:7" ht="13.8">
      <c r="A726" s="9"/>
      <c r="B726" s="9"/>
      <c r="C726" s="9"/>
      <c r="D726" s="9"/>
      <c r="E726" s="9"/>
      <c r="F726" s="9"/>
      <c r="G726" s="9"/>
    </row>
    <row r="727" spans="1:7" ht="13.8">
      <c r="A727" s="8"/>
      <c r="B727" s="8"/>
      <c r="C727" s="8"/>
      <c r="D727" s="8"/>
      <c r="E727" s="8"/>
      <c r="F727" s="8"/>
      <c r="G727" s="8"/>
    </row>
    <row r="728" spans="1:7" ht="13.8">
      <c r="A728" s="9"/>
      <c r="B728" s="9"/>
      <c r="C728" s="9"/>
      <c r="D728" s="9"/>
      <c r="E728" s="9"/>
      <c r="F728" s="9"/>
      <c r="G728" s="9"/>
    </row>
    <row r="729" spans="1:7" ht="13.8">
      <c r="A729" s="8"/>
      <c r="B729" s="8"/>
      <c r="C729" s="8"/>
      <c r="D729" s="8"/>
      <c r="E729" s="8"/>
      <c r="F729" s="8"/>
      <c r="G729" s="8"/>
    </row>
    <row r="730" spans="1:7" ht="13.8">
      <c r="A730" s="9"/>
      <c r="B730" s="9"/>
      <c r="C730" s="9"/>
      <c r="D730" s="9"/>
      <c r="E730" s="9"/>
      <c r="F730" s="9"/>
      <c r="G730" s="9"/>
    </row>
    <row r="731" spans="1:7" ht="13.8">
      <c r="A731" s="8"/>
      <c r="B731" s="8"/>
      <c r="C731" s="8"/>
      <c r="D731" s="8"/>
      <c r="E731" s="8"/>
      <c r="F731" s="8"/>
      <c r="G731" s="8"/>
    </row>
    <row r="732" spans="1:7" ht="13.8">
      <c r="A732" s="9"/>
      <c r="B732" s="9"/>
      <c r="C732" s="9"/>
      <c r="D732" s="9"/>
      <c r="E732" s="9"/>
      <c r="F732" s="9"/>
      <c r="G732" s="9"/>
    </row>
    <row r="733" spans="1:7" ht="13.8">
      <c r="A733" s="8"/>
      <c r="B733" s="8"/>
      <c r="C733" s="8"/>
      <c r="D733" s="8"/>
      <c r="E733" s="8"/>
      <c r="F733" s="8"/>
      <c r="G733" s="8"/>
    </row>
    <row r="734" spans="1:7" ht="13.8">
      <c r="A734" s="9"/>
      <c r="B734" s="9"/>
      <c r="C734" s="9"/>
      <c r="D734" s="9"/>
      <c r="E734" s="9"/>
      <c r="F734" s="9"/>
      <c r="G734" s="9"/>
    </row>
    <row r="735" spans="1:7" ht="13.8">
      <c r="A735" s="8"/>
      <c r="B735" s="8"/>
      <c r="C735" s="8"/>
      <c r="D735" s="8"/>
      <c r="E735" s="8"/>
      <c r="F735" s="8"/>
      <c r="G735" s="8"/>
    </row>
    <row r="736" spans="1:7" ht="13.8">
      <c r="A736" s="9"/>
      <c r="B736" s="9"/>
      <c r="C736" s="9"/>
      <c r="D736" s="9"/>
      <c r="E736" s="9"/>
      <c r="F736" s="9"/>
      <c r="G736" s="9"/>
    </row>
    <row r="737" spans="1:7" ht="13.8">
      <c r="A737" s="8"/>
      <c r="B737" s="8"/>
      <c r="C737" s="8"/>
      <c r="D737" s="8"/>
      <c r="E737" s="8"/>
      <c r="F737" s="8"/>
      <c r="G737" s="8"/>
    </row>
    <row r="738" spans="1:7" ht="13.8">
      <c r="A738" s="9"/>
      <c r="B738" s="9"/>
      <c r="C738" s="9"/>
      <c r="D738" s="9"/>
      <c r="E738" s="9"/>
      <c r="F738" s="9"/>
      <c r="G738" s="9"/>
    </row>
    <row r="739" spans="1:7" ht="13.8">
      <c r="A739" s="8"/>
      <c r="B739" s="8"/>
      <c r="C739" s="8"/>
      <c r="D739" s="8"/>
      <c r="E739" s="8"/>
      <c r="F739" s="8"/>
      <c r="G739" s="8"/>
    </row>
    <row r="740" spans="1:7" ht="13.8">
      <c r="A740" s="9"/>
      <c r="B740" s="9"/>
      <c r="C740" s="9"/>
      <c r="D740" s="9"/>
      <c r="E740" s="9"/>
      <c r="F740" s="9"/>
      <c r="G740" s="9"/>
    </row>
    <row r="741" spans="1:7" ht="13.8">
      <c r="A741" s="8"/>
      <c r="B741" s="8"/>
      <c r="C741" s="8"/>
      <c r="D741" s="8"/>
      <c r="E741" s="8"/>
      <c r="F741" s="8"/>
      <c r="G741" s="8"/>
    </row>
    <row r="742" spans="1:7" ht="13.8">
      <c r="A742" s="9"/>
      <c r="B742" s="9"/>
      <c r="C742" s="9"/>
      <c r="D742" s="9"/>
      <c r="E742" s="9"/>
      <c r="F742" s="9"/>
      <c r="G742" s="9"/>
    </row>
    <row r="743" spans="1:7" ht="13.8">
      <c r="A743" s="8"/>
      <c r="B743" s="8"/>
      <c r="C743" s="8"/>
      <c r="D743" s="8"/>
      <c r="E743" s="8"/>
      <c r="F743" s="8"/>
      <c r="G743" s="8"/>
    </row>
    <row r="744" spans="1:7" ht="13.8">
      <c r="A744" s="9"/>
      <c r="B744" s="9"/>
      <c r="C744" s="9"/>
      <c r="D744" s="9"/>
      <c r="E744" s="9"/>
      <c r="F744" s="9"/>
      <c r="G744" s="9"/>
    </row>
    <row r="745" spans="1:7" ht="13.8">
      <c r="A745" s="8"/>
      <c r="B745" s="8"/>
      <c r="C745" s="8"/>
      <c r="D745" s="8"/>
      <c r="E745" s="8"/>
      <c r="F745" s="8"/>
      <c r="G745" s="8"/>
    </row>
    <row r="746" spans="1:7" ht="13.8">
      <c r="A746" s="9"/>
      <c r="B746" s="9"/>
      <c r="C746" s="9"/>
      <c r="D746" s="9"/>
      <c r="E746" s="9"/>
      <c r="F746" s="9"/>
      <c r="G746" s="9"/>
    </row>
    <row r="747" spans="1:7" ht="13.8">
      <c r="A747" s="8"/>
      <c r="B747" s="8"/>
      <c r="C747" s="8"/>
      <c r="D747" s="8"/>
      <c r="E747" s="8"/>
      <c r="F747" s="8"/>
      <c r="G747" s="8"/>
    </row>
    <row r="748" spans="1:7" ht="13.8">
      <c r="A748" s="9"/>
      <c r="B748" s="9"/>
      <c r="C748" s="9"/>
      <c r="D748" s="9"/>
      <c r="E748" s="9"/>
      <c r="F748" s="9"/>
      <c r="G748" s="9"/>
    </row>
    <row r="749" spans="1:7" ht="13.8">
      <c r="A749" s="8"/>
      <c r="B749" s="8"/>
      <c r="C749" s="8"/>
      <c r="D749" s="8"/>
      <c r="E749" s="8"/>
      <c r="F749" s="8"/>
      <c r="G749" s="8"/>
    </row>
    <row r="750" spans="1:7" ht="13.8">
      <c r="A750" s="9"/>
      <c r="B750" s="9"/>
      <c r="C750" s="9"/>
      <c r="D750" s="9"/>
      <c r="E750" s="9"/>
      <c r="F750" s="9"/>
      <c r="G750" s="9"/>
    </row>
    <row r="751" spans="1:7" ht="13.8">
      <c r="A751" s="8"/>
      <c r="B751" s="8"/>
      <c r="C751" s="8"/>
      <c r="D751" s="8"/>
      <c r="E751" s="8"/>
      <c r="F751" s="8"/>
      <c r="G751" s="8"/>
    </row>
    <row r="752" spans="1:7" ht="13.8">
      <c r="A752" s="9"/>
      <c r="B752" s="9"/>
      <c r="C752" s="9"/>
      <c r="D752" s="9"/>
      <c r="E752" s="9"/>
      <c r="F752" s="9"/>
      <c r="G752" s="9"/>
    </row>
    <row r="753" spans="1:7" ht="13.8">
      <c r="A753" s="8"/>
      <c r="B753" s="8"/>
      <c r="C753" s="8"/>
      <c r="D753" s="8"/>
      <c r="E753" s="8"/>
      <c r="F753" s="8"/>
      <c r="G753" s="8"/>
    </row>
    <row r="754" spans="1:7" ht="13.8">
      <c r="A754" s="9"/>
      <c r="B754" s="9"/>
      <c r="C754" s="9"/>
      <c r="D754" s="9"/>
      <c r="E754" s="9"/>
      <c r="F754" s="9"/>
      <c r="G754" s="9"/>
    </row>
    <row r="755" spans="1:7" ht="13.8">
      <c r="A755" s="8"/>
      <c r="B755" s="8"/>
      <c r="C755" s="8"/>
      <c r="D755" s="8"/>
      <c r="E755" s="8"/>
      <c r="F755" s="8"/>
      <c r="G755" s="8"/>
    </row>
    <row r="756" spans="1:7" ht="13.8">
      <c r="A756" s="9"/>
      <c r="B756" s="9"/>
      <c r="C756" s="9"/>
      <c r="D756" s="9"/>
      <c r="E756" s="9"/>
      <c r="F756" s="9"/>
      <c r="G756" s="9"/>
    </row>
    <row r="757" spans="1:7" ht="13.8">
      <c r="A757" s="8"/>
      <c r="B757" s="8"/>
      <c r="C757" s="8"/>
      <c r="D757" s="8"/>
      <c r="E757" s="8"/>
      <c r="F757" s="8"/>
      <c r="G757" s="8"/>
    </row>
    <row r="758" spans="1:7" ht="13.8">
      <c r="A758" s="9"/>
      <c r="B758" s="9"/>
      <c r="C758" s="9"/>
      <c r="D758" s="9"/>
      <c r="E758" s="9"/>
      <c r="F758" s="9"/>
      <c r="G758" s="9"/>
    </row>
    <row r="759" spans="1:7" ht="13.8">
      <c r="A759" s="8"/>
      <c r="B759" s="8"/>
      <c r="C759" s="8"/>
      <c r="D759" s="8"/>
      <c r="E759" s="8"/>
      <c r="F759" s="8"/>
      <c r="G759" s="8"/>
    </row>
    <row r="760" spans="1:7" ht="13.8">
      <c r="A760" s="9"/>
      <c r="B760" s="9"/>
      <c r="C760" s="9"/>
      <c r="D760" s="9"/>
      <c r="E760" s="9"/>
      <c r="F760" s="9"/>
      <c r="G760" s="9"/>
    </row>
    <row r="761" spans="1:7" ht="13.8">
      <c r="A761" s="8"/>
      <c r="B761" s="8"/>
      <c r="C761" s="8"/>
      <c r="D761" s="8"/>
      <c r="E761" s="8"/>
      <c r="F761" s="8"/>
      <c r="G761" s="8"/>
    </row>
    <row r="762" spans="1:7" ht="13.8">
      <c r="A762" s="9"/>
      <c r="B762" s="9"/>
      <c r="C762" s="9"/>
      <c r="D762" s="9"/>
      <c r="E762" s="9"/>
      <c r="F762" s="9"/>
      <c r="G762" s="9"/>
    </row>
    <row r="763" spans="1:7" ht="13.8">
      <c r="A763" s="8"/>
      <c r="B763" s="8"/>
      <c r="C763" s="8"/>
      <c r="D763" s="8"/>
      <c r="E763" s="8"/>
      <c r="F763" s="8"/>
      <c r="G763" s="8"/>
    </row>
    <row r="764" spans="1:7" ht="13.8">
      <c r="A764" s="9"/>
      <c r="B764" s="9"/>
      <c r="C764" s="9"/>
      <c r="D764" s="9"/>
      <c r="E764" s="9"/>
      <c r="F764" s="9"/>
      <c r="G764" s="9"/>
    </row>
    <row r="765" spans="1:7" ht="13.8">
      <c r="A765" s="8"/>
      <c r="B765" s="8"/>
      <c r="C765" s="8"/>
      <c r="D765" s="8"/>
      <c r="E765" s="8"/>
      <c r="F765" s="8"/>
      <c r="G765" s="8"/>
    </row>
    <row r="766" spans="1:7" ht="13.8">
      <c r="A766" s="9"/>
      <c r="B766" s="9"/>
      <c r="C766" s="9"/>
      <c r="D766" s="9"/>
      <c r="E766" s="9"/>
      <c r="F766" s="9"/>
      <c r="G766" s="9"/>
    </row>
    <row r="767" spans="1:7" ht="13.8">
      <c r="A767" s="8"/>
      <c r="B767" s="8"/>
      <c r="C767" s="8"/>
      <c r="D767" s="8"/>
      <c r="E767" s="8"/>
      <c r="F767" s="8"/>
      <c r="G767" s="8"/>
    </row>
    <row r="768" spans="1:7" ht="13.8">
      <c r="A768" s="9"/>
      <c r="B768" s="9"/>
      <c r="C768" s="9"/>
      <c r="D768" s="9"/>
      <c r="E768" s="9"/>
      <c r="F768" s="9"/>
      <c r="G768" s="9"/>
    </row>
    <row r="769" spans="1:7" ht="13.8">
      <c r="A769" s="8"/>
      <c r="B769" s="8"/>
      <c r="C769" s="8"/>
      <c r="D769" s="8"/>
      <c r="E769" s="8"/>
      <c r="F769" s="8"/>
      <c r="G769" s="8"/>
    </row>
    <row r="770" spans="1:7" ht="13.8">
      <c r="A770" s="9"/>
      <c r="B770" s="9"/>
      <c r="C770" s="9"/>
      <c r="D770" s="9"/>
      <c r="E770" s="9"/>
      <c r="F770" s="9"/>
      <c r="G770" s="9"/>
    </row>
    <row r="771" spans="1:7" ht="13.8">
      <c r="A771" s="8"/>
      <c r="B771" s="8"/>
      <c r="C771" s="8"/>
      <c r="D771" s="8"/>
      <c r="E771" s="8"/>
      <c r="F771" s="8"/>
      <c r="G771" s="8"/>
    </row>
    <row r="772" spans="1:7" ht="13.8">
      <c r="A772" s="9"/>
      <c r="B772" s="9"/>
      <c r="C772" s="9"/>
      <c r="D772" s="9"/>
      <c r="E772" s="9"/>
      <c r="F772" s="9"/>
      <c r="G772" s="9"/>
    </row>
    <row r="773" spans="1:7" ht="13.8">
      <c r="A773" s="8"/>
      <c r="B773" s="8"/>
      <c r="C773" s="8"/>
      <c r="D773" s="8"/>
      <c r="E773" s="8"/>
      <c r="F773" s="8"/>
      <c r="G773" s="8"/>
    </row>
    <row r="774" spans="1:7" ht="13.8">
      <c r="A774" s="9"/>
      <c r="B774" s="9"/>
      <c r="C774" s="9"/>
      <c r="D774" s="9"/>
      <c r="E774" s="9"/>
      <c r="F774" s="9"/>
      <c r="G774" s="9"/>
    </row>
    <row r="775" spans="1:7" ht="13.8">
      <c r="A775" s="8"/>
      <c r="B775" s="8"/>
      <c r="C775" s="8"/>
      <c r="D775" s="8"/>
      <c r="E775" s="8"/>
      <c r="F775" s="8"/>
      <c r="G775" s="8"/>
    </row>
    <row r="776" spans="1:7" ht="13.8">
      <c r="A776" s="9"/>
      <c r="B776" s="9"/>
      <c r="C776" s="9"/>
      <c r="D776" s="9"/>
      <c r="E776" s="9"/>
      <c r="F776" s="9"/>
      <c r="G776" s="9"/>
    </row>
    <row r="777" spans="1:7" ht="13.8">
      <c r="A777" s="8"/>
      <c r="B777" s="8"/>
      <c r="C777" s="8"/>
      <c r="D777" s="8"/>
      <c r="E777" s="8"/>
      <c r="F777" s="8"/>
      <c r="G777" s="8"/>
    </row>
    <row r="778" spans="1:7" ht="13.8">
      <c r="A778" s="9"/>
      <c r="B778" s="9"/>
      <c r="C778" s="9"/>
      <c r="D778" s="9"/>
      <c r="E778" s="9"/>
      <c r="F778" s="9"/>
      <c r="G778" s="9"/>
    </row>
    <row r="779" spans="1:7" ht="13.8">
      <c r="A779" s="8"/>
      <c r="B779" s="8"/>
      <c r="C779" s="8"/>
      <c r="D779" s="8"/>
      <c r="E779" s="8"/>
      <c r="F779" s="8"/>
      <c r="G779" s="8"/>
    </row>
    <row r="780" spans="1:7" ht="13.8">
      <c r="A780" s="9"/>
      <c r="B780" s="9"/>
      <c r="C780" s="9"/>
      <c r="D780" s="9"/>
      <c r="E780" s="9"/>
      <c r="F780" s="9"/>
      <c r="G780" s="9"/>
    </row>
    <row r="781" spans="1:7" ht="13.8">
      <c r="A781" s="8"/>
      <c r="B781" s="8"/>
      <c r="C781" s="8"/>
      <c r="D781" s="8"/>
      <c r="E781" s="8"/>
      <c r="F781" s="8"/>
      <c r="G781" s="8"/>
    </row>
    <row r="782" spans="1:7" ht="13.8">
      <c r="A782" s="9"/>
      <c r="B782" s="9"/>
      <c r="C782" s="9"/>
      <c r="D782" s="9"/>
      <c r="E782" s="9"/>
      <c r="F782" s="9"/>
      <c r="G782" s="9"/>
    </row>
    <row r="783" spans="1:7" ht="13.8">
      <c r="A783" s="8"/>
      <c r="B783" s="8"/>
      <c r="C783" s="8"/>
      <c r="D783" s="8"/>
      <c r="E783" s="8"/>
      <c r="F783" s="8"/>
      <c r="G783" s="8"/>
    </row>
    <row r="784" spans="1:7" ht="13.8">
      <c r="A784" s="9"/>
      <c r="B784" s="9"/>
      <c r="C784" s="9"/>
      <c r="D784" s="9"/>
      <c r="E784" s="9"/>
      <c r="F784" s="9"/>
      <c r="G784" s="9"/>
    </row>
    <row r="785" spans="1:7" ht="13.8">
      <c r="A785" s="8"/>
      <c r="B785" s="8"/>
      <c r="C785" s="8"/>
      <c r="D785" s="8"/>
      <c r="E785" s="8"/>
      <c r="F785" s="8"/>
      <c r="G785" s="8"/>
    </row>
    <row r="786" spans="1:7" ht="13.8">
      <c r="A786" s="9"/>
      <c r="B786" s="9"/>
      <c r="C786" s="9"/>
      <c r="D786" s="9"/>
      <c r="E786" s="9"/>
      <c r="F786" s="9"/>
      <c r="G786" s="9"/>
    </row>
    <row r="787" spans="1:7" ht="13.8">
      <c r="A787" s="8"/>
      <c r="B787" s="8"/>
      <c r="C787" s="8"/>
      <c r="D787" s="8"/>
      <c r="E787" s="8"/>
      <c r="F787" s="8"/>
      <c r="G787" s="8"/>
    </row>
    <row r="788" spans="1:7" ht="13.8">
      <c r="A788" s="9"/>
      <c r="B788" s="9"/>
      <c r="C788" s="9"/>
      <c r="D788" s="9"/>
      <c r="E788" s="9"/>
      <c r="F788" s="9"/>
      <c r="G788" s="9"/>
    </row>
    <row r="789" spans="1:7" ht="13.8">
      <c r="A789" s="8"/>
      <c r="B789" s="8"/>
      <c r="C789" s="8"/>
      <c r="D789" s="8"/>
      <c r="E789" s="8"/>
      <c r="F789" s="8"/>
      <c r="G789" s="8"/>
    </row>
    <row r="790" spans="1:7" ht="13.8">
      <c r="A790" s="9"/>
      <c r="B790" s="9"/>
      <c r="C790" s="9"/>
      <c r="D790" s="9"/>
      <c r="E790" s="9"/>
      <c r="F790" s="9"/>
      <c r="G790" s="9"/>
    </row>
    <row r="791" spans="1:7" ht="13.8">
      <c r="A791" s="8"/>
      <c r="B791" s="8"/>
      <c r="C791" s="8"/>
      <c r="D791" s="8"/>
      <c r="E791" s="8"/>
      <c r="F791" s="8"/>
      <c r="G791" s="8"/>
    </row>
    <row r="792" spans="1:7" ht="13.8">
      <c r="A792" s="9"/>
      <c r="B792" s="9"/>
      <c r="C792" s="9"/>
      <c r="D792" s="9"/>
      <c r="E792" s="9"/>
      <c r="F792" s="9"/>
      <c r="G792" s="9"/>
    </row>
    <row r="793" spans="1:7" ht="13.8">
      <c r="A793" s="8"/>
      <c r="B793" s="8"/>
      <c r="C793" s="8"/>
      <c r="D793" s="8"/>
      <c r="E793" s="8"/>
      <c r="F793" s="8"/>
      <c r="G793" s="8"/>
    </row>
    <row r="794" spans="1:7" ht="13.8">
      <c r="A794" s="9"/>
      <c r="B794" s="9"/>
      <c r="C794" s="9"/>
      <c r="D794" s="9"/>
      <c r="E794" s="9"/>
      <c r="F794" s="9"/>
      <c r="G794" s="9"/>
    </row>
    <row r="795" spans="1:7" ht="13.8">
      <c r="A795" s="8"/>
      <c r="B795" s="8"/>
      <c r="C795" s="8"/>
      <c r="D795" s="8"/>
      <c r="E795" s="8"/>
      <c r="F795" s="8"/>
      <c r="G795" s="8"/>
    </row>
    <row r="796" spans="1:7" ht="13.8">
      <c r="A796" s="9"/>
      <c r="B796" s="9"/>
      <c r="C796" s="9"/>
      <c r="D796" s="9"/>
      <c r="E796" s="9"/>
      <c r="F796" s="9"/>
      <c r="G796" s="9"/>
    </row>
    <row r="797" spans="1:7" ht="13.8">
      <c r="A797" s="8"/>
      <c r="B797" s="8"/>
      <c r="C797" s="8"/>
      <c r="D797" s="8"/>
      <c r="E797" s="8"/>
      <c r="F797" s="8"/>
      <c r="G797" s="8"/>
    </row>
    <row r="798" spans="1:7" ht="13.8">
      <c r="A798" s="9"/>
      <c r="B798" s="9"/>
      <c r="C798" s="9"/>
      <c r="D798" s="9"/>
      <c r="E798" s="9"/>
      <c r="F798" s="9"/>
      <c r="G798" s="9"/>
    </row>
    <row r="799" spans="1:7" ht="13.8">
      <c r="A799" s="8"/>
      <c r="B799" s="8"/>
      <c r="C799" s="8"/>
      <c r="D799" s="8"/>
      <c r="E799" s="8"/>
      <c r="F799" s="8"/>
      <c r="G799" s="8"/>
    </row>
    <row r="800" spans="1:7" ht="13.8">
      <c r="A800" s="9"/>
      <c r="B800" s="9"/>
      <c r="C800" s="9"/>
      <c r="D800" s="9"/>
      <c r="E800" s="9"/>
      <c r="F800" s="9"/>
      <c r="G800" s="9"/>
    </row>
    <row r="801" spans="1:7" ht="13.8">
      <c r="A801" s="8"/>
      <c r="B801" s="8"/>
      <c r="C801" s="8"/>
      <c r="D801" s="8"/>
      <c r="E801" s="8"/>
      <c r="F801" s="8"/>
      <c r="G801" s="8"/>
    </row>
    <row r="802" spans="1:7" ht="13.8">
      <c r="A802" s="9"/>
      <c r="B802" s="9"/>
      <c r="C802" s="9"/>
      <c r="D802" s="9"/>
      <c r="E802" s="9"/>
      <c r="F802" s="9"/>
      <c r="G802" s="9"/>
    </row>
    <row r="803" spans="1:7" ht="13.8">
      <c r="A803" s="8"/>
      <c r="B803" s="8"/>
      <c r="C803" s="8"/>
      <c r="D803" s="8"/>
      <c r="E803" s="8"/>
      <c r="F803" s="8"/>
      <c r="G803" s="8"/>
    </row>
    <row r="804" spans="1:7" ht="13.8">
      <c r="A804" s="9"/>
      <c r="B804" s="9"/>
      <c r="C804" s="9"/>
      <c r="D804" s="9"/>
      <c r="E804" s="9"/>
      <c r="F804" s="9"/>
      <c r="G804" s="9"/>
    </row>
    <row r="805" spans="1:7" ht="13.8">
      <c r="A805" s="8"/>
      <c r="B805" s="8"/>
      <c r="C805" s="8"/>
      <c r="D805" s="8"/>
      <c r="E805" s="8"/>
      <c r="F805" s="8"/>
      <c r="G805" s="8"/>
    </row>
    <row r="806" spans="1:7" ht="13.8">
      <c r="A806" s="9"/>
      <c r="B806" s="9"/>
      <c r="C806" s="9"/>
      <c r="D806" s="9"/>
      <c r="E806" s="9"/>
      <c r="F806" s="9"/>
      <c r="G806" s="9"/>
    </row>
    <row r="807" spans="1:7" ht="13.8">
      <c r="A807" s="8"/>
      <c r="B807" s="8"/>
      <c r="C807" s="8"/>
      <c r="D807" s="8"/>
      <c r="E807" s="8"/>
      <c r="F807" s="8"/>
      <c r="G807" s="8"/>
    </row>
    <row r="808" spans="1:7" ht="13.8">
      <c r="A808" s="9"/>
      <c r="B808" s="9"/>
      <c r="C808" s="9"/>
      <c r="D808" s="9"/>
      <c r="E808" s="9"/>
      <c r="F808" s="9"/>
      <c r="G808" s="9"/>
    </row>
    <row r="809" spans="1:7" ht="13.8">
      <c r="A809" s="8"/>
      <c r="B809" s="8"/>
      <c r="C809" s="8"/>
      <c r="D809" s="8"/>
      <c r="E809" s="8"/>
      <c r="F809" s="8"/>
      <c r="G809" s="8"/>
    </row>
    <row r="810" spans="1:7" ht="13.8">
      <c r="A810" s="9"/>
      <c r="B810" s="9"/>
      <c r="C810" s="9"/>
      <c r="D810" s="9"/>
      <c r="E810" s="9"/>
      <c r="F810" s="9"/>
      <c r="G810" s="9"/>
    </row>
    <row r="811" spans="1:7" ht="13.8">
      <c r="A811" s="8"/>
      <c r="B811" s="8"/>
      <c r="C811" s="8"/>
      <c r="D811" s="8"/>
      <c r="E811" s="8"/>
      <c r="F811" s="8"/>
      <c r="G811" s="8"/>
    </row>
    <row r="812" spans="1:7" ht="13.8">
      <c r="A812" s="9"/>
      <c r="B812" s="9"/>
      <c r="C812" s="9"/>
      <c r="D812" s="9"/>
      <c r="E812" s="9"/>
      <c r="F812" s="9"/>
      <c r="G812" s="9"/>
    </row>
    <row r="813" spans="1:7" ht="13.8">
      <c r="A813" s="8"/>
      <c r="B813" s="8"/>
      <c r="C813" s="8"/>
      <c r="D813" s="8"/>
      <c r="E813" s="8"/>
      <c r="F813" s="8"/>
      <c r="G813" s="8"/>
    </row>
    <row r="814" spans="1:7" ht="13.8">
      <c r="A814" s="9"/>
      <c r="B814" s="9"/>
      <c r="C814" s="9"/>
      <c r="D814" s="9"/>
      <c r="E814" s="9"/>
      <c r="F814" s="9"/>
      <c r="G814" s="9"/>
    </row>
    <row r="815" spans="1:7" ht="13.8">
      <c r="A815" s="8"/>
      <c r="B815" s="8"/>
      <c r="C815" s="8"/>
      <c r="D815" s="8"/>
      <c r="E815" s="8"/>
      <c r="F815" s="8"/>
      <c r="G815" s="8"/>
    </row>
    <row r="816" spans="1:7" ht="13.8">
      <c r="A816" s="9"/>
      <c r="B816" s="9"/>
      <c r="C816" s="9"/>
      <c r="D816" s="9"/>
      <c r="E816" s="9"/>
      <c r="F816" s="9"/>
      <c r="G816" s="9"/>
    </row>
    <row r="817" spans="1:7" ht="13.8">
      <c r="A817" s="8"/>
      <c r="B817" s="8"/>
      <c r="C817" s="8"/>
      <c r="D817" s="8"/>
      <c r="E817" s="8"/>
      <c r="F817" s="8"/>
      <c r="G817" s="8"/>
    </row>
    <row r="818" spans="1:7" ht="13.8">
      <c r="A818" s="9"/>
      <c r="B818" s="9"/>
      <c r="C818" s="9"/>
      <c r="D818" s="9"/>
      <c r="E818" s="9"/>
      <c r="F818" s="9"/>
      <c r="G818" s="9"/>
    </row>
    <row r="819" spans="1:7" ht="13.8">
      <c r="A819" s="8"/>
      <c r="B819" s="8"/>
      <c r="C819" s="8"/>
      <c r="D819" s="8"/>
      <c r="E819" s="8"/>
      <c r="F819" s="8"/>
      <c r="G819" s="8"/>
    </row>
    <row r="820" spans="1:7" ht="13.8">
      <c r="A820" s="9"/>
      <c r="B820" s="9"/>
      <c r="C820" s="9"/>
      <c r="D820" s="9"/>
      <c r="E820" s="9"/>
      <c r="F820" s="9"/>
      <c r="G820" s="9"/>
    </row>
    <row r="821" spans="1:7" ht="13.8">
      <c r="A821" s="8"/>
      <c r="B821" s="8"/>
      <c r="C821" s="8"/>
      <c r="D821" s="8"/>
      <c r="E821" s="8"/>
      <c r="F821" s="8"/>
      <c r="G821" s="8"/>
    </row>
    <row r="822" spans="1:7" ht="13.8">
      <c r="A822" s="9"/>
      <c r="B822" s="9"/>
      <c r="C822" s="9"/>
      <c r="D822" s="9"/>
      <c r="E822" s="9"/>
      <c r="F822" s="9"/>
      <c r="G822" s="9"/>
    </row>
    <row r="823" spans="1:7" ht="13.8">
      <c r="A823" s="8"/>
      <c r="B823" s="8"/>
      <c r="C823" s="8"/>
      <c r="D823" s="8"/>
      <c r="E823" s="8"/>
      <c r="F823" s="8"/>
      <c r="G823" s="8"/>
    </row>
    <row r="824" spans="1:7" ht="13.8">
      <c r="A824" s="9"/>
      <c r="B824" s="9"/>
      <c r="C824" s="9"/>
      <c r="D824" s="9"/>
      <c r="E824" s="9"/>
      <c r="F824" s="9"/>
      <c r="G824" s="9"/>
    </row>
    <row r="825" spans="1:7" ht="13.8">
      <c r="A825" s="8"/>
      <c r="B825" s="8"/>
      <c r="C825" s="8"/>
      <c r="D825" s="8"/>
      <c r="E825" s="8"/>
      <c r="F825" s="8"/>
      <c r="G825" s="8"/>
    </row>
    <row r="826" spans="1:7" ht="13.8">
      <c r="A826" s="9"/>
      <c r="B826" s="9"/>
      <c r="C826" s="9"/>
      <c r="D826" s="9"/>
      <c r="E826" s="9"/>
      <c r="F826" s="9"/>
      <c r="G826" s="9"/>
    </row>
    <row r="827" spans="1:7" ht="13.8">
      <c r="A827" s="8"/>
      <c r="B827" s="8"/>
      <c r="C827" s="8"/>
      <c r="D827" s="8"/>
      <c r="E827" s="8"/>
      <c r="F827" s="8"/>
      <c r="G827" s="8"/>
    </row>
    <row r="828" spans="1:7" ht="13.8">
      <c r="A828" s="9"/>
      <c r="B828" s="9"/>
      <c r="C828" s="9"/>
      <c r="D828" s="9"/>
      <c r="E828" s="9"/>
      <c r="F828" s="9"/>
      <c r="G828" s="9"/>
    </row>
    <row r="829" spans="1:7" ht="13.8">
      <c r="A829" s="8"/>
      <c r="B829" s="8"/>
      <c r="C829" s="8"/>
      <c r="D829" s="8"/>
      <c r="E829" s="8"/>
      <c r="F829" s="8"/>
      <c r="G829" s="8"/>
    </row>
    <row r="830" spans="1:7" ht="13.8">
      <c r="A830" s="9"/>
      <c r="B830" s="9"/>
      <c r="C830" s="9"/>
      <c r="D830" s="9"/>
      <c r="E830" s="9"/>
      <c r="F830" s="9"/>
      <c r="G830" s="9"/>
    </row>
    <row r="831" spans="1:7" ht="13.8">
      <c r="A831" s="8"/>
      <c r="B831" s="8"/>
      <c r="C831" s="8"/>
      <c r="D831" s="8"/>
      <c r="E831" s="8"/>
      <c r="F831" s="8"/>
      <c r="G831" s="8"/>
    </row>
    <row r="832" spans="1:7" ht="13.8">
      <c r="A832" s="9"/>
      <c r="B832" s="9"/>
      <c r="C832" s="9"/>
      <c r="D832" s="9"/>
      <c r="E832" s="9"/>
      <c r="F832" s="9"/>
      <c r="G832" s="9"/>
    </row>
    <row r="833" spans="1:7" ht="13.8">
      <c r="A833" s="8"/>
      <c r="B833" s="8"/>
      <c r="C833" s="8"/>
      <c r="D833" s="8"/>
      <c r="E833" s="8"/>
      <c r="F833" s="8"/>
      <c r="G833" s="8"/>
    </row>
    <row r="834" spans="1:7" ht="13.8">
      <c r="A834" s="9"/>
      <c r="B834" s="9"/>
      <c r="C834" s="9"/>
      <c r="D834" s="9"/>
      <c r="E834" s="9"/>
      <c r="F834" s="9"/>
      <c r="G834" s="9"/>
    </row>
    <row r="835" spans="1:7" ht="13.8">
      <c r="A835" s="8"/>
      <c r="B835" s="8"/>
      <c r="C835" s="8"/>
      <c r="D835" s="8"/>
      <c r="E835" s="8"/>
      <c r="F835" s="8"/>
      <c r="G835" s="8"/>
    </row>
    <row r="836" spans="1:7" ht="13.8">
      <c r="A836" s="9"/>
      <c r="B836" s="9"/>
      <c r="C836" s="9"/>
      <c r="D836" s="9"/>
      <c r="E836" s="9"/>
      <c r="F836" s="9"/>
      <c r="G836" s="9"/>
    </row>
    <row r="837" spans="1:7" ht="13.8">
      <c r="A837" s="8"/>
      <c r="B837" s="8"/>
      <c r="C837" s="8"/>
      <c r="D837" s="8"/>
      <c r="E837" s="8"/>
      <c r="F837" s="8"/>
      <c r="G837" s="8"/>
    </row>
    <row r="838" spans="1:7" ht="13.8">
      <c r="A838" s="9"/>
      <c r="B838" s="9"/>
      <c r="C838" s="9"/>
      <c r="D838" s="9"/>
      <c r="E838" s="9"/>
      <c r="F838" s="9"/>
      <c r="G838" s="9"/>
    </row>
    <row r="839" spans="1:7" ht="13.8">
      <c r="A839" s="8"/>
      <c r="B839" s="8"/>
      <c r="C839" s="8"/>
      <c r="D839" s="8"/>
      <c r="E839" s="8"/>
      <c r="F839" s="8"/>
      <c r="G839" s="8"/>
    </row>
    <row r="840" spans="1:7" ht="13.8">
      <c r="A840" s="9"/>
      <c r="B840" s="9"/>
      <c r="C840" s="9"/>
      <c r="D840" s="9"/>
      <c r="E840" s="9"/>
      <c r="F840" s="9"/>
      <c r="G840" s="9"/>
    </row>
    <row r="841" spans="1:7" ht="13.8">
      <c r="A841" s="8"/>
      <c r="B841" s="8"/>
      <c r="C841" s="8"/>
      <c r="D841" s="8"/>
      <c r="E841" s="8"/>
      <c r="F841" s="8"/>
      <c r="G841" s="8"/>
    </row>
    <row r="842" spans="1:7" ht="13.8">
      <c r="A842" s="9"/>
      <c r="B842" s="9"/>
      <c r="C842" s="9"/>
      <c r="D842" s="9"/>
      <c r="E842" s="9"/>
      <c r="F842" s="9"/>
      <c r="G842" s="9"/>
    </row>
    <row r="843" spans="1:7" ht="13.8">
      <c r="A843" s="8"/>
      <c r="B843" s="8"/>
      <c r="C843" s="8"/>
      <c r="D843" s="8"/>
      <c r="E843" s="8"/>
      <c r="F843" s="8"/>
      <c r="G843" s="8"/>
    </row>
    <row r="844" spans="1:7" ht="13.8">
      <c r="A844" s="9"/>
      <c r="B844" s="9"/>
      <c r="C844" s="9"/>
      <c r="D844" s="9"/>
      <c r="E844" s="9"/>
      <c r="F844" s="9"/>
      <c r="G844" s="9"/>
    </row>
    <row r="845" spans="1:7" ht="13.8">
      <c r="A845" s="8"/>
      <c r="B845" s="8"/>
      <c r="C845" s="8"/>
      <c r="D845" s="8"/>
      <c r="E845" s="8"/>
      <c r="F845" s="8"/>
      <c r="G845" s="8"/>
    </row>
    <row r="846" spans="1:7" ht="13.8">
      <c r="A846" s="9"/>
      <c r="B846" s="9"/>
      <c r="C846" s="9"/>
      <c r="D846" s="9"/>
      <c r="E846" s="9"/>
      <c r="F846" s="9"/>
      <c r="G846" s="9"/>
    </row>
    <row r="847" spans="1:7" ht="13.8">
      <c r="A847" s="8"/>
      <c r="B847" s="8"/>
      <c r="C847" s="8"/>
      <c r="D847" s="8"/>
      <c r="E847" s="8"/>
      <c r="F847" s="8"/>
      <c r="G847" s="8"/>
    </row>
    <row r="848" spans="1:7" ht="13.8">
      <c r="A848" s="9"/>
      <c r="B848" s="9"/>
      <c r="C848" s="9"/>
      <c r="D848" s="9"/>
      <c r="E848" s="9"/>
      <c r="F848" s="9"/>
      <c r="G848" s="9"/>
    </row>
    <row r="849" spans="1:7" ht="13.8">
      <c r="A849" s="8"/>
      <c r="B849" s="8"/>
      <c r="C849" s="8"/>
      <c r="D849" s="8"/>
      <c r="E849" s="8"/>
      <c r="F849" s="8"/>
      <c r="G849" s="8"/>
    </row>
    <row r="850" spans="1:7" ht="13.8">
      <c r="A850" s="9"/>
      <c r="B850" s="9"/>
      <c r="C850" s="9"/>
      <c r="D850" s="9"/>
      <c r="E850" s="9"/>
      <c r="F850" s="9"/>
      <c r="G850" s="9"/>
    </row>
    <row r="851" spans="1:7" ht="13.8">
      <c r="A851" s="8"/>
      <c r="B851" s="8"/>
      <c r="C851" s="8"/>
      <c r="D851" s="8"/>
      <c r="E851" s="8"/>
      <c r="F851" s="8"/>
      <c r="G851" s="8"/>
    </row>
    <row r="852" spans="1:7" ht="13.8">
      <c r="A852" s="9"/>
      <c r="B852" s="9"/>
      <c r="C852" s="9"/>
      <c r="D852" s="9"/>
      <c r="E852" s="9"/>
      <c r="F852" s="9"/>
      <c r="G852" s="9"/>
    </row>
    <row r="853" spans="1:7" ht="13.8">
      <c r="A853" s="8"/>
      <c r="B853" s="8"/>
      <c r="C853" s="8"/>
      <c r="D853" s="8"/>
      <c r="E853" s="8"/>
      <c r="F853" s="8"/>
      <c r="G853" s="8"/>
    </row>
    <row r="854" spans="1:7" ht="13.8">
      <c r="A854" s="9"/>
      <c r="B854" s="9"/>
      <c r="C854" s="9"/>
      <c r="D854" s="9"/>
      <c r="E854" s="9"/>
      <c r="F854" s="9"/>
      <c r="G854" s="9"/>
    </row>
    <row r="855" spans="1:7" ht="13.8">
      <c r="A855" s="8"/>
      <c r="B855" s="8"/>
      <c r="C855" s="8"/>
      <c r="D855" s="8"/>
      <c r="E855" s="8"/>
      <c r="F855" s="8"/>
      <c r="G855" s="8"/>
    </row>
    <row r="856" spans="1:7" ht="13.8">
      <c r="A856" s="9"/>
      <c r="B856" s="9"/>
      <c r="C856" s="9"/>
      <c r="D856" s="9"/>
      <c r="E856" s="9"/>
      <c r="F856" s="9"/>
      <c r="G856" s="9"/>
    </row>
    <row r="857" spans="1:7" ht="13.8">
      <c r="A857" s="8"/>
      <c r="B857" s="8"/>
      <c r="C857" s="8"/>
      <c r="D857" s="8"/>
      <c r="E857" s="8"/>
      <c r="F857" s="8"/>
      <c r="G857" s="8"/>
    </row>
    <row r="858" spans="1:7" ht="13.8">
      <c r="A858" s="9"/>
      <c r="B858" s="9"/>
      <c r="C858" s="9"/>
      <c r="D858" s="9"/>
      <c r="E858" s="9"/>
      <c r="F858" s="9"/>
      <c r="G858" s="9"/>
    </row>
    <row r="859" spans="1:7" ht="13.8">
      <c r="A859" s="8"/>
      <c r="B859" s="8"/>
      <c r="C859" s="8"/>
      <c r="D859" s="8"/>
      <c r="E859" s="8"/>
      <c r="F859" s="8"/>
      <c r="G859" s="8"/>
    </row>
    <row r="860" spans="1:7" ht="13.8">
      <c r="A860" s="9"/>
      <c r="B860" s="9"/>
      <c r="C860" s="9"/>
      <c r="D860" s="9"/>
      <c r="E860" s="9"/>
      <c r="F860" s="9"/>
      <c r="G860" s="9"/>
    </row>
    <row r="861" spans="1:7" ht="13.8">
      <c r="A861" s="8"/>
      <c r="B861" s="8"/>
      <c r="C861" s="8"/>
      <c r="D861" s="8"/>
      <c r="E861" s="8"/>
      <c r="F861" s="8"/>
      <c r="G861" s="8"/>
    </row>
    <row r="862" spans="1:7" ht="13.8">
      <c r="A862" s="9"/>
      <c r="B862" s="9"/>
      <c r="C862" s="9"/>
      <c r="D862" s="9"/>
      <c r="E862" s="9"/>
      <c r="F862" s="9"/>
      <c r="G862" s="9"/>
    </row>
    <row r="863" spans="1:7" ht="13.8">
      <c r="A863" s="8"/>
      <c r="B863" s="8"/>
      <c r="C863" s="8"/>
      <c r="D863" s="8"/>
      <c r="E863" s="8"/>
      <c r="F863" s="8"/>
      <c r="G863" s="8"/>
    </row>
    <row r="864" spans="1:7" ht="13.8">
      <c r="A864" s="9"/>
      <c r="B864" s="9"/>
      <c r="C864" s="9"/>
      <c r="D864" s="9"/>
      <c r="E864" s="9"/>
      <c r="F864" s="9"/>
      <c r="G864" s="9"/>
    </row>
    <row r="865" spans="1:7" ht="13.8">
      <c r="A865" s="8"/>
      <c r="B865" s="8"/>
      <c r="C865" s="8"/>
      <c r="D865" s="8"/>
      <c r="E865" s="8"/>
      <c r="F865" s="8"/>
      <c r="G865" s="8"/>
    </row>
    <row r="866" spans="1:7" ht="13.8">
      <c r="A866" s="9"/>
      <c r="B866" s="9"/>
      <c r="C866" s="9"/>
      <c r="D866" s="9"/>
      <c r="E866" s="9"/>
      <c r="F866" s="9"/>
      <c r="G866" s="9"/>
    </row>
    <row r="867" spans="1:7" ht="13.8">
      <c r="A867" s="8"/>
      <c r="B867" s="8"/>
      <c r="C867" s="8"/>
      <c r="D867" s="8"/>
      <c r="E867" s="8"/>
      <c r="F867" s="8"/>
      <c r="G867" s="8"/>
    </row>
    <row r="868" spans="1:7" ht="13.8">
      <c r="A868" s="9"/>
      <c r="B868" s="9"/>
      <c r="C868" s="9"/>
      <c r="D868" s="9"/>
      <c r="E868" s="9"/>
      <c r="F868" s="9"/>
      <c r="G868" s="9"/>
    </row>
    <row r="869" spans="1:7" ht="13.8">
      <c r="A869" s="8"/>
      <c r="B869" s="8"/>
      <c r="C869" s="8"/>
      <c r="D869" s="8"/>
      <c r="E869" s="8"/>
      <c r="F869" s="8"/>
      <c r="G869" s="8"/>
    </row>
    <row r="870" spans="1:7" ht="13.8">
      <c r="A870" s="9"/>
      <c r="B870" s="9"/>
      <c r="C870" s="9"/>
      <c r="D870" s="9"/>
      <c r="E870" s="9"/>
      <c r="F870" s="9"/>
      <c r="G870" s="9"/>
    </row>
    <row r="871" spans="1:7" ht="13.8">
      <c r="A871" s="8"/>
      <c r="B871" s="8"/>
      <c r="C871" s="8"/>
      <c r="D871" s="8"/>
      <c r="E871" s="8"/>
      <c r="F871" s="8"/>
      <c r="G871" s="8"/>
    </row>
    <row r="872" spans="1:7" ht="13.8">
      <c r="A872" s="9"/>
      <c r="B872" s="9"/>
      <c r="C872" s="9"/>
      <c r="D872" s="9"/>
      <c r="E872" s="9"/>
      <c r="F872" s="9"/>
      <c r="G872" s="9"/>
    </row>
    <row r="873" spans="1:7" ht="13.8">
      <c r="A873" s="8"/>
      <c r="B873" s="8"/>
      <c r="C873" s="8"/>
      <c r="D873" s="8"/>
      <c r="E873" s="8"/>
      <c r="F873" s="8"/>
      <c r="G873" s="8"/>
    </row>
    <row r="874" spans="1:7" ht="13.8">
      <c r="A874" s="9"/>
      <c r="B874" s="9"/>
      <c r="C874" s="9"/>
      <c r="D874" s="9"/>
      <c r="E874" s="9"/>
      <c r="F874" s="9"/>
      <c r="G874" s="9"/>
    </row>
    <row r="875" spans="1:7" ht="13.8">
      <c r="A875" s="8"/>
      <c r="B875" s="8"/>
      <c r="C875" s="8"/>
      <c r="D875" s="8"/>
      <c r="E875" s="8"/>
      <c r="F875" s="8"/>
      <c r="G875" s="8"/>
    </row>
    <row r="876" spans="1:7" ht="13.8">
      <c r="A876" s="9"/>
      <c r="B876" s="9"/>
      <c r="C876" s="9"/>
      <c r="D876" s="9"/>
      <c r="E876" s="9"/>
      <c r="F876" s="9"/>
      <c r="G876" s="9"/>
    </row>
    <row r="877" spans="1:7" ht="13.8">
      <c r="A877" s="8"/>
      <c r="B877" s="8"/>
      <c r="C877" s="8"/>
      <c r="D877" s="8"/>
      <c r="E877" s="8"/>
      <c r="F877" s="8"/>
      <c r="G877" s="8"/>
    </row>
    <row r="878" spans="1:7" ht="13.8">
      <c r="A878" s="9"/>
      <c r="B878" s="9"/>
      <c r="C878" s="9"/>
      <c r="D878" s="9"/>
      <c r="E878" s="9"/>
      <c r="F878" s="9"/>
      <c r="G878" s="9"/>
    </row>
    <row r="879" spans="1:7" ht="13.8">
      <c r="A879" s="8"/>
      <c r="B879" s="8"/>
      <c r="C879" s="8"/>
      <c r="D879" s="8"/>
      <c r="E879" s="8"/>
      <c r="F879" s="8"/>
      <c r="G879" s="8"/>
    </row>
    <row r="880" spans="1:7" ht="13.8">
      <c r="A880" s="9"/>
      <c r="B880" s="9"/>
      <c r="C880" s="9"/>
      <c r="D880" s="9"/>
      <c r="E880" s="9"/>
      <c r="F880" s="9"/>
      <c r="G880" s="9"/>
    </row>
    <row r="881" spans="1:7" ht="13.8">
      <c r="A881" s="8"/>
      <c r="B881" s="8"/>
      <c r="C881" s="8"/>
      <c r="D881" s="8"/>
      <c r="E881" s="8"/>
      <c r="F881" s="8"/>
      <c r="G881" s="8"/>
    </row>
    <row r="882" spans="1:7" ht="13.8">
      <c r="A882" s="9"/>
      <c r="B882" s="9"/>
      <c r="C882" s="9"/>
      <c r="D882" s="9"/>
      <c r="E882" s="9"/>
      <c r="F882" s="9"/>
      <c r="G882" s="9"/>
    </row>
    <row r="883" spans="1:7" ht="13.8">
      <c r="A883" s="8"/>
      <c r="B883" s="8"/>
      <c r="C883" s="8"/>
      <c r="D883" s="8"/>
      <c r="E883" s="8"/>
      <c r="F883" s="8"/>
      <c r="G883" s="8"/>
    </row>
    <row r="884" spans="1:7" ht="13.8">
      <c r="A884" s="9"/>
      <c r="B884" s="9"/>
      <c r="C884" s="9"/>
      <c r="D884" s="9"/>
      <c r="E884" s="9"/>
      <c r="F884" s="9"/>
      <c r="G884" s="9"/>
    </row>
    <row r="885" spans="1:7" ht="13.8">
      <c r="A885" s="8"/>
      <c r="B885" s="8"/>
      <c r="C885" s="8"/>
      <c r="D885" s="8"/>
      <c r="E885" s="8"/>
      <c r="F885" s="8"/>
      <c r="G885" s="8"/>
    </row>
    <row r="886" spans="1:7" ht="13.8">
      <c r="A886" s="9"/>
      <c r="B886" s="9"/>
      <c r="C886" s="9"/>
      <c r="D886" s="9"/>
      <c r="E886" s="9"/>
      <c r="F886" s="9"/>
      <c r="G886" s="9"/>
    </row>
    <row r="887" spans="1:7" ht="13.8">
      <c r="A887" s="8"/>
      <c r="B887" s="8"/>
      <c r="C887" s="8"/>
      <c r="D887" s="8"/>
      <c r="E887" s="8"/>
      <c r="F887" s="8"/>
      <c r="G887" s="8"/>
    </row>
    <row r="888" spans="1:7" ht="13.8">
      <c r="A888" s="9"/>
      <c r="B888" s="9"/>
      <c r="C888" s="9"/>
      <c r="D888" s="9"/>
      <c r="E888" s="9"/>
      <c r="F888" s="9"/>
      <c r="G888" s="9"/>
    </row>
    <row r="889" spans="1:7" ht="13.8">
      <c r="A889" s="8"/>
      <c r="B889" s="8"/>
      <c r="C889" s="8"/>
      <c r="D889" s="8"/>
      <c r="E889" s="8"/>
      <c r="F889" s="8"/>
      <c r="G889" s="8"/>
    </row>
    <row r="890" spans="1:7" ht="13.8">
      <c r="A890" s="9"/>
      <c r="B890" s="9"/>
      <c r="C890" s="9"/>
      <c r="D890" s="9"/>
      <c r="E890" s="9"/>
      <c r="F890" s="9"/>
      <c r="G890" s="9"/>
    </row>
    <row r="891" spans="1:7" ht="13.8">
      <c r="A891" s="8"/>
      <c r="B891" s="8"/>
      <c r="C891" s="8"/>
      <c r="D891" s="8"/>
      <c r="E891" s="8"/>
      <c r="F891" s="8"/>
      <c r="G891" s="8"/>
    </row>
    <row r="892" spans="1:7" ht="13.8">
      <c r="A892" s="9"/>
      <c r="B892" s="9"/>
      <c r="C892" s="9"/>
      <c r="D892" s="9"/>
      <c r="E892" s="9"/>
      <c r="F892" s="9"/>
      <c r="G892" s="9"/>
    </row>
    <row r="893" spans="1:7" ht="13.8">
      <c r="A893" s="8"/>
      <c r="B893" s="8"/>
      <c r="C893" s="8"/>
      <c r="D893" s="8"/>
      <c r="E893" s="8"/>
      <c r="F893" s="8"/>
      <c r="G893" s="8"/>
    </row>
    <row r="894" spans="1:7" ht="13.8">
      <c r="A894" s="9"/>
      <c r="B894" s="9"/>
      <c r="C894" s="9"/>
      <c r="D894" s="9"/>
      <c r="E894" s="9"/>
      <c r="F894" s="9"/>
      <c r="G894" s="9"/>
    </row>
    <row r="895" spans="1:7" ht="13.8">
      <c r="A895" s="8"/>
      <c r="B895" s="8"/>
      <c r="C895" s="8"/>
      <c r="D895" s="8"/>
      <c r="E895" s="8"/>
      <c r="F895" s="8"/>
      <c r="G895" s="8"/>
    </row>
    <row r="896" spans="1:7" ht="13.8">
      <c r="A896" s="9"/>
      <c r="B896" s="9"/>
      <c r="C896" s="9"/>
      <c r="D896" s="9"/>
      <c r="E896" s="9"/>
      <c r="F896" s="9"/>
      <c r="G896" s="9"/>
    </row>
    <row r="897" spans="1:7" ht="13.8">
      <c r="A897" s="8"/>
      <c r="B897" s="8"/>
      <c r="C897" s="8"/>
      <c r="D897" s="8"/>
      <c r="E897" s="8"/>
      <c r="F897" s="8"/>
      <c r="G897" s="8"/>
    </row>
    <row r="898" spans="1:7" ht="13.8">
      <c r="A898" s="9"/>
      <c r="B898" s="9"/>
      <c r="C898" s="9"/>
      <c r="D898" s="9"/>
      <c r="E898" s="9"/>
      <c r="F898" s="9"/>
      <c r="G898" s="9"/>
    </row>
    <row r="899" spans="1:7" ht="13.8">
      <c r="A899" s="8"/>
      <c r="B899" s="8"/>
      <c r="C899" s="8"/>
      <c r="D899" s="8"/>
      <c r="E899" s="8"/>
      <c r="F899" s="8"/>
      <c r="G899" s="8"/>
    </row>
    <row r="900" spans="1:7" ht="13.8">
      <c r="A900" s="9"/>
      <c r="B900" s="9"/>
      <c r="C900" s="9"/>
      <c r="D900" s="9"/>
      <c r="E900" s="9"/>
      <c r="F900" s="9"/>
      <c r="G900" s="9"/>
    </row>
    <row r="901" spans="1:7" ht="13.8">
      <c r="A901" s="8"/>
      <c r="B901" s="8"/>
      <c r="C901" s="8"/>
      <c r="D901" s="8"/>
      <c r="E901" s="8"/>
      <c r="F901" s="8"/>
      <c r="G901" s="8"/>
    </row>
    <row r="902" spans="1:7" ht="13.8">
      <c r="A902" s="9"/>
      <c r="B902" s="9"/>
      <c r="C902" s="9"/>
      <c r="D902" s="9"/>
      <c r="E902" s="9"/>
      <c r="F902" s="9"/>
      <c r="G902" s="9"/>
    </row>
    <row r="903" spans="1:7" ht="13.8">
      <c r="A903" s="8"/>
      <c r="B903" s="8"/>
      <c r="C903" s="8"/>
      <c r="D903" s="8"/>
      <c r="E903" s="8"/>
      <c r="F903" s="8"/>
      <c r="G903" s="8"/>
    </row>
    <row r="904" spans="1:7" ht="13.8">
      <c r="A904" s="9"/>
      <c r="B904" s="9"/>
      <c r="C904" s="9"/>
      <c r="D904" s="9"/>
      <c r="E904" s="9"/>
      <c r="F904" s="9"/>
      <c r="G904" s="9"/>
    </row>
    <row r="905" spans="1:7" ht="13.8">
      <c r="A905" s="8"/>
      <c r="B905" s="8"/>
      <c r="C905" s="8"/>
      <c r="D905" s="8"/>
      <c r="E905" s="8"/>
      <c r="F905" s="8"/>
      <c r="G905" s="8"/>
    </row>
    <row r="906" spans="1:7" ht="13.8">
      <c r="A906" s="9"/>
      <c r="B906" s="9"/>
      <c r="C906" s="9"/>
      <c r="D906" s="9"/>
      <c r="E906" s="9"/>
      <c r="F906" s="9"/>
      <c r="G906" s="9"/>
    </row>
    <row r="907" spans="1:7" ht="13.8">
      <c r="A907" s="8"/>
      <c r="B907" s="8"/>
      <c r="C907" s="8"/>
      <c r="D907" s="8"/>
      <c r="E907" s="8"/>
      <c r="F907" s="8"/>
      <c r="G907" s="8"/>
    </row>
    <row r="908" spans="1:7" ht="13.8">
      <c r="A908" s="9"/>
      <c r="B908" s="9"/>
      <c r="C908" s="9"/>
      <c r="D908" s="9"/>
      <c r="E908" s="9"/>
      <c r="F908" s="9"/>
      <c r="G908" s="9"/>
    </row>
    <row r="909" spans="1:7" ht="13.8">
      <c r="A909" s="8"/>
      <c r="B909" s="8"/>
      <c r="C909" s="8"/>
      <c r="D909" s="8"/>
      <c r="E909" s="8"/>
      <c r="F909" s="8"/>
      <c r="G909" s="8"/>
    </row>
    <row r="910" spans="1:7" ht="13.8">
      <c r="A910" s="9"/>
      <c r="B910" s="9"/>
      <c r="C910" s="9"/>
      <c r="D910" s="9"/>
      <c r="E910" s="9"/>
      <c r="F910" s="9"/>
      <c r="G910" s="9"/>
    </row>
    <row r="911" spans="1:7" ht="13.8">
      <c r="A911" s="8"/>
      <c r="B911" s="8"/>
      <c r="C911" s="8"/>
      <c r="D911" s="8"/>
      <c r="E911" s="8"/>
      <c r="F911" s="8"/>
      <c r="G911" s="8"/>
    </row>
    <row r="912" spans="1:7" ht="13.8">
      <c r="A912" s="9"/>
      <c r="B912" s="9"/>
      <c r="C912" s="9"/>
      <c r="D912" s="9"/>
      <c r="E912" s="9"/>
      <c r="F912" s="9"/>
      <c r="G912" s="9"/>
    </row>
    <row r="913" spans="1:7" ht="13.8">
      <c r="A913" s="8"/>
      <c r="B913" s="8"/>
      <c r="C913" s="8"/>
      <c r="D913" s="8"/>
      <c r="E913" s="8"/>
      <c r="F913" s="8"/>
      <c r="G913" s="8"/>
    </row>
    <row r="914" spans="1:7" ht="13.8">
      <c r="A914" s="9"/>
      <c r="B914" s="9"/>
      <c r="C914" s="9"/>
      <c r="D914" s="9"/>
      <c r="E914" s="9"/>
      <c r="F914" s="9"/>
      <c r="G914" s="9"/>
    </row>
    <row r="915" spans="1:7" ht="13.8">
      <c r="A915" s="8"/>
      <c r="B915" s="8"/>
      <c r="C915" s="8"/>
      <c r="D915" s="8"/>
      <c r="E915" s="8"/>
      <c r="F915" s="8"/>
      <c r="G915" s="8"/>
    </row>
    <row r="916" spans="1:7" ht="13.8">
      <c r="A916" s="9"/>
      <c r="B916" s="9"/>
      <c r="C916" s="9"/>
      <c r="D916" s="9"/>
      <c r="E916" s="9"/>
      <c r="F916" s="9"/>
      <c r="G916" s="9"/>
    </row>
    <row r="917" spans="1:7" ht="13.8">
      <c r="A917" s="8"/>
      <c r="B917" s="8"/>
      <c r="C917" s="8"/>
      <c r="D917" s="8"/>
      <c r="E917" s="8"/>
      <c r="F917" s="8"/>
      <c r="G917" s="8"/>
    </row>
    <row r="918" spans="1:7" ht="13.8">
      <c r="A918" s="9"/>
      <c r="B918" s="9"/>
      <c r="C918" s="9"/>
      <c r="D918" s="9"/>
      <c r="E918" s="9"/>
      <c r="F918" s="9"/>
      <c r="G918" s="9"/>
    </row>
    <row r="919" spans="1:7" ht="13.8">
      <c r="A919" s="8"/>
      <c r="B919" s="8"/>
      <c r="C919" s="8"/>
      <c r="D919" s="8"/>
      <c r="E919" s="8"/>
      <c r="F919" s="8"/>
      <c r="G919" s="8"/>
    </row>
    <row r="920" spans="1:7" ht="13.8">
      <c r="A920" s="9"/>
      <c r="B920" s="9"/>
      <c r="C920" s="9"/>
      <c r="D920" s="9"/>
      <c r="E920" s="9"/>
      <c r="F920" s="9"/>
      <c r="G920" s="9"/>
    </row>
    <row r="921" spans="1:7" ht="13.8">
      <c r="A921" s="8"/>
      <c r="B921" s="8"/>
      <c r="C921" s="8"/>
      <c r="D921" s="8"/>
      <c r="E921" s="8"/>
      <c r="F921" s="8"/>
      <c r="G921" s="8"/>
    </row>
    <row r="922" spans="1:7" ht="13.8">
      <c r="A922" s="9"/>
      <c r="B922" s="9"/>
      <c r="C922" s="9"/>
      <c r="D922" s="9"/>
      <c r="E922" s="9"/>
      <c r="F922" s="9"/>
      <c r="G922" s="9"/>
    </row>
    <row r="923" spans="1:7" ht="13.8">
      <c r="A923" s="8"/>
      <c r="B923" s="8"/>
      <c r="C923" s="8"/>
      <c r="D923" s="8"/>
      <c r="E923" s="8"/>
      <c r="F923" s="8"/>
      <c r="G923" s="8"/>
    </row>
    <row r="924" spans="1:7" ht="13.8">
      <c r="A924" s="9"/>
      <c r="B924" s="9"/>
      <c r="C924" s="9"/>
      <c r="D924" s="9"/>
      <c r="E924" s="9"/>
      <c r="F924" s="9"/>
      <c r="G924" s="9"/>
    </row>
    <row r="925" spans="1:7" ht="13.8">
      <c r="A925" s="8"/>
      <c r="B925" s="8"/>
      <c r="C925" s="8"/>
      <c r="D925" s="8"/>
      <c r="E925" s="8"/>
      <c r="F925" s="8"/>
      <c r="G925" s="8"/>
    </row>
    <row r="926" spans="1:7" ht="13.8">
      <c r="A926" s="9"/>
      <c r="B926" s="9"/>
      <c r="C926" s="9"/>
      <c r="D926" s="9"/>
      <c r="E926" s="9"/>
      <c r="F926" s="9"/>
      <c r="G926" s="9"/>
    </row>
    <row r="927" spans="1:7" ht="13.8">
      <c r="A927" s="8"/>
      <c r="B927" s="8"/>
      <c r="C927" s="8"/>
      <c r="D927" s="8"/>
      <c r="E927" s="8"/>
      <c r="F927" s="8"/>
      <c r="G927" s="8"/>
    </row>
    <row r="928" spans="1:7" ht="13.8">
      <c r="A928" s="9"/>
      <c r="B928" s="9"/>
      <c r="C928" s="9"/>
      <c r="D928" s="9"/>
      <c r="E928" s="9"/>
      <c r="F928" s="9"/>
      <c r="G928" s="9"/>
    </row>
    <row r="929" spans="1:7" ht="13.8">
      <c r="A929" s="8"/>
      <c r="B929" s="8"/>
      <c r="C929" s="8"/>
      <c r="D929" s="8"/>
      <c r="E929" s="8"/>
      <c r="F929" s="8"/>
      <c r="G929" s="8"/>
    </row>
    <row r="930" spans="1:7" ht="13.8">
      <c r="A930" s="9"/>
      <c r="B930" s="9"/>
      <c r="C930" s="9"/>
      <c r="D930" s="9"/>
      <c r="E930" s="9"/>
      <c r="F930" s="9"/>
      <c r="G930" s="9"/>
    </row>
    <row r="931" spans="1:7" ht="13.8">
      <c r="A931" s="8"/>
      <c r="B931" s="8"/>
      <c r="C931" s="8"/>
      <c r="D931" s="8"/>
      <c r="E931" s="8"/>
      <c r="F931" s="8"/>
      <c r="G931" s="8"/>
    </row>
    <row r="932" spans="1:7" ht="13.8">
      <c r="A932" s="9"/>
      <c r="B932" s="9"/>
      <c r="C932" s="9"/>
      <c r="D932" s="9"/>
      <c r="E932" s="9"/>
      <c r="F932" s="9"/>
      <c r="G932" s="9"/>
    </row>
    <row r="933" spans="1:7" ht="13.8">
      <c r="A933" s="8"/>
      <c r="B933" s="8"/>
      <c r="C933" s="8"/>
      <c r="D933" s="8"/>
      <c r="E933" s="8"/>
      <c r="F933" s="8"/>
      <c r="G933" s="8"/>
    </row>
    <row r="934" spans="1:7" ht="13.8">
      <c r="A934" s="9"/>
      <c r="B934" s="9"/>
      <c r="C934" s="9"/>
      <c r="D934" s="9"/>
      <c r="E934" s="9"/>
      <c r="F934" s="9"/>
      <c r="G934" s="9"/>
    </row>
    <row r="935" spans="1:7" ht="13.8">
      <c r="A935" s="8"/>
      <c r="B935" s="8"/>
      <c r="C935" s="8"/>
      <c r="D935" s="8"/>
      <c r="E935" s="8"/>
      <c r="F935" s="8"/>
      <c r="G935" s="8"/>
    </row>
    <row r="936" spans="1:7" ht="13.8">
      <c r="A936" s="9"/>
      <c r="B936" s="9"/>
      <c r="C936" s="9"/>
      <c r="D936" s="9"/>
      <c r="E936" s="9"/>
      <c r="F936" s="9"/>
      <c r="G936" s="9"/>
    </row>
    <row r="937" spans="1:7" ht="13.8">
      <c r="A937" s="8"/>
      <c r="B937" s="8"/>
      <c r="C937" s="8"/>
      <c r="D937" s="8"/>
      <c r="E937" s="8"/>
      <c r="F937" s="8"/>
      <c r="G937" s="8"/>
    </row>
    <row r="938" spans="1:7" ht="13.8">
      <c r="A938" s="9"/>
      <c r="B938" s="9"/>
      <c r="C938" s="9"/>
      <c r="D938" s="9"/>
      <c r="E938" s="9"/>
      <c r="F938" s="9"/>
      <c r="G938" s="9"/>
    </row>
    <row r="939" spans="1:7" ht="13.8">
      <c r="A939" s="8"/>
      <c r="B939" s="8"/>
      <c r="C939" s="8"/>
      <c r="D939" s="8"/>
      <c r="E939" s="8"/>
      <c r="F939" s="8"/>
      <c r="G939" s="8"/>
    </row>
    <row r="940" spans="1:7" ht="13.8">
      <c r="A940" s="9"/>
      <c r="B940" s="9"/>
      <c r="C940" s="9"/>
      <c r="D940" s="9"/>
      <c r="E940" s="9"/>
      <c r="F940" s="9"/>
      <c r="G940" s="9"/>
    </row>
    <row r="941" spans="1:7" ht="13.8">
      <c r="A941" s="8"/>
      <c r="B941" s="8"/>
      <c r="C941" s="8"/>
      <c r="D941" s="8"/>
      <c r="E941" s="8"/>
      <c r="F941" s="8"/>
      <c r="G941" s="8"/>
    </row>
    <row r="942" spans="1:7" ht="13.8">
      <c r="A942" s="9"/>
      <c r="B942" s="9"/>
      <c r="C942" s="9"/>
      <c r="D942" s="9"/>
      <c r="E942" s="9"/>
      <c r="F942" s="9"/>
      <c r="G942" s="9"/>
    </row>
    <row r="943" spans="1:7" ht="13.8">
      <c r="A943" s="8"/>
      <c r="B943" s="8"/>
      <c r="C943" s="8"/>
      <c r="D943" s="8"/>
      <c r="E943" s="8"/>
      <c r="F943" s="8"/>
      <c r="G943" s="8"/>
    </row>
    <row r="944" spans="1:7" ht="13.8">
      <c r="A944" s="9"/>
      <c r="B944" s="9"/>
      <c r="C944" s="9"/>
      <c r="D944" s="9"/>
      <c r="E944" s="9"/>
      <c r="F944" s="9"/>
      <c r="G944" s="9"/>
    </row>
    <row r="945" spans="1:7" ht="13.8">
      <c r="A945" s="8"/>
      <c r="B945" s="8"/>
      <c r="C945" s="8"/>
      <c r="D945" s="8"/>
      <c r="E945" s="8"/>
      <c r="F945" s="8"/>
      <c r="G945" s="8"/>
    </row>
    <row r="946" spans="1:7" ht="13.8">
      <c r="A946" s="9"/>
      <c r="B946" s="9"/>
      <c r="C946" s="9"/>
      <c r="D946" s="9"/>
      <c r="E946" s="9"/>
      <c r="F946" s="9"/>
      <c r="G946" s="9"/>
    </row>
    <row r="947" spans="1:7" ht="13.8">
      <c r="A947" s="8"/>
      <c r="B947" s="8"/>
      <c r="C947" s="8"/>
      <c r="D947" s="8"/>
      <c r="E947" s="8"/>
      <c r="F947" s="8"/>
      <c r="G947" s="8"/>
    </row>
    <row r="948" spans="1:7" ht="13.8">
      <c r="A948" s="9"/>
      <c r="B948" s="9"/>
      <c r="C948" s="9"/>
      <c r="D948" s="9"/>
      <c r="E948" s="9"/>
      <c r="F948" s="9"/>
      <c r="G948" s="9"/>
    </row>
    <row r="949" spans="1:7" ht="13.8">
      <c r="A949" s="8"/>
      <c r="B949" s="8"/>
      <c r="C949" s="8"/>
      <c r="D949" s="8"/>
      <c r="E949" s="8"/>
      <c r="F949" s="8"/>
      <c r="G949" s="8"/>
    </row>
    <row r="950" spans="1:7" ht="13.8">
      <c r="A950" s="9"/>
      <c r="B950" s="9"/>
      <c r="C950" s="9"/>
      <c r="D950" s="9"/>
      <c r="E950" s="9"/>
      <c r="F950" s="9"/>
      <c r="G950" s="9"/>
    </row>
    <row r="951" spans="1:7" ht="13.8">
      <c r="A951" s="8"/>
      <c r="B951" s="8"/>
      <c r="C951" s="8"/>
      <c r="D951" s="8"/>
      <c r="E951" s="8"/>
      <c r="F951" s="8"/>
      <c r="G951" s="8"/>
    </row>
    <row r="952" spans="1:7" ht="13.8">
      <c r="A952" s="9"/>
      <c r="B952" s="9"/>
      <c r="C952" s="9"/>
      <c r="D952" s="9"/>
      <c r="E952" s="9"/>
      <c r="F952" s="9"/>
      <c r="G952" s="9"/>
    </row>
    <row r="953" spans="1:7" ht="13.8">
      <c r="A953" s="8"/>
      <c r="B953" s="8"/>
      <c r="C953" s="8"/>
      <c r="D953" s="8"/>
      <c r="E953" s="8"/>
      <c r="F953" s="8"/>
      <c r="G953" s="8"/>
    </row>
    <row r="954" spans="1:7" ht="13.8">
      <c r="A954" s="9"/>
      <c r="B954" s="9"/>
      <c r="C954" s="9"/>
      <c r="D954" s="9"/>
      <c r="E954" s="9"/>
      <c r="F954" s="9"/>
      <c r="G954" s="9"/>
    </row>
    <row r="955" spans="1:7" ht="13.8">
      <c r="A955" s="8"/>
      <c r="B955" s="8"/>
      <c r="C955" s="8"/>
      <c r="D955" s="8"/>
      <c r="E955" s="8"/>
      <c r="F955" s="8"/>
      <c r="G955" s="8"/>
    </row>
    <row r="956" spans="1:7" ht="13.8">
      <c r="A956" s="9"/>
      <c r="B956" s="9"/>
      <c r="C956" s="9"/>
      <c r="D956" s="9"/>
      <c r="E956" s="9"/>
      <c r="F956" s="9"/>
      <c r="G956" s="9"/>
    </row>
    <row r="957" spans="1:7" ht="13.8">
      <c r="A957" s="8"/>
      <c r="B957" s="8"/>
      <c r="C957" s="8"/>
      <c r="D957" s="8"/>
      <c r="E957" s="8"/>
      <c r="F957" s="8"/>
      <c r="G957" s="8"/>
    </row>
    <row r="958" spans="1:7" ht="13.8">
      <c r="A958" s="9"/>
      <c r="B958" s="9"/>
      <c r="C958" s="9"/>
      <c r="D958" s="9"/>
      <c r="E958" s="9"/>
      <c r="F958" s="9"/>
      <c r="G958" s="9"/>
    </row>
    <row r="959" spans="1:7" ht="13.8">
      <c r="A959" s="8"/>
      <c r="B959" s="8"/>
      <c r="C959" s="8"/>
      <c r="D959" s="8"/>
      <c r="E959" s="8"/>
      <c r="F959" s="8"/>
      <c r="G959" s="8"/>
    </row>
    <row r="960" spans="1:7" ht="13.8">
      <c r="A960" s="9"/>
      <c r="B960" s="9"/>
      <c r="C960" s="9"/>
      <c r="D960" s="9"/>
      <c r="E960" s="9"/>
      <c r="F960" s="9"/>
      <c r="G960" s="9"/>
    </row>
    <row r="961" spans="1:7" ht="13.8">
      <c r="A961" s="8"/>
      <c r="B961" s="8"/>
      <c r="C961" s="8"/>
      <c r="D961" s="8"/>
      <c r="E961" s="8"/>
      <c r="F961" s="8"/>
      <c r="G961" s="8"/>
    </row>
    <row r="962" spans="1:7" ht="13.8">
      <c r="A962" s="9"/>
      <c r="B962" s="9"/>
      <c r="C962" s="9"/>
      <c r="D962" s="9"/>
      <c r="E962" s="9"/>
      <c r="F962" s="9"/>
      <c r="G962" s="9"/>
    </row>
    <row r="963" spans="1:7" ht="13.8">
      <c r="A963" s="8"/>
      <c r="B963" s="8"/>
      <c r="C963" s="8"/>
      <c r="D963" s="8"/>
      <c r="E963" s="8"/>
      <c r="F963" s="8"/>
      <c r="G963" s="8"/>
    </row>
    <row r="964" spans="1:7" ht="13.8">
      <c r="A964" s="9"/>
      <c r="B964" s="9"/>
      <c r="C964" s="9"/>
      <c r="D964" s="9"/>
      <c r="E964" s="9"/>
      <c r="F964" s="9"/>
      <c r="G964" s="9"/>
    </row>
    <row r="965" spans="1:7" ht="13.8">
      <c r="A965" s="8"/>
      <c r="B965" s="8"/>
      <c r="C965" s="8"/>
      <c r="D965" s="8"/>
      <c r="E965" s="8"/>
      <c r="F965" s="8"/>
      <c r="G965" s="8"/>
    </row>
    <row r="966" spans="1:7" ht="13.8">
      <c r="A966" s="9"/>
      <c r="B966" s="9"/>
      <c r="C966" s="9"/>
      <c r="D966" s="9"/>
      <c r="E966" s="9"/>
      <c r="F966" s="9"/>
      <c r="G966" s="9"/>
    </row>
    <row r="967" spans="1:7" ht="13.8">
      <c r="A967" s="8"/>
      <c r="B967" s="8"/>
      <c r="C967" s="8"/>
      <c r="D967" s="8"/>
      <c r="E967" s="8"/>
      <c r="F967" s="8"/>
      <c r="G967" s="8"/>
    </row>
    <row r="968" spans="1:7" ht="13.8">
      <c r="A968" s="9"/>
      <c r="B968" s="9"/>
      <c r="C968" s="9"/>
      <c r="D968" s="9"/>
      <c r="E968" s="9"/>
      <c r="F968" s="9"/>
      <c r="G968" s="9"/>
    </row>
    <row r="969" spans="1:7" ht="13.8">
      <c r="A969" s="8"/>
      <c r="B969" s="8"/>
      <c r="C969" s="8"/>
      <c r="D969" s="8"/>
      <c r="E969" s="8"/>
      <c r="F969" s="8"/>
      <c r="G969" s="8"/>
    </row>
    <row r="970" spans="1:7" ht="13.8">
      <c r="A970" s="9"/>
      <c r="B970" s="9"/>
      <c r="C970" s="9"/>
      <c r="D970" s="9"/>
      <c r="E970" s="9"/>
      <c r="F970" s="9"/>
      <c r="G970" s="9"/>
    </row>
    <row r="971" spans="1:7" ht="13.8">
      <c r="A971" s="8"/>
      <c r="B971" s="8"/>
      <c r="C971" s="8"/>
      <c r="D971" s="8"/>
      <c r="E971" s="8"/>
      <c r="F971" s="8"/>
      <c r="G971" s="8"/>
    </row>
    <row r="972" spans="1:7" ht="13.8">
      <c r="A972" s="9"/>
      <c r="B972" s="9"/>
      <c r="C972" s="9"/>
      <c r="D972" s="9"/>
      <c r="E972" s="9"/>
      <c r="F972" s="9"/>
      <c r="G972" s="9"/>
    </row>
    <row r="973" spans="1:7" ht="13.8">
      <c r="A973" s="8"/>
      <c r="B973" s="8"/>
      <c r="C973" s="8"/>
      <c r="D973" s="8"/>
      <c r="E973" s="8"/>
      <c r="F973" s="8"/>
      <c r="G973" s="8"/>
    </row>
    <row r="974" spans="1:7" ht="13.8">
      <c r="A974" s="9"/>
      <c r="B974" s="9"/>
      <c r="C974" s="9"/>
      <c r="D974" s="9"/>
      <c r="E974" s="9"/>
      <c r="F974" s="9"/>
      <c r="G974" s="9"/>
    </row>
    <row r="975" spans="1:7" ht="13.8">
      <c r="A975" s="8"/>
      <c r="B975" s="8"/>
      <c r="C975" s="8"/>
      <c r="D975" s="8"/>
      <c r="E975" s="8"/>
      <c r="F975" s="8"/>
      <c r="G975" s="8"/>
    </row>
    <row r="976" spans="1:7" ht="13.8">
      <c r="A976" s="9"/>
      <c r="B976" s="9"/>
      <c r="C976" s="9"/>
      <c r="D976" s="9"/>
      <c r="E976" s="9"/>
      <c r="F976" s="9"/>
      <c r="G976" s="9"/>
    </row>
    <row r="977" spans="1:7" ht="13.8">
      <c r="A977" s="8"/>
      <c r="B977" s="8"/>
      <c r="C977" s="8"/>
      <c r="D977" s="8"/>
      <c r="E977" s="8"/>
      <c r="F977" s="8"/>
      <c r="G977" s="8"/>
    </row>
    <row r="978" spans="1:7" ht="13.8">
      <c r="A978" s="9"/>
      <c r="B978" s="9"/>
      <c r="C978" s="9"/>
      <c r="D978" s="9"/>
      <c r="E978" s="9"/>
      <c r="F978" s="9"/>
      <c r="G978" s="9"/>
    </row>
    <row r="979" spans="1:7" ht="13.8">
      <c r="A979" s="8"/>
      <c r="B979" s="8"/>
      <c r="C979" s="8"/>
      <c r="D979" s="8"/>
      <c r="E979" s="8"/>
      <c r="F979" s="8"/>
      <c r="G979" s="8"/>
    </row>
    <row r="980" spans="1:7" ht="13.8">
      <c r="A980" s="9"/>
      <c r="B980" s="9"/>
      <c r="C980" s="9"/>
      <c r="D980" s="9"/>
      <c r="E980" s="9"/>
      <c r="F980" s="9"/>
      <c r="G980" s="9"/>
    </row>
    <row r="981" spans="1:7" ht="13.8">
      <c r="A981" s="8"/>
      <c r="B981" s="8"/>
      <c r="C981" s="8"/>
      <c r="D981" s="8"/>
      <c r="E981" s="8"/>
      <c r="F981" s="8"/>
      <c r="G981" s="8"/>
    </row>
    <row r="982" spans="1:7" ht="13.8">
      <c r="A982" s="9"/>
      <c r="B982" s="9"/>
      <c r="C982" s="9"/>
      <c r="D982" s="9"/>
      <c r="E982" s="9"/>
      <c r="F982" s="9"/>
      <c r="G982" s="9"/>
    </row>
    <row r="983" spans="1:7" ht="13.8">
      <c r="A983" s="8"/>
      <c r="B983" s="8"/>
      <c r="C983" s="8"/>
      <c r="D983" s="8"/>
      <c r="E983" s="8"/>
      <c r="F983" s="8"/>
      <c r="G983" s="8"/>
    </row>
    <row r="984" spans="1:7" ht="13.8">
      <c r="A984" s="9"/>
      <c r="B984" s="9"/>
      <c r="C984" s="9"/>
      <c r="D984" s="9"/>
      <c r="E984" s="9"/>
      <c r="F984" s="9"/>
      <c r="G984" s="9"/>
    </row>
    <row r="985" spans="1:7" ht="13.8">
      <c r="A985" s="8"/>
      <c r="B985" s="8"/>
      <c r="C985" s="8"/>
      <c r="D985" s="8"/>
      <c r="E985" s="8"/>
      <c r="F985" s="8"/>
      <c r="G985" s="8"/>
    </row>
    <row r="986" spans="1:7" ht="13.8">
      <c r="A986" s="9"/>
      <c r="B986" s="9"/>
      <c r="C986" s="9"/>
      <c r="D986" s="9"/>
      <c r="E986" s="9"/>
      <c r="F986" s="9"/>
      <c r="G986" s="9"/>
    </row>
    <row r="987" spans="1:7" ht="13.8">
      <c r="A987" s="8"/>
      <c r="B987" s="8"/>
      <c r="C987" s="8"/>
      <c r="D987" s="8"/>
      <c r="E987" s="8"/>
      <c r="F987" s="8"/>
      <c r="G987" s="8"/>
    </row>
    <row r="988" spans="1:7" ht="13.8">
      <c r="A988" s="9"/>
      <c r="B988" s="9"/>
      <c r="C988" s="9"/>
      <c r="D988" s="9"/>
      <c r="E988" s="9"/>
      <c r="F988" s="9"/>
      <c r="G988" s="9"/>
    </row>
    <row r="989" spans="1:7" ht="13.8">
      <c r="A989" s="8"/>
      <c r="B989" s="8"/>
      <c r="C989" s="8"/>
      <c r="D989" s="8"/>
      <c r="E989" s="8"/>
      <c r="F989" s="8"/>
      <c r="G989" s="8"/>
    </row>
    <row r="990" spans="1:7" ht="13.8">
      <c r="A990" s="9"/>
      <c r="B990" s="9"/>
      <c r="C990" s="9"/>
      <c r="D990" s="9"/>
      <c r="E990" s="9"/>
      <c r="F990" s="9"/>
      <c r="G990" s="9"/>
    </row>
    <row r="991" spans="1:7" ht="13.8">
      <c r="A991" s="8"/>
      <c r="B991" s="8"/>
      <c r="C991" s="8"/>
      <c r="D991" s="8"/>
      <c r="E991" s="8"/>
      <c r="F991" s="8"/>
      <c r="G991" s="8"/>
    </row>
    <row r="992" spans="1:7" ht="13.8">
      <c r="A992" s="9"/>
      <c r="B992" s="9"/>
      <c r="C992" s="9"/>
      <c r="D992" s="9"/>
      <c r="E992" s="9"/>
      <c r="F992" s="9"/>
      <c r="G992" s="9"/>
    </row>
    <row r="993" spans="1:7" ht="13.8">
      <c r="A993" s="8"/>
      <c r="B993" s="8"/>
      <c r="C993" s="8"/>
      <c r="D993" s="8"/>
      <c r="E993" s="8"/>
      <c r="F993" s="8"/>
      <c r="G993" s="8"/>
    </row>
    <row r="994" spans="1:7" ht="13.8">
      <c r="A994" s="9"/>
      <c r="B994" s="9"/>
      <c r="C994" s="9"/>
      <c r="D994" s="9"/>
      <c r="E994" s="9"/>
      <c r="F994" s="9"/>
      <c r="G994" s="9"/>
    </row>
    <row r="995" spans="1:7" ht="13.8">
      <c r="A995" s="8"/>
      <c r="B995" s="8"/>
      <c r="C995" s="8"/>
      <c r="D995" s="8"/>
      <c r="E995" s="8"/>
      <c r="F995" s="8"/>
      <c r="G995" s="8"/>
    </row>
    <row r="996" spans="1:7" ht="13.8">
      <c r="A996" s="9"/>
      <c r="B996" s="9"/>
      <c r="C996" s="9"/>
      <c r="D996" s="9"/>
      <c r="E996" s="9"/>
      <c r="F996" s="9"/>
      <c r="G996" s="9"/>
    </row>
    <row r="997" spans="1:7" ht="13.8">
      <c r="A997" s="8"/>
      <c r="B997" s="8"/>
      <c r="C997" s="8"/>
      <c r="D997" s="8"/>
      <c r="E997" s="8"/>
      <c r="F997" s="8"/>
      <c r="G997" s="8"/>
    </row>
    <row r="998" spans="1:7" ht="13.8">
      <c r="A998" s="9"/>
      <c r="B998" s="9"/>
      <c r="C998" s="9"/>
      <c r="D998" s="9"/>
      <c r="E998" s="9"/>
      <c r="F998" s="9"/>
      <c r="G998" s="9"/>
    </row>
    <row r="999" spans="1:7" ht="13.8">
      <c r="A999" s="8"/>
      <c r="B999" s="8"/>
      <c r="C999" s="8"/>
      <c r="D999" s="8"/>
      <c r="E999" s="8"/>
      <c r="F999" s="8"/>
      <c r="G999" s="8"/>
    </row>
    <row r="1000" spans="1:7" ht="13.8">
      <c r="A1000" s="9"/>
      <c r="B1000" s="9"/>
      <c r="C1000" s="9"/>
      <c r="D1000" s="9"/>
      <c r="E1000" s="9"/>
      <c r="F1000" s="9"/>
      <c r="G1000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C2D9-B21F-46A8-BE16-44FB29841A39}">
  <dimension ref="A1:P1000"/>
  <sheetViews>
    <sheetView workbookViewId="0">
      <selection activeCell="H2" sqref="H2"/>
    </sheetView>
  </sheetViews>
  <sheetFormatPr defaultRowHeight="13.2"/>
  <cols>
    <col min="1" max="1" width="7" customWidth="1"/>
    <col min="2" max="2" width="10.109375" bestFit="1" customWidth="1"/>
    <col min="3" max="3" width="11.77734375" bestFit="1" customWidth="1"/>
    <col min="4" max="4" width="13.21875" bestFit="1" customWidth="1"/>
    <col min="5" max="5" width="8.6640625" bestFit="1" customWidth="1"/>
    <col min="6" max="6" width="9.21875" bestFit="1" customWidth="1"/>
    <col min="7" max="7" width="8.5546875" bestFit="1" customWidth="1"/>
    <col min="8" max="8" width="11.88671875" style="23" bestFit="1" customWidth="1"/>
    <col min="9" max="9" width="16.88671875" style="44" bestFit="1" customWidth="1"/>
    <col min="10" max="10" width="23.44140625" style="31" bestFit="1" customWidth="1"/>
    <col min="11" max="11" width="20.5546875" style="48" bestFit="1" customWidth="1"/>
    <col min="12" max="12" width="12.109375" style="23" bestFit="1" customWidth="1"/>
    <col min="13" max="13" width="17.5546875" style="23" bestFit="1" customWidth="1"/>
    <col min="14" max="14" width="18.21875" style="23" bestFit="1" customWidth="1"/>
    <col min="15" max="15" width="13.33203125" style="23" bestFit="1" customWidth="1"/>
    <col min="16" max="16" width="17.6640625" style="23" bestFit="1" customWidth="1"/>
  </cols>
  <sheetData>
    <row r="1" spans="1:16" ht="13.8">
      <c r="A1" s="1" t="s">
        <v>0</v>
      </c>
      <c r="B1" s="1" t="s">
        <v>1</v>
      </c>
      <c r="C1" s="1" t="s">
        <v>2</v>
      </c>
      <c r="D1" s="1" t="s">
        <v>6</v>
      </c>
      <c r="E1" s="1" t="s">
        <v>8</v>
      </c>
      <c r="F1" s="1" t="s">
        <v>9</v>
      </c>
      <c r="G1" s="1" t="s">
        <v>10</v>
      </c>
      <c r="H1" s="20" t="s">
        <v>1011</v>
      </c>
      <c r="I1" s="41" t="s">
        <v>1012</v>
      </c>
      <c r="J1" s="28" t="s">
        <v>1013</v>
      </c>
      <c r="K1" s="45" t="s">
        <v>1014</v>
      </c>
      <c r="L1" s="24" t="s">
        <v>1015</v>
      </c>
      <c r="M1" s="24" t="s">
        <v>1016</v>
      </c>
      <c r="N1" s="24" t="s">
        <v>1017</v>
      </c>
      <c r="O1" s="37" t="s">
        <v>1056</v>
      </c>
      <c r="P1" s="24" t="s">
        <v>1057</v>
      </c>
    </row>
    <row r="2" spans="1:16">
      <c r="A2" s="2" t="s">
        <v>11</v>
      </c>
      <c r="B2" s="3">
        <v>45317</v>
      </c>
      <c r="C2" s="4">
        <v>9.5</v>
      </c>
      <c r="D2" s="4">
        <v>2.2599999999999998</v>
      </c>
      <c r="E2" s="4">
        <v>9.18</v>
      </c>
      <c r="F2" s="4">
        <v>9.56</v>
      </c>
      <c r="G2" s="2" t="s">
        <v>12</v>
      </c>
      <c r="H2" s="21">
        <f xml:space="preserve"> D2/100</f>
        <v>2.2599999999999999E-2</v>
      </c>
      <c r="I2" s="42">
        <f xml:space="preserve"> C2/(H2+1)</f>
        <v>9.2900449833757097</v>
      </c>
      <c r="J2" s="29">
        <f xml:space="preserve"> VLOOKUP(A2, Total_de_acoes!A:B, 2, 0)</f>
        <v>515117391</v>
      </c>
      <c r="K2" s="46">
        <f xml:space="preserve"> (C2 - I2)*J2</f>
        <v>108151480.39086604</v>
      </c>
      <c r="L2" s="21" t="str">
        <f xml:space="preserve"> IF(K2&gt;0, "Subiu", IF(K2&lt;0, "Diminuiu", "Igual"))</f>
        <v>Subiu</v>
      </c>
      <c r="M2" s="21" t="str">
        <f xml:space="preserve"> VLOOKUP(A2, Ticker!A:B, 2, 0)</f>
        <v>Usiminas</v>
      </c>
      <c r="N2" s="21" t="str">
        <f xml:space="preserve"> VLOOKUP(M2, ChatGpt!A:B, 2, 0)</f>
        <v>Siderurgia</v>
      </c>
      <c r="O2" s="21">
        <f xml:space="preserve"> VLOOKUP(M2, ChatGpt!A:C, 3, 0)</f>
        <v>60</v>
      </c>
      <c r="P2" s="21" t="str">
        <f xml:space="preserve"> IF(O2&gt;100, "Maior que 100 anos", IF(O2&lt;50, "Menor que 50 anos", "Entre 50 e 100 anos"))</f>
        <v>Entre 50 e 100 anos</v>
      </c>
    </row>
    <row r="3" spans="1:16">
      <c r="A3" s="5" t="s">
        <v>13</v>
      </c>
      <c r="B3" s="6">
        <v>45317</v>
      </c>
      <c r="C3" s="7">
        <v>6.82</v>
      </c>
      <c r="D3" s="7">
        <v>-12.11</v>
      </c>
      <c r="E3" s="7">
        <v>6.66</v>
      </c>
      <c r="F3" s="7">
        <v>6.86</v>
      </c>
      <c r="G3" s="5" t="s">
        <v>14</v>
      </c>
      <c r="H3" s="22">
        <f xml:space="preserve"> D3/100</f>
        <v>-0.1211</v>
      </c>
      <c r="I3" s="43">
        <f xml:space="preserve"> C3/(H3+1)</f>
        <v>7.7596996245306631</v>
      </c>
      <c r="J3" s="30">
        <f xml:space="preserve"> VLOOKUP(A3, Total_de_acoes!A:B, 2, 0)</f>
        <v>1110559345</v>
      </c>
      <c r="K3" s="47">
        <f xml:space="preserve"> (C3 - I3)*J3</f>
        <v>-1043592199.5155188</v>
      </c>
      <c r="L3" s="22" t="str">
        <f xml:space="preserve"> IF(K3&gt;0, "Subiu", IF(K3&lt;0, "Diminuiu", "Igual"))</f>
        <v>Diminuiu</v>
      </c>
      <c r="M3" s="22" t="str">
        <f xml:space="preserve"> VLOOKUP(A3, Ticker!A:B, 2, 0)</f>
        <v>CSN Mineração</v>
      </c>
      <c r="N3" s="22" t="str">
        <f xml:space="preserve"> VLOOKUP(M3, ChatGpt!A:B, 2, 0)</f>
        <v>Mineração</v>
      </c>
      <c r="O3" s="49">
        <f xml:space="preserve"> VLOOKUP(M3, ChatGpt!A:C, 3, 0)</f>
        <v>19</v>
      </c>
      <c r="P3" s="22" t="str">
        <f xml:space="preserve"> IF(O3&gt;100, "Maior que 100 anos", IF(O3&lt;50, "Menor que 50 anos", "Entre 50 e 100 anos"))</f>
        <v>Menor que 50 anos</v>
      </c>
    </row>
    <row r="4" spans="1:16">
      <c r="A4" s="2" t="s">
        <v>15</v>
      </c>
      <c r="B4" s="3">
        <v>45317</v>
      </c>
      <c r="C4" s="4">
        <v>41.96</v>
      </c>
      <c r="D4" s="4">
        <v>7.64</v>
      </c>
      <c r="E4" s="4">
        <v>40.81</v>
      </c>
      <c r="F4" s="4">
        <v>42.34</v>
      </c>
      <c r="G4" s="2" t="s">
        <v>16</v>
      </c>
      <c r="H4" s="21">
        <f t="shared" ref="H4:H67" si="0" xml:space="preserve"> D4/100</f>
        <v>7.6399999999999996E-2</v>
      </c>
      <c r="I4" s="42">
        <f t="shared" ref="I4:I67" si="1" xml:space="preserve"> C4/(H4+1)</f>
        <v>38.981791155704201</v>
      </c>
      <c r="J4" s="29">
        <f xml:space="preserve"> VLOOKUP(A4, Total_de_acoes!A:B, 2, 0)</f>
        <v>2379877655</v>
      </c>
      <c r="K4" s="46">
        <f t="shared" ref="K4:K67" si="2" xml:space="preserve"> (C4 - I4)*J4</f>
        <v>7087772680.4629488</v>
      </c>
      <c r="L4" s="21" t="str">
        <f t="shared" ref="L4:L67" si="3" xml:space="preserve"> IF(K4&gt;0, "Subiu", IF(K4&lt;0, "Diminuiu", "Igual"))</f>
        <v>Subiu</v>
      </c>
      <c r="M4" s="21" t="str">
        <f xml:space="preserve"> VLOOKUP(A4, Ticker!A:B, 2, 0)</f>
        <v>Petrobras</v>
      </c>
      <c r="N4" s="21" t="str">
        <f xml:space="preserve"> VLOOKUP(M4, ChatGpt!A:B, 2, 0)</f>
        <v>Petróleo e Gás</v>
      </c>
      <c r="O4" s="21">
        <f xml:space="preserve"> VLOOKUP(M4, ChatGpt!A:C, 3, 0)</f>
        <v>69</v>
      </c>
      <c r="P4" s="21" t="str">
        <f t="shared" ref="P4:P67" si="4" xml:space="preserve"> IF(O4&gt;100, "Maior que 100 anos", IF(O4&lt;50, "Menor que 50 anos", "Entre 50 e 100 anos"))</f>
        <v>Entre 50 e 100 anos</v>
      </c>
    </row>
    <row r="5" spans="1:16">
      <c r="A5" s="5" t="s">
        <v>17</v>
      </c>
      <c r="B5" s="6">
        <v>45317</v>
      </c>
      <c r="C5" s="7">
        <v>52.91</v>
      </c>
      <c r="D5" s="7">
        <v>-4.8899999999999997</v>
      </c>
      <c r="E5" s="7">
        <v>51.89</v>
      </c>
      <c r="F5" s="7">
        <v>53.17</v>
      </c>
      <c r="G5" s="5" t="s">
        <v>18</v>
      </c>
      <c r="H5" s="22">
        <f t="shared" si="0"/>
        <v>-4.8899999999999999E-2</v>
      </c>
      <c r="I5" s="43">
        <f t="shared" si="1"/>
        <v>55.630322784144667</v>
      </c>
      <c r="J5" s="30">
        <f xml:space="preserve"> VLOOKUP(A5, Total_de_acoes!A:B, 2, 0)</f>
        <v>683452836</v>
      </c>
      <c r="K5" s="47">
        <f t="shared" si="2"/>
        <v>-1859212321.6590908</v>
      </c>
      <c r="L5" s="22" t="str">
        <f t="shared" si="3"/>
        <v>Diminuiu</v>
      </c>
      <c r="M5" s="22" t="str">
        <f xml:space="preserve"> VLOOKUP(A5, Ticker!A:B, 2, 0)</f>
        <v>Suzano</v>
      </c>
      <c r="N5" s="22" t="str">
        <f xml:space="preserve"> VLOOKUP(M5, ChatGpt!A:B, 2, 0)</f>
        <v>Papel e Celulose</v>
      </c>
      <c r="O5" s="49">
        <f xml:space="preserve"> VLOOKUP(M5, ChatGpt!A:C, 3, 0)</f>
        <v>98</v>
      </c>
      <c r="P5" s="22" t="str">
        <f t="shared" si="4"/>
        <v>Entre 50 e 100 anos</v>
      </c>
    </row>
    <row r="6" spans="1:16">
      <c r="A6" s="2" t="s">
        <v>19</v>
      </c>
      <c r="B6" s="3">
        <v>45317</v>
      </c>
      <c r="C6" s="4">
        <v>37.1</v>
      </c>
      <c r="D6" s="4">
        <v>-3.66</v>
      </c>
      <c r="E6" s="4">
        <v>36.369999999999997</v>
      </c>
      <c r="F6" s="4">
        <v>37.32</v>
      </c>
      <c r="G6" s="2" t="s">
        <v>20</v>
      </c>
      <c r="H6" s="21">
        <f t="shared" si="0"/>
        <v>-3.6600000000000001E-2</v>
      </c>
      <c r="I6" s="42">
        <f t="shared" si="1"/>
        <v>38.509445713099439</v>
      </c>
      <c r="J6" s="29">
        <f xml:space="preserve"> VLOOKUP(A6, Total_de_acoes!A:B, 2, 0)</f>
        <v>187732538</v>
      </c>
      <c r="K6" s="46">
        <f t="shared" si="2"/>
        <v>-264598820.89337718</v>
      </c>
      <c r="L6" s="21" t="str">
        <f t="shared" si="3"/>
        <v>Diminuiu</v>
      </c>
      <c r="M6" s="21" t="str">
        <f xml:space="preserve"> VLOOKUP(A6, Ticker!A:B, 2, 0)</f>
        <v>CPFL Energia</v>
      </c>
      <c r="N6" s="21" t="str">
        <f xml:space="preserve"> VLOOKUP(M6, ChatGpt!A:B, 2, 0)</f>
        <v>Energia Elétrica</v>
      </c>
      <c r="O6" s="21">
        <f xml:space="preserve"> VLOOKUP(M6, ChatGpt!A:C, 3, 0)</f>
        <v>109</v>
      </c>
      <c r="P6" s="21" t="str">
        <f t="shared" si="4"/>
        <v>Maior que 100 anos</v>
      </c>
    </row>
    <row r="7" spans="1:16">
      <c r="A7" s="5" t="s">
        <v>21</v>
      </c>
      <c r="B7" s="6">
        <v>45317</v>
      </c>
      <c r="C7" s="7">
        <v>45.69</v>
      </c>
      <c r="D7" s="7">
        <v>-0.78</v>
      </c>
      <c r="E7" s="7">
        <v>44.25</v>
      </c>
      <c r="F7" s="7">
        <v>45.69</v>
      </c>
      <c r="G7" s="5" t="s">
        <v>22</v>
      </c>
      <c r="H7" s="22">
        <f t="shared" si="0"/>
        <v>-7.8000000000000005E-3</v>
      </c>
      <c r="I7" s="43">
        <f t="shared" si="1"/>
        <v>46.049183632332188</v>
      </c>
      <c r="J7" s="30">
        <f xml:space="preserve"> VLOOKUP(A7, Total_de_acoes!A:B, 2, 0)</f>
        <v>800010734</v>
      </c>
      <c r="K7" s="47">
        <f t="shared" si="2"/>
        <v>-287350761.34286141</v>
      </c>
      <c r="L7" s="22" t="str">
        <f t="shared" si="3"/>
        <v>Diminuiu</v>
      </c>
      <c r="M7" s="22" t="str">
        <f xml:space="preserve"> VLOOKUP(A7, Ticker!A:B, 2, 0)</f>
        <v>PetroRio</v>
      </c>
      <c r="N7" s="22" t="str">
        <f xml:space="preserve"> VLOOKUP(M7, ChatGpt!A:B, 2, 0)</f>
        <v>Petróleo e Gás</v>
      </c>
      <c r="O7" s="49">
        <f xml:space="preserve"> VLOOKUP(M7, ChatGpt!A:C, 3, 0)</f>
        <v>8</v>
      </c>
      <c r="P7" s="22" t="str">
        <f t="shared" si="4"/>
        <v>Menor que 50 anos</v>
      </c>
    </row>
    <row r="8" spans="1:16">
      <c r="A8" s="2" t="s">
        <v>23</v>
      </c>
      <c r="B8" s="3">
        <v>45317</v>
      </c>
      <c r="C8" s="4">
        <v>39.96</v>
      </c>
      <c r="D8" s="4">
        <v>7.3</v>
      </c>
      <c r="E8" s="4">
        <v>38.909999999999997</v>
      </c>
      <c r="F8" s="4">
        <v>40.090000000000003</v>
      </c>
      <c r="G8" s="2" t="s">
        <v>24</v>
      </c>
      <c r="H8" s="21">
        <f t="shared" si="0"/>
        <v>7.2999999999999995E-2</v>
      </c>
      <c r="I8" s="42">
        <f t="shared" si="1"/>
        <v>37.241379310344833</v>
      </c>
      <c r="J8" s="29">
        <f xml:space="preserve"> VLOOKUP(A8, Total_de_acoes!A:B, 2, 0)</f>
        <v>4566445852</v>
      </c>
      <c r="K8" s="46">
        <f t="shared" si="2"/>
        <v>12414434171.437222</v>
      </c>
      <c r="L8" s="21" t="str">
        <f t="shared" si="3"/>
        <v>Subiu</v>
      </c>
      <c r="M8" s="21" t="str">
        <f xml:space="preserve"> VLOOKUP(A8, Ticker!A:B, 2, 0)</f>
        <v>Petrobras</v>
      </c>
      <c r="N8" s="21" t="str">
        <f xml:space="preserve"> VLOOKUP(M8, ChatGpt!A:B, 2, 0)</f>
        <v>Petróleo e Gás</v>
      </c>
      <c r="O8" s="21">
        <f xml:space="preserve"> VLOOKUP(M8, ChatGpt!A:C, 3, 0)</f>
        <v>69</v>
      </c>
      <c r="P8" s="21" t="str">
        <f t="shared" si="4"/>
        <v>Entre 50 e 100 anos</v>
      </c>
    </row>
    <row r="9" spans="1:16">
      <c r="A9" s="5" t="s">
        <v>25</v>
      </c>
      <c r="B9" s="6">
        <v>45317</v>
      </c>
      <c r="C9" s="7">
        <v>69.5</v>
      </c>
      <c r="D9" s="7">
        <v>-9.9700000000000006</v>
      </c>
      <c r="E9" s="7">
        <v>67.5</v>
      </c>
      <c r="F9" s="7">
        <v>69.81</v>
      </c>
      <c r="G9" s="5" t="s">
        <v>26</v>
      </c>
      <c r="H9" s="22">
        <f t="shared" si="0"/>
        <v>-9.9700000000000011E-2</v>
      </c>
      <c r="I9" s="43">
        <f t="shared" si="1"/>
        <v>77.196490058869273</v>
      </c>
      <c r="J9" s="30">
        <f xml:space="preserve"> VLOOKUP(A9, Total_de_acoes!A:B, 2, 0)</f>
        <v>4196924316</v>
      </c>
      <c r="K9" s="47">
        <f t="shared" si="2"/>
        <v>-32301586275.920723</v>
      </c>
      <c r="L9" s="22" t="str">
        <f t="shared" si="3"/>
        <v>Diminuiu</v>
      </c>
      <c r="M9" s="22" t="str">
        <f xml:space="preserve"> VLOOKUP(A9, Ticker!A:B, 2, 0)</f>
        <v>Vale</v>
      </c>
      <c r="N9" s="22" t="str">
        <f xml:space="preserve"> VLOOKUP(M9, ChatGpt!A:B, 2, 0)</f>
        <v>Mineração</v>
      </c>
      <c r="O9" s="49">
        <f xml:space="preserve"> VLOOKUP(M9, ChatGpt!A:C, 3, 0)</f>
        <v>79</v>
      </c>
      <c r="P9" s="22" t="str">
        <f t="shared" si="4"/>
        <v>Entre 50 e 100 anos</v>
      </c>
    </row>
    <row r="10" spans="1:16">
      <c r="A10" s="2" t="s">
        <v>27</v>
      </c>
      <c r="B10" s="3">
        <v>45317</v>
      </c>
      <c r="C10" s="4">
        <v>28.19</v>
      </c>
      <c r="D10" s="4">
        <v>-0.81</v>
      </c>
      <c r="E10" s="4">
        <v>27.71</v>
      </c>
      <c r="F10" s="4">
        <v>28.36</v>
      </c>
      <c r="G10" s="2" t="s">
        <v>28</v>
      </c>
      <c r="H10" s="21">
        <f t="shared" si="0"/>
        <v>-8.1000000000000013E-3</v>
      </c>
      <c r="I10" s="42">
        <f t="shared" si="1"/>
        <v>28.420203649561447</v>
      </c>
      <c r="J10" s="29">
        <f xml:space="preserve"> VLOOKUP(A10, Total_de_acoes!A:B, 2, 0)</f>
        <v>268505432</v>
      </c>
      <c r="K10" s="46">
        <f t="shared" si="2"/>
        <v>-61810930.373472638</v>
      </c>
      <c r="L10" s="21" t="str">
        <f t="shared" si="3"/>
        <v>Diminuiu</v>
      </c>
      <c r="M10" s="21" t="str">
        <f xml:space="preserve"> VLOOKUP(A10, Ticker!A:B, 2, 0)</f>
        <v>Multiplan</v>
      </c>
      <c r="N10" s="21" t="str">
        <f xml:space="preserve"> VLOOKUP(M10, ChatGpt!A:B, 2, 0)</f>
        <v>Shopping Centers</v>
      </c>
      <c r="O10" s="21">
        <f xml:space="preserve"> VLOOKUP(M10, ChatGpt!A:C, 3, 0)</f>
        <v>50</v>
      </c>
      <c r="P10" s="21" t="str">
        <f t="shared" si="4"/>
        <v>Entre 50 e 100 anos</v>
      </c>
    </row>
    <row r="11" spans="1:16">
      <c r="A11" s="5" t="s">
        <v>29</v>
      </c>
      <c r="B11" s="6">
        <v>45317</v>
      </c>
      <c r="C11" s="7">
        <v>32.81</v>
      </c>
      <c r="D11" s="7">
        <v>-3.36</v>
      </c>
      <c r="E11" s="7">
        <v>32.35</v>
      </c>
      <c r="F11" s="7">
        <v>32.909999999999997</v>
      </c>
      <c r="G11" s="5" t="s">
        <v>30</v>
      </c>
      <c r="H11" s="22">
        <f t="shared" si="0"/>
        <v>-3.3599999999999998E-2</v>
      </c>
      <c r="I11" s="43">
        <f t="shared" si="1"/>
        <v>33.950745033112582</v>
      </c>
      <c r="J11" s="30">
        <f xml:space="preserve"> VLOOKUP(A11, Total_de_acoes!A:B, 2, 0)</f>
        <v>4801593832</v>
      </c>
      <c r="K11" s="47">
        <f t="shared" si="2"/>
        <v>-5477394314.8780003</v>
      </c>
      <c r="L11" s="22" t="str">
        <f t="shared" si="3"/>
        <v>Diminuiu</v>
      </c>
      <c r="M11" s="22" t="str">
        <f xml:space="preserve"> VLOOKUP(A11, Ticker!A:B, 2, 0)</f>
        <v>Itaú Unibanco</v>
      </c>
      <c r="N11" s="22" t="str">
        <f xml:space="preserve"> VLOOKUP(M11, ChatGpt!A:B, 2, 0)</f>
        <v>Bancário</v>
      </c>
      <c r="O11" s="49">
        <f xml:space="preserve"> VLOOKUP(M11, ChatGpt!A:C, 3, 0)</f>
        <v>13</v>
      </c>
      <c r="P11" s="22" t="str">
        <f t="shared" si="4"/>
        <v>Menor que 50 anos</v>
      </c>
    </row>
    <row r="12" spans="1:16">
      <c r="A12" s="2" t="s">
        <v>31</v>
      </c>
      <c r="B12" s="3">
        <v>45317</v>
      </c>
      <c r="C12" s="4">
        <v>27.56</v>
      </c>
      <c r="D12" s="4">
        <v>-4.17</v>
      </c>
      <c r="E12" s="4">
        <v>26.9</v>
      </c>
      <c r="F12" s="4">
        <v>27.91</v>
      </c>
      <c r="G12" s="2" t="s">
        <v>32</v>
      </c>
      <c r="H12" s="21">
        <f t="shared" si="0"/>
        <v>-4.1700000000000001E-2</v>
      </c>
      <c r="I12" s="42">
        <f t="shared" si="1"/>
        <v>28.759261191693621</v>
      </c>
      <c r="J12" s="29">
        <f xml:space="preserve"> VLOOKUP(A12, Total_de_acoes!A:B, 2, 0)</f>
        <v>1168230366</v>
      </c>
      <c r="K12" s="46">
        <f t="shared" si="2"/>
        <v>-1401013340.9018369</v>
      </c>
      <c r="L12" s="21" t="str">
        <f t="shared" si="3"/>
        <v>Diminuiu</v>
      </c>
      <c r="M12" s="21" t="str">
        <f xml:space="preserve"> VLOOKUP(A12, Ticker!A:B, 2, 0)</f>
        <v>Rede D'Or</v>
      </c>
      <c r="N12" s="21" t="str">
        <f xml:space="preserve"> VLOOKUP(M12, ChatGpt!A:B, 2, 0)</f>
        <v>Saúde</v>
      </c>
      <c r="O12" s="21">
        <f xml:space="preserve"> VLOOKUP(M12, ChatGpt!A:C, 3, 0)</f>
        <v>51</v>
      </c>
      <c r="P12" s="21" t="str">
        <f t="shared" si="4"/>
        <v>Entre 50 e 100 anos</v>
      </c>
    </row>
    <row r="13" spans="1:16">
      <c r="A13" s="5" t="s">
        <v>33</v>
      </c>
      <c r="B13" s="6">
        <v>45317</v>
      </c>
      <c r="C13" s="7">
        <v>18.55</v>
      </c>
      <c r="D13" s="7">
        <v>-15.14</v>
      </c>
      <c r="E13" s="7">
        <v>18.29</v>
      </c>
      <c r="F13" s="7">
        <v>18.73</v>
      </c>
      <c r="G13" s="5" t="s">
        <v>34</v>
      </c>
      <c r="H13" s="22">
        <f t="shared" si="0"/>
        <v>-0.15140000000000001</v>
      </c>
      <c r="I13" s="43">
        <f t="shared" si="1"/>
        <v>21.859533349045488</v>
      </c>
      <c r="J13" s="30">
        <f xml:space="preserve"> VLOOKUP(A13, Total_de_acoes!A:B, 2, 0)</f>
        <v>265877867</v>
      </c>
      <c r="K13" s="47">
        <f t="shared" si="2"/>
        <v>-879931667.60958076</v>
      </c>
      <c r="L13" s="22" t="str">
        <f t="shared" si="3"/>
        <v>Diminuiu</v>
      </c>
      <c r="M13" s="22" t="str">
        <f xml:space="preserve"> VLOOKUP(A13, Ticker!A:B, 2, 0)</f>
        <v>Braskem</v>
      </c>
      <c r="N13" s="22" t="str">
        <f xml:space="preserve"> VLOOKUP(M13, ChatGpt!A:B, 2, 0)</f>
        <v>Química</v>
      </c>
      <c r="O13" s="49">
        <f xml:space="preserve"> VLOOKUP(M13, ChatGpt!A:C, 3, 0)</f>
        <v>20</v>
      </c>
      <c r="P13" s="22" t="str">
        <f t="shared" si="4"/>
        <v>Menor que 50 anos</v>
      </c>
    </row>
    <row r="14" spans="1:16">
      <c r="A14" s="2" t="s">
        <v>35</v>
      </c>
      <c r="B14" s="3">
        <v>45317</v>
      </c>
      <c r="C14" s="4">
        <v>14.27</v>
      </c>
      <c r="D14" s="4">
        <v>-10.87</v>
      </c>
      <c r="E14" s="4">
        <v>13.8</v>
      </c>
      <c r="F14" s="4">
        <v>14.36</v>
      </c>
      <c r="G14" s="2" t="s">
        <v>36</v>
      </c>
      <c r="H14" s="21">
        <f t="shared" si="0"/>
        <v>-0.10869999999999999</v>
      </c>
      <c r="I14" s="42">
        <f t="shared" si="1"/>
        <v>16.010322001570739</v>
      </c>
      <c r="J14" s="29">
        <f xml:space="preserve"> VLOOKUP(A14, Total_de_acoes!A:B, 2, 0)</f>
        <v>327593725</v>
      </c>
      <c r="K14" s="46">
        <f t="shared" si="2"/>
        <v>-570118567.19401419</v>
      </c>
      <c r="L14" s="21" t="str">
        <f t="shared" si="3"/>
        <v>Diminuiu</v>
      </c>
      <c r="M14" s="21" t="str">
        <f xml:space="preserve"> VLOOKUP(A14, Ticker!A:B, 2, 0)</f>
        <v>Azul</v>
      </c>
      <c r="N14" s="21" t="str">
        <f xml:space="preserve"> VLOOKUP(M14, ChatGpt!A:B, 2, 0)</f>
        <v>Transporte Aéreo</v>
      </c>
      <c r="O14" s="21">
        <f xml:space="preserve"> VLOOKUP(M14, ChatGpt!A:C, 3, 0)</f>
        <v>14</v>
      </c>
      <c r="P14" s="21" t="str">
        <f t="shared" si="4"/>
        <v>Menor que 50 anos</v>
      </c>
    </row>
    <row r="15" spans="1:16">
      <c r="A15" s="5" t="s">
        <v>37</v>
      </c>
      <c r="B15" s="6">
        <v>45317</v>
      </c>
      <c r="C15" s="7">
        <v>28.75</v>
      </c>
      <c r="D15" s="7">
        <v>9.4</v>
      </c>
      <c r="E15" s="7">
        <v>28</v>
      </c>
      <c r="F15" s="7">
        <v>28.75</v>
      </c>
      <c r="G15" s="5" t="s">
        <v>38</v>
      </c>
      <c r="H15" s="22">
        <f t="shared" si="0"/>
        <v>9.4E-2</v>
      </c>
      <c r="I15" s="43">
        <f t="shared" si="1"/>
        <v>26.279707495429616</v>
      </c>
      <c r="J15" s="30">
        <f xml:space="preserve"> VLOOKUP(A15, Total_de_acoes!A:B, 2, 0)</f>
        <v>235665566</v>
      </c>
      <c r="K15" s="47">
        <f t="shared" si="2"/>
        <v>582162881.27513719</v>
      </c>
      <c r="L15" s="22" t="str">
        <f t="shared" si="3"/>
        <v>Subiu</v>
      </c>
      <c r="M15" s="22" t="str">
        <f xml:space="preserve"> VLOOKUP(A15, Ticker!A:B, 2, 0)</f>
        <v>3R Petroleum</v>
      </c>
      <c r="N15" s="22" t="str">
        <f xml:space="preserve"> VLOOKUP(M15, ChatGpt!A:B, 2, 0)</f>
        <v>Petróleo e Gás</v>
      </c>
      <c r="O15" s="49">
        <f xml:space="preserve"> VLOOKUP(M15, ChatGpt!A:C, 3, 0)</f>
        <v>3</v>
      </c>
      <c r="P15" s="22" t="str">
        <f t="shared" si="4"/>
        <v>Menor que 50 anos</v>
      </c>
    </row>
    <row r="16" spans="1:16">
      <c r="A16" s="2" t="s">
        <v>39</v>
      </c>
      <c r="B16" s="3">
        <v>45317</v>
      </c>
      <c r="C16" s="4">
        <v>35.32</v>
      </c>
      <c r="D16" s="4">
        <v>-1.1200000000000001</v>
      </c>
      <c r="E16" s="4">
        <v>34.85</v>
      </c>
      <c r="F16" s="4">
        <v>35.76</v>
      </c>
      <c r="G16" s="2" t="s">
        <v>40</v>
      </c>
      <c r="H16" s="21">
        <f t="shared" si="0"/>
        <v>-1.1200000000000002E-2</v>
      </c>
      <c r="I16" s="42">
        <f t="shared" si="1"/>
        <v>35.720064724919091</v>
      </c>
      <c r="J16" s="29">
        <f xml:space="preserve"> VLOOKUP(A16, Total_de_acoes!A:B, 2, 0)</f>
        <v>1095587251</v>
      </c>
      <c r="K16" s="46">
        <f t="shared" si="2"/>
        <v>-438305812.19617754</v>
      </c>
      <c r="L16" s="21" t="str">
        <f t="shared" si="3"/>
        <v>Diminuiu</v>
      </c>
      <c r="M16" s="21" t="str">
        <f xml:space="preserve"> VLOOKUP(A16, Ticker!A:B, 2, 0)</f>
        <v>Equatorial Energia</v>
      </c>
      <c r="N16" s="21" t="str">
        <f xml:space="preserve"> VLOOKUP(M16, ChatGpt!A:B, 2, 0)</f>
        <v>Energia Elétrica</v>
      </c>
      <c r="O16" s="21">
        <f xml:space="preserve"> VLOOKUP(M16, ChatGpt!A:C, 3, 0)</f>
        <v>24</v>
      </c>
      <c r="P16" s="21" t="str">
        <f t="shared" si="4"/>
        <v>Menor que 50 anos</v>
      </c>
    </row>
    <row r="17" spans="1:16">
      <c r="A17" s="5" t="s">
        <v>41</v>
      </c>
      <c r="B17" s="6">
        <v>45317</v>
      </c>
      <c r="C17" s="7">
        <v>18.16</v>
      </c>
      <c r="D17" s="7">
        <v>-7.63</v>
      </c>
      <c r="E17" s="7">
        <v>18</v>
      </c>
      <c r="F17" s="7">
        <v>18.489999999999998</v>
      </c>
      <c r="G17" s="5" t="s">
        <v>42</v>
      </c>
      <c r="H17" s="22">
        <f t="shared" si="0"/>
        <v>-7.6299999999999993E-2</v>
      </c>
      <c r="I17" s="43">
        <f t="shared" si="1"/>
        <v>19.660062790949443</v>
      </c>
      <c r="J17" s="30">
        <f xml:space="preserve"> VLOOKUP(A17, Total_de_acoes!A:B, 2, 0)</f>
        <v>600865451</v>
      </c>
      <c r="K17" s="47">
        <f t="shared" si="2"/>
        <v>-901335905.41215551</v>
      </c>
      <c r="L17" s="22" t="str">
        <f t="shared" si="3"/>
        <v>Diminuiu</v>
      </c>
      <c r="M17" s="22" t="str">
        <f xml:space="preserve"> VLOOKUP(A17, Ticker!A:B, 2, 0)</f>
        <v>Siderúrgica Nacional</v>
      </c>
      <c r="N17" s="22" t="str">
        <f xml:space="preserve"> VLOOKUP(M17, ChatGpt!A:B, 2, 0)</f>
        <v>Siderurgia</v>
      </c>
      <c r="O17" s="49">
        <f xml:space="preserve"> VLOOKUP(M17, ChatGpt!A:C, 3, 0)</f>
        <v>79</v>
      </c>
      <c r="P17" s="22" t="str">
        <f t="shared" si="4"/>
        <v>Entre 50 e 100 anos</v>
      </c>
    </row>
    <row r="18" spans="1:16">
      <c r="A18" s="2" t="s">
        <v>43</v>
      </c>
      <c r="B18" s="3">
        <v>45317</v>
      </c>
      <c r="C18" s="4">
        <v>19.77</v>
      </c>
      <c r="D18" s="4">
        <v>-11.82</v>
      </c>
      <c r="E18" s="4">
        <v>18.989999999999998</v>
      </c>
      <c r="F18" s="4">
        <v>19.78</v>
      </c>
      <c r="G18" s="2" t="s">
        <v>44</v>
      </c>
      <c r="H18" s="21">
        <f t="shared" si="0"/>
        <v>-0.1182</v>
      </c>
      <c r="I18" s="42">
        <f t="shared" si="1"/>
        <v>22.420049897936039</v>
      </c>
      <c r="J18" s="29">
        <f xml:space="preserve"> VLOOKUP(A18, Total_de_acoes!A:B, 2, 0)</f>
        <v>289347914</v>
      </c>
      <c r="K18" s="46">
        <f t="shared" si="2"/>
        <v>-766786409.9637059</v>
      </c>
      <c r="L18" s="21" t="str">
        <f t="shared" si="3"/>
        <v>Diminuiu</v>
      </c>
      <c r="M18" s="21" t="str">
        <f xml:space="preserve"> VLOOKUP(A18, Ticker!A:B, 2, 0)</f>
        <v>YDUQS</v>
      </c>
      <c r="N18" s="21" t="str">
        <f xml:space="preserve"> VLOOKUP(M18, ChatGpt!A:B, 2, 0)</f>
        <v>Educação</v>
      </c>
      <c r="O18" s="21">
        <f xml:space="preserve"> VLOOKUP(M18, ChatGpt!A:C, 3, 0)</f>
        <v>58</v>
      </c>
      <c r="P18" s="21" t="str">
        <f t="shared" si="4"/>
        <v>Entre 50 e 100 anos</v>
      </c>
    </row>
    <row r="19" spans="1:16">
      <c r="A19" s="5" t="s">
        <v>45</v>
      </c>
      <c r="B19" s="6">
        <v>45317</v>
      </c>
      <c r="C19" s="7">
        <v>28.31</v>
      </c>
      <c r="D19" s="7">
        <v>6.79</v>
      </c>
      <c r="E19" s="7">
        <v>27.84</v>
      </c>
      <c r="F19" s="7">
        <v>28.39</v>
      </c>
      <c r="G19" s="5" t="s">
        <v>46</v>
      </c>
      <c r="H19" s="22">
        <f t="shared" si="0"/>
        <v>6.7900000000000002E-2</v>
      </c>
      <c r="I19" s="43">
        <f t="shared" si="1"/>
        <v>26.509972843899238</v>
      </c>
      <c r="J19" s="30">
        <f xml:space="preserve"> VLOOKUP(A19, Total_de_acoes!A:B, 2, 0)</f>
        <v>1086411192</v>
      </c>
      <c r="K19" s="47">
        <f t="shared" si="2"/>
        <v>1955569648.2917976</v>
      </c>
      <c r="L19" s="22" t="str">
        <f t="shared" si="3"/>
        <v>Subiu</v>
      </c>
      <c r="M19" s="22" t="str">
        <f xml:space="preserve"> VLOOKUP(A19, Ticker!A:B, 2, 0)</f>
        <v>Ultrapar</v>
      </c>
      <c r="N19" s="22" t="str">
        <f xml:space="preserve"> VLOOKUP(M19, ChatGpt!A:B, 2, 0)</f>
        <v>Conglomerado</v>
      </c>
      <c r="O19" s="49">
        <f xml:space="preserve"> VLOOKUP(M19, ChatGpt!A:C, 3, 0)</f>
        <v>85</v>
      </c>
      <c r="P19" s="22" t="str">
        <f t="shared" si="4"/>
        <v>Entre 50 e 100 anos</v>
      </c>
    </row>
    <row r="20" spans="1:16">
      <c r="A20" s="2" t="s">
        <v>47</v>
      </c>
      <c r="B20" s="3">
        <v>45317</v>
      </c>
      <c r="C20" s="4">
        <v>8.08</v>
      </c>
      <c r="D20" s="4">
        <v>-28.05</v>
      </c>
      <c r="E20" s="4">
        <v>7.93</v>
      </c>
      <c r="F20" s="4">
        <v>8.23</v>
      </c>
      <c r="G20" s="2" t="s">
        <v>48</v>
      </c>
      <c r="H20" s="21">
        <f t="shared" si="0"/>
        <v>-0.28050000000000003</v>
      </c>
      <c r="I20" s="42">
        <f t="shared" si="1"/>
        <v>11.23002084781098</v>
      </c>
      <c r="J20" s="29">
        <f xml:space="preserve"> VLOOKUP(A20, Total_de_acoes!A:B, 2, 0)</f>
        <v>376187582</v>
      </c>
      <c r="K20" s="46">
        <f t="shared" si="2"/>
        <v>-1184998725.9876027</v>
      </c>
      <c r="L20" s="21" t="str">
        <f t="shared" si="3"/>
        <v>Diminuiu</v>
      </c>
      <c r="M20" s="21" t="str">
        <f xml:space="preserve"> VLOOKUP(A20, Ticker!A:B, 2, 0)</f>
        <v>MRV</v>
      </c>
      <c r="N20" s="21" t="str">
        <f xml:space="preserve"> VLOOKUP(M20, ChatGpt!A:B, 2, 0)</f>
        <v>Construção Civil</v>
      </c>
      <c r="O20" s="21">
        <f xml:space="preserve"> VLOOKUP(M20, ChatGpt!A:C, 3, 0)</f>
        <v>42</v>
      </c>
      <c r="P20" s="21" t="str">
        <f t="shared" si="4"/>
        <v>Menor que 50 anos</v>
      </c>
    </row>
    <row r="21" spans="1:16">
      <c r="A21" s="5" t="s">
        <v>49</v>
      </c>
      <c r="B21" s="6">
        <v>45317</v>
      </c>
      <c r="C21" s="7">
        <v>57.91</v>
      </c>
      <c r="D21" s="7">
        <v>-10.26</v>
      </c>
      <c r="E21" s="7">
        <v>56.22</v>
      </c>
      <c r="F21" s="7">
        <v>59.29</v>
      </c>
      <c r="G21" s="5" t="s">
        <v>50</v>
      </c>
      <c r="H21" s="22">
        <f t="shared" si="0"/>
        <v>-0.1026</v>
      </c>
      <c r="I21" s="43">
        <f t="shared" si="1"/>
        <v>64.530866948963677</v>
      </c>
      <c r="J21" s="30">
        <f xml:space="preserve"> VLOOKUP(A21, Total_de_acoes!A:B, 2, 0)</f>
        <v>62305891</v>
      </c>
      <c r="K21" s="47">
        <f t="shared" si="2"/>
        <v>-412519014.44763362</v>
      </c>
      <c r="L21" s="22" t="str">
        <f t="shared" si="3"/>
        <v>Diminuiu</v>
      </c>
      <c r="M21" s="22" t="str">
        <f xml:space="preserve"> VLOOKUP(A21, Ticker!A:B, 2, 0)</f>
        <v>Arezzo</v>
      </c>
      <c r="N21" s="22" t="str">
        <f xml:space="preserve"> VLOOKUP(M21, ChatGpt!A:B, 2, 0)</f>
        <v>Calçados</v>
      </c>
      <c r="O21" s="49">
        <f xml:space="preserve"> VLOOKUP(M21, ChatGpt!A:C, 3, 0)</f>
        <v>49</v>
      </c>
      <c r="P21" s="22" t="str">
        <f t="shared" si="4"/>
        <v>Menor que 50 anos</v>
      </c>
    </row>
    <row r="22" spans="1:16">
      <c r="A22" s="2" t="s">
        <v>51</v>
      </c>
      <c r="B22" s="3">
        <v>45317</v>
      </c>
      <c r="C22" s="4">
        <v>15.52</v>
      </c>
      <c r="D22" s="4">
        <v>-9.08</v>
      </c>
      <c r="E22" s="4">
        <v>15.35</v>
      </c>
      <c r="F22" s="4">
        <v>15.62</v>
      </c>
      <c r="G22" s="2" t="s">
        <v>52</v>
      </c>
      <c r="H22" s="21">
        <f t="shared" si="0"/>
        <v>-9.0800000000000006E-2</v>
      </c>
      <c r="I22" s="42">
        <f t="shared" si="1"/>
        <v>17.069951605807301</v>
      </c>
      <c r="J22" s="29">
        <f xml:space="preserve"> VLOOKUP(A22, Total_de_acoes!A:B, 2, 0)</f>
        <v>5146576868</v>
      </c>
      <c r="K22" s="46">
        <f t="shared" si="2"/>
        <v>-7976945080.9673109</v>
      </c>
      <c r="L22" s="21" t="str">
        <f t="shared" si="3"/>
        <v>Diminuiu</v>
      </c>
      <c r="M22" s="21" t="str">
        <f xml:space="preserve"> VLOOKUP(A22, Ticker!A:B, 2, 0)</f>
        <v>Banco Bradesco</v>
      </c>
      <c r="N22" s="21" t="str">
        <f xml:space="preserve"> VLOOKUP(M22, ChatGpt!A:B, 2, 0)</f>
        <v>Bancário</v>
      </c>
      <c r="O22" s="21">
        <f xml:space="preserve"> VLOOKUP(M22, ChatGpt!A:C, 3, 0)</f>
        <v>79</v>
      </c>
      <c r="P22" s="21" t="str">
        <f t="shared" si="4"/>
        <v>Entre 50 e 100 anos</v>
      </c>
    </row>
    <row r="23" spans="1:16">
      <c r="A23" s="5" t="s">
        <v>53</v>
      </c>
      <c r="B23" s="6">
        <v>45317</v>
      </c>
      <c r="C23" s="7">
        <v>7.19</v>
      </c>
      <c r="D23" s="7">
        <v>-3.75</v>
      </c>
      <c r="E23" s="7">
        <v>7.11</v>
      </c>
      <c r="F23" s="7">
        <v>7.24</v>
      </c>
      <c r="G23" s="5" t="s">
        <v>54</v>
      </c>
      <c r="H23" s="22">
        <f t="shared" si="0"/>
        <v>-3.7499999999999999E-2</v>
      </c>
      <c r="I23" s="43">
        <f t="shared" si="1"/>
        <v>7.4701298701298704</v>
      </c>
      <c r="J23" s="30">
        <f xml:space="preserve"> VLOOKUP(A23, Total_de_acoes!A:B, 2, 0)</f>
        <v>261036182</v>
      </c>
      <c r="K23" s="47">
        <f t="shared" si="2"/>
        <v>-73124031.762857109</v>
      </c>
      <c r="L23" s="22" t="str">
        <f t="shared" si="3"/>
        <v>Diminuiu</v>
      </c>
      <c r="M23" s="22" t="str">
        <f xml:space="preserve"> VLOOKUP(A23, Ticker!A:B, 2, 0)</f>
        <v>Minerva</v>
      </c>
      <c r="N23" s="22" t="str">
        <f xml:space="preserve"> VLOOKUP(M23, ChatGpt!A:B, 2, 0)</f>
        <v>Alimentos</v>
      </c>
      <c r="O23" s="49">
        <f xml:space="preserve"> VLOOKUP(M23, ChatGpt!A:C, 3, 0)</f>
        <v>31</v>
      </c>
      <c r="P23" s="22" t="str">
        <f t="shared" si="4"/>
        <v>Menor que 50 anos</v>
      </c>
    </row>
    <row r="24" spans="1:16">
      <c r="A24" s="2" t="s">
        <v>55</v>
      </c>
      <c r="B24" s="3">
        <v>45317</v>
      </c>
      <c r="C24" s="4">
        <v>4.1399999999999997</v>
      </c>
      <c r="D24" s="4">
        <v>1.97</v>
      </c>
      <c r="E24" s="4">
        <v>4.08</v>
      </c>
      <c r="F24" s="4">
        <v>4.2</v>
      </c>
      <c r="G24" s="2" t="s">
        <v>56</v>
      </c>
      <c r="H24" s="21">
        <f t="shared" si="0"/>
        <v>1.9699999999999999E-2</v>
      </c>
      <c r="I24" s="42">
        <f t="shared" si="1"/>
        <v>4.0600176522506617</v>
      </c>
      <c r="J24" s="29">
        <f xml:space="preserve"> VLOOKUP(A24, Total_de_acoes!A:B, 2, 0)</f>
        <v>159430826</v>
      </c>
      <c r="K24" s="46">
        <f t="shared" si="2"/>
        <v>12751651.767096197</v>
      </c>
      <c r="L24" s="21" t="str">
        <f t="shared" si="3"/>
        <v>Subiu</v>
      </c>
      <c r="M24" s="21" t="str">
        <f xml:space="preserve"> VLOOKUP(A24, Ticker!A:B, 2, 0)</f>
        <v>Grupo Pão de Açúcar</v>
      </c>
      <c r="N24" s="21" t="str">
        <f xml:space="preserve"> VLOOKUP(M24, ChatGpt!A:B, 2, 0)</f>
        <v>Varejo</v>
      </c>
      <c r="O24" s="21">
        <f xml:space="preserve"> VLOOKUP(M24, ChatGpt!A:C, 3, 0)</f>
        <v>63</v>
      </c>
      <c r="P24" s="21" t="str">
        <f t="shared" si="4"/>
        <v>Entre 50 e 100 anos</v>
      </c>
    </row>
    <row r="25" spans="1:16">
      <c r="A25" s="5" t="s">
        <v>57</v>
      </c>
      <c r="B25" s="6">
        <v>45317</v>
      </c>
      <c r="C25" s="7">
        <v>14.61</v>
      </c>
      <c r="D25" s="7">
        <v>5.79</v>
      </c>
      <c r="E25" s="7">
        <v>14.46</v>
      </c>
      <c r="F25" s="7">
        <v>14.93</v>
      </c>
      <c r="G25" s="5" t="s">
        <v>58</v>
      </c>
      <c r="H25" s="22">
        <f t="shared" si="0"/>
        <v>5.79E-2</v>
      </c>
      <c r="I25" s="43">
        <f t="shared" si="1"/>
        <v>13.810379052840531</v>
      </c>
      <c r="J25" s="30">
        <f xml:space="preserve"> VLOOKUP(A25, Total_de_acoes!A:B, 2, 0)</f>
        <v>1677525446</v>
      </c>
      <c r="K25" s="47">
        <f t="shared" si="2"/>
        <v>1341384486.0146294</v>
      </c>
      <c r="L25" s="22" t="str">
        <f t="shared" si="3"/>
        <v>Subiu</v>
      </c>
      <c r="M25" s="22" t="str">
        <f xml:space="preserve"> VLOOKUP(A25, Ticker!A:B, 2, 0)</f>
        <v>BRF</v>
      </c>
      <c r="N25" s="22" t="str">
        <f xml:space="preserve"> VLOOKUP(M25, ChatGpt!A:B, 2, 0)</f>
        <v>Alimentos</v>
      </c>
      <c r="O25" s="49">
        <f xml:space="preserve"> VLOOKUP(M25, ChatGpt!A:C, 3, 0)</f>
        <v>9</v>
      </c>
      <c r="P25" s="22" t="str">
        <f t="shared" si="4"/>
        <v>Menor que 50 anos</v>
      </c>
    </row>
    <row r="26" spans="1:16">
      <c r="A26" s="2" t="s">
        <v>59</v>
      </c>
      <c r="B26" s="3">
        <v>45317</v>
      </c>
      <c r="C26" s="4">
        <v>51.2</v>
      </c>
      <c r="D26" s="4">
        <v>-4.1900000000000004</v>
      </c>
      <c r="E26" s="4">
        <v>50.62</v>
      </c>
      <c r="F26" s="4">
        <v>51.26</v>
      </c>
      <c r="G26" s="2" t="s">
        <v>60</v>
      </c>
      <c r="H26" s="21">
        <f t="shared" si="0"/>
        <v>-4.1900000000000007E-2</v>
      </c>
      <c r="I26" s="42">
        <f t="shared" si="1"/>
        <v>53.439098215217626</v>
      </c>
      <c r="J26" s="29">
        <f xml:space="preserve"> VLOOKUP(A26, Total_de_acoes!A:B, 2, 0)</f>
        <v>423091712</v>
      </c>
      <c r="K26" s="46">
        <f t="shared" si="2"/>
        <v>-947343897.21256876</v>
      </c>
      <c r="L26" s="21" t="str">
        <f t="shared" si="3"/>
        <v>Diminuiu</v>
      </c>
      <c r="M26" s="21" t="str">
        <f xml:space="preserve"> VLOOKUP(A26, Ticker!A:B, 2, 0)</f>
        <v>Vivo</v>
      </c>
      <c r="N26" s="21" t="str">
        <f xml:space="preserve"> VLOOKUP(M26, ChatGpt!A:B, 2, 0)</f>
        <v>Telecomunicações</v>
      </c>
      <c r="O26" s="21">
        <f xml:space="preserve"> VLOOKUP(M26, ChatGpt!A:C, 3, 0)</f>
        <v>12</v>
      </c>
      <c r="P26" s="21" t="str">
        <f t="shared" si="4"/>
        <v>Menor que 50 anos</v>
      </c>
    </row>
    <row r="27" spans="1:16">
      <c r="A27" s="5" t="s">
        <v>61</v>
      </c>
      <c r="B27" s="6">
        <v>45317</v>
      </c>
      <c r="C27" s="7">
        <v>22.64</v>
      </c>
      <c r="D27" s="7">
        <v>-1.35</v>
      </c>
      <c r="E27" s="7">
        <v>22.32</v>
      </c>
      <c r="F27" s="7">
        <v>22.83</v>
      </c>
      <c r="G27" s="5" t="s">
        <v>62</v>
      </c>
      <c r="H27" s="22">
        <f t="shared" si="0"/>
        <v>-1.3500000000000002E-2</v>
      </c>
      <c r="I27" s="43">
        <f t="shared" si="1"/>
        <v>22.949822605169793</v>
      </c>
      <c r="J27" s="30">
        <f xml:space="preserve"> VLOOKUP(A27, Total_de_acoes!A:B, 2, 0)</f>
        <v>1218352541</v>
      </c>
      <c r="K27" s="47">
        <f t="shared" si="2"/>
        <v>-377473158.26785594</v>
      </c>
      <c r="L27" s="22" t="str">
        <f t="shared" si="3"/>
        <v>Diminuiu</v>
      </c>
      <c r="M27" s="22" t="str">
        <f xml:space="preserve"> VLOOKUP(A27, Ticker!A:B, 2, 0)</f>
        <v>Rumo</v>
      </c>
      <c r="N27" s="22" t="str">
        <f xml:space="preserve"> VLOOKUP(M27, ChatGpt!A:B, 2, 0)</f>
        <v>Logística</v>
      </c>
      <c r="O27" s="49">
        <f xml:space="preserve"> VLOOKUP(M27, ChatGpt!A:C, 3, 0)</f>
        <v>13</v>
      </c>
      <c r="P27" s="22" t="str">
        <f t="shared" si="4"/>
        <v>Menor que 50 anos</v>
      </c>
    </row>
    <row r="28" spans="1:16">
      <c r="A28" s="2" t="s">
        <v>63</v>
      </c>
      <c r="B28" s="3">
        <v>45317</v>
      </c>
      <c r="C28" s="4">
        <v>4.9000000000000004</v>
      </c>
      <c r="D28" s="4">
        <v>5.83</v>
      </c>
      <c r="E28" s="4">
        <v>4.82</v>
      </c>
      <c r="F28" s="4">
        <v>4.97</v>
      </c>
      <c r="G28" s="2" t="s">
        <v>64</v>
      </c>
      <c r="H28" s="21">
        <f t="shared" si="0"/>
        <v>5.8299999999999998E-2</v>
      </c>
      <c r="I28" s="42">
        <f t="shared" si="1"/>
        <v>4.6300670887272046</v>
      </c>
      <c r="J28" s="29">
        <f xml:space="preserve"> VLOOKUP(A28, Total_de_acoes!A:B, 2, 0)</f>
        <v>1095462329</v>
      </c>
      <c r="K28" s="46">
        <f t="shared" si="2"/>
        <v>295701335.65664715</v>
      </c>
      <c r="L28" s="21" t="str">
        <f t="shared" si="3"/>
        <v>Subiu</v>
      </c>
      <c r="M28" s="21" t="str">
        <f xml:space="preserve"> VLOOKUP(A28, Ticker!A:B, 2, 0)</f>
        <v>Cielo</v>
      </c>
      <c r="N28" s="21" t="str">
        <f xml:space="preserve"> VLOOKUP(M28, ChatGpt!A:B, 2, 0)</f>
        <v>Meios de Pagamento</v>
      </c>
      <c r="O28" s="21">
        <f xml:space="preserve"> VLOOKUP(M28, ChatGpt!A:C, 3, 0)</f>
        <v>12</v>
      </c>
      <c r="P28" s="21" t="str">
        <f t="shared" si="4"/>
        <v>Menor que 50 anos</v>
      </c>
    </row>
    <row r="29" spans="1:16">
      <c r="A29" s="5" t="s">
        <v>65</v>
      </c>
      <c r="B29" s="6">
        <v>45317</v>
      </c>
      <c r="C29" s="7">
        <v>7.81</v>
      </c>
      <c r="D29" s="7">
        <v>-3.22</v>
      </c>
      <c r="E29" s="7">
        <v>7.7</v>
      </c>
      <c r="F29" s="7">
        <v>7.85</v>
      </c>
      <c r="G29" s="5" t="s">
        <v>66</v>
      </c>
      <c r="H29" s="22">
        <f t="shared" si="0"/>
        <v>-3.2199999999999999E-2</v>
      </c>
      <c r="I29" s="43">
        <f t="shared" si="1"/>
        <v>8.0698491423847898</v>
      </c>
      <c r="J29" s="30">
        <f xml:space="preserve"> VLOOKUP(A29, Total_de_acoes!A:B, 2, 0)</f>
        <v>302768240</v>
      </c>
      <c r="K29" s="47">
        <f t="shared" si="2"/>
        <v>-78674067.505352318</v>
      </c>
      <c r="L29" s="22" t="str">
        <f t="shared" si="3"/>
        <v>Diminuiu</v>
      </c>
      <c r="M29" s="22" t="str">
        <f xml:space="preserve"> VLOOKUP(A29, Ticker!A:B, 2, 0)</f>
        <v>Dexco</v>
      </c>
      <c r="N29" s="22" t="str">
        <f xml:space="preserve"> VLOOKUP(M29, ChatGpt!A:B, 2, 0)</f>
        <v>Biotecnologia</v>
      </c>
      <c r="O29" s="49">
        <f xml:space="preserve"> VLOOKUP(M29, ChatGpt!A:C, 3, 0)</f>
        <v>6</v>
      </c>
      <c r="P29" s="22" t="str">
        <f t="shared" si="4"/>
        <v>Menor que 50 anos</v>
      </c>
    </row>
    <row r="30" spans="1:16">
      <c r="A30" s="2" t="s">
        <v>67</v>
      </c>
      <c r="B30" s="3">
        <v>45317</v>
      </c>
      <c r="C30" s="4">
        <v>17.52</v>
      </c>
      <c r="D30" s="4">
        <v>-2.29</v>
      </c>
      <c r="E30" s="4">
        <v>17.36</v>
      </c>
      <c r="F30" s="4">
        <v>17.579999999999998</v>
      </c>
      <c r="G30" s="2" t="s">
        <v>68</v>
      </c>
      <c r="H30" s="21">
        <f t="shared" si="0"/>
        <v>-2.29E-2</v>
      </c>
      <c r="I30" s="42">
        <f t="shared" si="1"/>
        <v>17.930610991710164</v>
      </c>
      <c r="J30" s="29">
        <f xml:space="preserve"> VLOOKUP(A30, Total_de_acoes!A:B, 2, 0)</f>
        <v>807896814</v>
      </c>
      <c r="K30" s="46">
        <f t="shared" si="2"/>
        <v>-331731311.99602252</v>
      </c>
      <c r="L30" s="21" t="str">
        <f t="shared" si="3"/>
        <v>Diminuiu</v>
      </c>
      <c r="M30" s="21" t="str">
        <f xml:space="preserve"> VLOOKUP(A30, Ticker!A:B, 2, 0)</f>
        <v>TIM</v>
      </c>
      <c r="N30" s="21" t="str">
        <f xml:space="preserve"> VLOOKUP(M30, ChatGpt!A:B, 2, 0)</f>
        <v>Telecomunicações</v>
      </c>
      <c r="O30" s="21">
        <f xml:space="preserve"> VLOOKUP(M30, ChatGpt!A:C, 3, 0)</f>
        <v>25</v>
      </c>
      <c r="P30" s="21" t="str">
        <f t="shared" si="4"/>
        <v>Menor que 50 anos</v>
      </c>
    </row>
    <row r="31" spans="1:16">
      <c r="A31" s="5" t="s">
        <v>69</v>
      </c>
      <c r="B31" s="6">
        <v>45317</v>
      </c>
      <c r="C31" s="7">
        <v>23.22</v>
      </c>
      <c r="D31" s="7">
        <v>-9.51</v>
      </c>
      <c r="E31" s="7">
        <v>22.69</v>
      </c>
      <c r="F31" s="7">
        <v>23.28</v>
      </c>
      <c r="G31" s="5" t="s">
        <v>70</v>
      </c>
      <c r="H31" s="22">
        <f t="shared" si="0"/>
        <v>-9.5100000000000004E-2</v>
      </c>
      <c r="I31" s="43">
        <f t="shared" si="1"/>
        <v>25.660293955133163</v>
      </c>
      <c r="J31" s="30">
        <f xml:space="preserve"> VLOOKUP(A31, Total_de_acoes!A:B, 2, 0)</f>
        <v>251003438</v>
      </c>
      <c r="K31" s="47">
        <f t="shared" si="2"/>
        <v>-612522172.46904194</v>
      </c>
      <c r="L31" s="22" t="str">
        <f t="shared" si="3"/>
        <v>Diminuiu</v>
      </c>
      <c r="M31" s="22" t="str">
        <f xml:space="preserve"> VLOOKUP(A31, Ticker!A:B, 2, 0)</f>
        <v>Bradespar</v>
      </c>
      <c r="N31" s="22" t="str">
        <f xml:space="preserve"> VLOOKUP(M31, ChatGpt!A:B, 2, 0)</f>
        <v>Investimentos</v>
      </c>
      <c r="O31" s="49">
        <f xml:space="preserve"> VLOOKUP(M31, ChatGpt!A:C, 3, 0)</f>
        <v>22</v>
      </c>
      <c r="P31" s="22" t="str">
        <f t="shared" si="4"/>
        <v>Menor que 50 anos</v>
      </c>
    </row>
    <row r="32" spans="1:16">
      <c r="A32" s="2" t="s">
        <v>71</v>
      </c>
      <c r="B32" s="3">
        <v>45317</v>
      </c>
      <c r="C32" s="4">
        <v>5.55</v>
      </c>
      <c r="D32" s="4">
        <v>-7.65</v>
      </c>
      <c r="E32" s="4">
        <v>5.46</v>
      </c>
      <c r="F32" s="4">
        <v>5.6</v>
      </c>
      <c r="G32" s="2" t="s">
        <v>72</v>
      </c>
      <c r="H32" s="21">
        <f t="shared" si="0"/>
        <v>-7.6499999999999999E-2</v>
      </c>
      <c r="I32" s="42">
        <f t="shared" si="1"/>
        <v>6.0097455332972389</v>
      </c>
      <c r="J32" s="29">
        <f xml:space="preserve"> VLOOKUP(A32, Total_de_acoes!A:B, 2, 0)</f>
        <v>393173139</v>
      </c>
      <c r="K32" s="46">
        <f t="shared" si="2"/>
        <v>-180759594.4677045</v>
      </c>
      <c r="L32" s="21" t="str">
        <f t="shared" si="3"/>
        <v>Diminuiu</v>
      </c>
      <c r="M32" s="21" t="str">
        <f xml:space="preserve"> VLOOKUP(A32, Ticker!A:B, 2, 0)</f>
        <v>Locaweb</v>
      </c>
      <c r="N32" s="21" t="str">
        <f xml:space="preserve"> VLOOKUP(M32, ChatGpt!A:B, 2, 0)</f>
        <v>Tecnologia</v>
      </c>
      <c r="O32" s="21">
        <f xml:space="preserve"> VLOOKUP(M32, ChatGpt!A:C, 3, 0)</f>
        <v>23</v>
      </c>
      <c r="P32" s="21" t="str">
        <f t="shared" si="4"/>
        <v>Menor que 50 anos</v>
      </c>
    </row>
    <row r="33" spans="1:16">
      <c r="A33" s="5" t="s">
        <v>73</v>
      </c>
      <c r="B33" s="6">
        <v>45317</v>
      </c>
      <c r="C33" s="7">
        <v>23.83</v>
      </c>
      <c r="D33" s="7">
        <v>9.7100000000000009</v>
      </c>
      <c r="E33" s="7">
        <v>23.36</v>
      </c>
      <c r="F33" s="7">
        <v>23.99</v>
      </c>
      <c r="G33" s="5" t="s">
        <v>74</v>
      </c>
      <c r="H33" s="22">
        <f t="shared" si="0"/>
        <v>9.7100000000000006E-2</v>
      </c>
      <c r="I33" s="43">
        <f t="shared" si="1"/>
        <v>21.720900556011301</v>
      </c>
      <c r="J33" s="30">
        <f xml:space="preserve"> VLOOKUP(A33, Total_de_acoes!A:B, 2, 0)</f>
        <v>275005663</v>
      </c>
      <c r="K33" s="47">
        <f t="shared" si="2"/>
        <v>580014290.92704296</v>
      </c>
      <c r="L33" s="22" t="str">
        <f t="shared" si="3"/>
        <v>Subiu</v>
      </c>
      <c r="M33" s="22" t="str">
        <f xml:space="preserve"> VLOOKUP(A33, Ticker!A:B, 2, 0)</f>
        <v>PetroRecôncavo</v>
      </c>
      <c r="N33" s="22" t="str">
        <f xml:space="preserve"> VLOOKUP(M33, ChatGpt!A:B, 2, 0)</f>
        <v>Petróleo e Gás</v>
      </c>
      <c r="O33" s="49">
        <f xml:space="preserve"> VLOOKUP(M33, ChatGpt!A:C, 3, 0)</f>
        <v>8</v>
      </c>
      <c r="P33" s="22" t="str">
        <f t="shared" si="4"/>
        <v>Menor que 50 anos</v>
      </c>
    </row>
    <row r="34" spans="1:16">
      <c r="A34" s="2" t="s">
        <v>75</v>
      </c>
      <c r="B34" s="3">
        <v>45317</v>
      </c>
      <c r="C34" s="4">
        <v>10.01</v>
      </c>
      <c r="D34" s="4">
        <v>-3.47</v>
      </c>
      <c r="E34" s="4">
        <v>9.93</v>
      </c>
      <c r="F34" s="4">
        <v>10.06</v>
      </c>
      <c r="G34" s="2" t="s">
        <v>76</v>
      </c>
      <c r="H34" s="21">
        <f t="shared" si="0"/>
        <v>-3.4700000000000002E-2</v>
      </c>
      <c r="I34" s="42">
        <f t="shared" si="1"/>
        <v>10.369833212472805</v>
      </c>
      <c r="J34" s="29">
        <f xml:space="preserve"> VLOOKUP(A34, Total_de_acoes!A:B, 2, 0)</f>
        <v>5372783971</v>
      </c>
      <c r="K34" s="46">
        <f t="shared" si="2"/>
        <v>-1933306116.2073274</v>
      </c>
      <c r="L34" s="21" t="str">
        <f t="shared" si="3"/>
        <v>Diminuiu</v>
      </c>
      <c r="M34" s="21" t="str">
        <f xml:space="preserve"> VLOOKUP(A34, Ticker!A:B, 2, 0)</f>
        <v>Itaúsa</v>
      </c>
      <c r="N34" s="21" t="str">
        <f xml:space="preserve"> VLOOKUP(M34, ChatGpt!A:B, 2, 0)</f>
        <v>Holding</v>
      </c>
      <c r="O34" s="21">
        <f xml:space="preserve"> VLOOKUP(M34, ChatGpt!A:C, 3, 0)</f>
        <v>54</v>
      </c>
      <c r="P34" s="21" t="str">
        <f t="shared" si="4"/>
        <v>Entre 50 e 100 anos</v>
      </c>
    </row>
    <row r="35" spans="1:16">
      <c r="A35" s="5" t="s">
        <v>77</v>
      </c>
      <c r="B35" s="6">
        <v>45317</v>
      </c>
      <c r="C35" s="7">
        <v>56.97</v>
      </c>
      <c r="D35" s="7">
        <v>2.85</v>
      </c>
      <c r="E35" s="7">
        <v>56.55</v>
      </c>
      <c r="F35" s="7">
        <v>56.99</v>
      </c>
      <c r="G35" s="5" t="s">
        <v>78</v>
      </c>
      <c r="H35" s="22">
        <f t="shared" si="0"/>
        <v>2.8500000000000001E-2</v>
      </c>
      <c r="I35" s="43">
        <f t="shared" si="1"/>
        <v>55.391346621293145</v>
      </c>
      <c r="J35" s="30">
        <f xml:space="preserve"> VLOOKUP(A35, Total_de_acoes!A:B, 2, 0)</f>
        <v>1420949112</v>
      </c>
      <c r="K35" s="47">
        <f t="shared" si="2"/>
        <v>2243186116.629303</v>
      </c>
      <c r="L35" s="22" t="str">
        <f t="shared" si="3"/>
        <v>Subiu</v>
      </c>
      <c r="M35" s="22" t="str">
        <f xml:space="preserve"> VLOOKUP(A35, Ticker!A:B, 2, 0)</f>
        <v>Banco do Brasil</v>
      </c>
      <c r="N35" s="22" t="str">
        <f xml:space="preserve"> VLOOKUP(M35, ChatGpt!A:B, 2, 0)</f>
        <v>Bancário</v>
      </c>
      <c r="O35" s="49">
        <f xml:space="preserve"> VLOOKUP(M35, ChatGpt!A:C, 3, 0)</f>
        <v>213</v>
      </c>
      <c r="P35" s="22" t="str">
        <f t="shared" si="4"/>
        <v>Maior que 100 anos</v>
      </c>
    </row>
    <row r="36" spans="1:16">
      <c r="A36" s="2" t="s">
        <v>79</v>
      </c>
      <c r="B36" s="3">
        <v>45317</v>
      </c>
      <c r="C36" s="4">
        <v>26.16</v>
      </c>
      <c r="D36" s="4">
        <v>-11.02</v>
      </c>
      <c r="E36" s="4">
        <v>25.87</v>
      </c>
      <c r="F36" s="4">
        <v>26.38</v>
      </c>
      <c r="G36" s="2" t="s">
        <v>80</v>
      </c>
      <c r="H36" s="21">
        <f t="shared" si="0"/>
        <v>-0.11019999999999999</v>
      </c>
      <c r="I36" s="42">
        <f t="shared" si="1"/>
        <v>29.399865138233309</v>
      </c>
      <c r="J36" s="29">
        <f xml:space="preserve"> VLOOKUP(A36, Total_de_acoes!A:B, 2, 0)</f>
        <v>1275798515</v>
      </c>
      <c r="K36" s="46">
        <f t="shared" si="2"/>
        <v>-4133415132.1583257</v>
      </c>
      <c r="L36" s="21" t="str">
        <f t="shared" si="3"/>
        <v>Diminuiu</v>
      </c>
      <c r="M36" s="21" t="str">
        <f xml:space="preserve"> VLOOKUP(A36, Ticker!A:B, 2, 0)</f>
        <v>RaiaDrogasil</v>
      </c>
      <c r="N36" s="21" t="str">
        <f xml:space="preserve"> VLOOKUP(M36, ChatGpt!A:B, 2, 0)</f>
        <v>Saúde</v>
      </c>
      <c r="O36" s="21">
        <f xml:space="preserve"> VLOOKUP(M36, ChatGpt!A:C, 3, 0)</f>
        <v>116</v>
      </c>
      <c r="P36" s="21" t="str">
        <f t="shared" si="4"/>
        <v>Maior que 100 anos</v>
      </c>
    </row>
    <row r="37" spans="1:16">
      <c r="A37" s="5" t="s">
        <v>81</v>
      </c>
      <c r="B37" s="6">
        <v>45317</v>
      </c>
      <c r="C37" s="7">
        <v>10.08</v>
      </c>
      <c r="D37" s="7">
        <v>-7.18</v>
      </c>
      <c r="E37" s="7">
        <v>10.029999999999999</v>
      </c>
      <c r="F37" s="7">
        <v>10.14</v>
      </c>
      <c r="G37" s="5" t="s">
        <v>82</v>
      </c>
      <c r="H37" s="22">
        <f t="shared" si="0"/>
        <v>-7.1800000000000003E-2</v>
      </c>
      <c r="I37" s="43">
        <f t="shared" si="1"/>
        <v>10.859728506787331</v>
      </c>
      <c r="J37" s="30">
        <f xml:space="preserve"> VLOOKUP(A37, Total_de_acoes!A:B, 2, 0)</f>
        <v>660411219</v>
      </c>
      <c r="K37" s="47">
        <f t="shared" si="2"/>
        <v>-514941453.65647089</v>
      </c>
      <c r="L37" s="22" t="str">
        <f t="shared" si="3"/>
        <v>Diminuiu</v>
      </c>
      <c r="M37" s="22" t="str">
        <f xml:space="preserve"> VLOOKUP(A37, Ticker!A:B, 2, 0)</f>
        <v>Metalúrgica Gerdau</v>
      </c>
      <c r="N37" s="22" t="str">
        <f xml:space="preserve"> VLOOKUP(M37, ChatGpt!A:B, 2, 0)</f>
        <v>Siderurgia</v>
      </c>
      <c r="O37" s="49">
        <f xml:space="preserve"> VLOOKUP(M37, ChatGpt!A:C, 3, 0)</f>
        <v>120</v>
      </c>
      <c r="P37" s="22" t="str">
        <f t="shared" si="4"/>
        <v>Maior que 100 anos</v>
      </c>
    </row>
    <row r="38" spans="1:16">
      <c r="A38" s="2" t="s">
        <v>83</v>
      </c>
      <c r="B38" s="3">
        <v>45317</v>
      </c>
      <c r="C38" s="4">
        <v>18.57</v>
      </c>
      <c r="D38" s="4">
        <v>-4.08</v>
      </c>
      <c r="E38" s="4">
        <v>18.3</v>
      </c>
      <c r="F38" s="4">
        <v>18.66</v>
      </c>
      <c r="G38" s="2" t="s">
        <v>84</v>
      </c>
      <c r="H38" s="21">
        <f t="shared" si="0"/>
        <v>-4.0800000000000003E-2</v>
      </c>
      <c r="I38" s="42">
        <f t="shared" si="1"/>
        <v>19.359883236030026</v>
      </c>
      <c r="J38" s="29">
        <f xml:space="preserve"> VLOOKUP(A38, Total_de_acoes!A:B, 2, 0)</f>
        <v>1168097881</v>
      </c>
      <c r="K38" s="46">
        <f t="shared" si="2"/>
        <v>-922660934.24409556</v>
      </c>
      <c r="L38" s="21" t="str">
        <f t="shared" si="3"/>
        <v>Diminuiu</v>
      </c>
      <c r="M38" s="21" t="str">
        <f xml:space="preserve"> VLOOKUP(A38, Ticker!A:B, 2, 0)</f>
        <v>Cosan</v>
      </c>
      <c r="N38" s="21" t="str">
        <f xml:space="preserve"> VLOOKUP(M38, ChatGpt!A:B, 2, 0)</f>
        <v>Energia e Logística</v>
      </c>
      <c r="O38" s="21">
        <f xml:space="preserve"> VLOOKUP(M38, ChatGpt!A:C, 3, 0)</f>
        <v>13</v>
      </c>
      <c r="P38" s="21" t="str">
        <f t="shared" si="4"/>
        <v>Menor que 50 anos</v>
      </c>
    </row>
    <row r="39" spans="1:16">
      <c r="A39" s="5" t="s">
        <v>85</v>
      </c>
      <c r="B39" s="6">
        <v>45317</v>
      </c>
      <c r="C39" s="7">
        <v>24.34</v>
      </c>
      <c r="D39" s="7">
        <v>-2.29</v>
      </c>
      <c r="E39" s="7">
        <v>24.17</v>
      </c>
      <c r="F39" s="7">
        <v>24.56</v>
      </c>
      <c r="G39" s="5" t="s">
        <v>86</v>
      </c>
      <c r="H39" s="22">
        <f t="shared" si="0"/>
        <v>-2.29E-2</v>
      </c>
      <c r="I39" s="43">
        <f t="shared" si="1"/>
        <v>24.910449288711494</v>
      </c>
      <c r="J39" s="30">
        <f xml:space="preserve"> VLOOKUP(A39, Total_de_acoes!A:B, 2, 0)</f>
        <v>1134986472</v>
      </c>
      <c r="K39" s="47">
        <f t="shared" si="2"/>
        <v>-647452225.64956772</v>
      </c>
      <c r="L39" s="22" t="str">
        <f t="shared" si="3"/>
        <v>Diminuiu</v>
      </c>
      <c r="M39" s="22" t="str">
        <f xml:space="preserve"> VLOOKUP(A39, Ticker!A:B, 2, 0)</f>
        <v>JBS</v>
      </c>
      <c r="N39" s="22" t="str">
        <f xml:space="preserve"> VLOOKUP(M39, ChatGpt!A:B, 2, 0)</f>
        <v>Alimentos</v>
      </c>
      <c r="O39" s="49">
        <f xml:space="preserve"> VLOOKUP(M39, ChatGpt!A:C, 3, 0)</f>
        <v>65</v>
      </c>
      <c r="P39" s="22" t="str">
        <f t="shared" si="4"/>
        <v>Entre 50 e 100 anos</v>
      </c>
    </row>
    <row r="40" spans="1:16">
      <c r="A40" s="2" t="s">
        <v>87</v>
      </c>
      <c r="B40" s="3">
        <v>45317</v>
      </c>
      <c r="C40" s="4">
        <v>2.08</v>
      </c>
      <c r="D40" s="4">
        <v>-3.7</v>
      </c>
      <c r="E40" s="4">
        <v>2.02</v>
      </c>
      <c r="F40" s="4">
        <v>2.1</v>
      </c>
      <c r="G40" s="2" t="s">
        <v>88</v>
      </c>
      <c r="H40" s="21">
        <f t="shared" si="0"/>
        <v>-3.7000000000000005E-2</v>
      </c>
      <c r="I40" s="42">
        <f t="shared" si="1"/>
        <v>2.1599169262720666</v>
      </c>
      <c r="J40" s="29">
        <f xml:space="preserve"> VLOOKUP(A40, Total_de_acoes!A:B, 2, 0)</f>
        <v>2867627068</v>
      </c>
      <c r="K40" s="46">
        <f t="shared" si="2"/>
        <v>-229171940.96913818</v>
      </c>
      <c r="L40" s="21" t="str">
        <f t="shared" si="3"/>
        <v>Diminuiu</v>
      </c>
      <c r="M40" s="21" t="str">
        <f xml:space="preserve"> VLOOKUP(A40, Ticker!A:B, 2, 0)</f>
        <v>Magazine Luiza</v>
      </c>
      <c r="N40" s="21" t="str">
        <f xml:space="preserve"> VLOOKUP(M40, ChatGpt!A:B, 2, 0)</f>
        <v>Varejo</v>
      </c>
      <c r="O40" s="21">
        <f xml:space="preserve"> VLOOKUP(M40, ChatGpt!A:C, 3, 0)</f>
        <v>65</v>
      </c>
      <c r="P40" s="21" t="str">
        <f t="shared" si="4"/>
        <v>Entre 50 e 100 anos</v>
      </c>
    </row>
    <row r="41" spans="1:16">
      <c r="A41" s="5" t="s">
        <v>89</v>
      </c>
      <c r="B41" s="6">
        <v>45317</v>
      </c>
      <c r="C41" s="7">
        <v>13.75</v>
      </c>
      <c r="D41" s="7">
        <v>-9.9499999999999993</v>
      </c>
      <c r="E41" s="7">
        <v>13.67</v>
      </c>
      <c r="F41" s="7">
        <v>13.9</v>
      </c>
      <c r="G41" s="5" t="s">
        <v>90</v>
      </c>
      <c r="H41" s="22">
        <f t="shared" si="0"/>
        <v>-9.9499999999999991E-2</v>
      </c>
      <c r="I41" s="43">
        <f t="shared" si="1"/>
        <v>15.269294836202111</v>
      </c>
      <c r="J41" s="30">
        <f xml:space="preserve"> VLOOKUP(A41, Total_de_acoes!A:B, 2, 0)</f>
        <v>1500728902</v>
      </c>
      <c r="K41" s="47">
        <f t="shared" si="2"/>
        <v>-2280049671.3478632</v>
      </c>
      <c r="L41" s="22" t="str">
        <f t="shared" si="3"/>
        <v>Diminuiu</v>
      </c>
      <c r="M41" s="22" t="str">
        <f xml:space="preserve"> VLOOKUP(A41, Ticker!A:B, 2, 0)</f>
        <v>Banco Bradesco</v>
      </c>
      <c r="N41" s="22" t="str">
        <f xml:space="preserve"> VLOOKUP(M41, ChatGpt!A:B, 2, 0)</f>
        <v>Bancário</v>
      </c>
      <c r="O41" s="49">
        <f xml:space="preserve"> VLOOKUP(M41, ChatGpt!A:C, 3, 0)</f>
        <v>79</v>
      </c>
      <c r="P41" s="22" t="str">
        <f t="shared" si="4"/>
        <v>Entre 50 e 100 anos</v>
      </c>
    </row>
    <row r="42" spans="1:16">
      <c r="A42" s="2" t="s">
        <v>91</v>
      </c>
      <c r="B42" s="3">
        <v>45317</v>
      </c>
      <c r="C42" s="4">
        <v>21.84</v>
      </c>
      <c r="D42" s="4">
        <v>-8.08</v>
      </c>
      <c r="E42" s="4">
        <v>21.7</v>
      </c>
      <c r="F42" s="4">
        <v>21.94</v>
      </c>
      <c r="G42" s="2" t="s">
        <v>92</v>
      </c>
      <c r="H42" s="21">
        <f t="shared" si="0"/>
        <v>-8.0799999999999997E-2</v>
      </c>
      <c r="I42" s="42">
        <f t="shared" si="1"/>
        <v>23.759791122715406</v>
      </c>
      <c r="J42" s="29">
        <f xml:space="preserve"> VLOOKUP(A42, Total_de_acoes!A:B, 2, 0)</f>
        <v>1118525506</v>
      </c>
      <c r="K42" s="46">
        <f t="shared" si="2"/>
        <v>-2147335336.9495575</v>
      </c>
      <c r="L42" s="21" t="str">
        <f t="shared" si="3"/>
        <v>Diminuiu</v>
      </c>
      <c r="M42" s="21" t="str">
        <f xml:space="preserve"> VLOOKUP(A42, Ticker!A:B, 2, 0)</f>
        <v>Gerdau</v>
      </c>
      <c r="N42" s="21" t="str">
        <f xml:space="preserve"> VLOOKUP(M42, ChatGpt!A:B, 2, 0)</f>
        <v>Siderurgia</v>
      </c>
      <c r="O42" s="21">
        <f xml:space="preserve"> VLOOKUP(M42, ChatGpt!A:C, 3, 0)</f>
        <v>121</v>
      </c>
      <c r="P42" s="21" t="str">
        <f t="shared" si="4"/>
        <v>Maior que 100 anos</v>
      </c>
    </row>
    <row r="43" spans="1:16">
      <c r="A43" s="5" t="s">
        <v>93</v>
      </c>
      <c r="B43" s="6">
        <v>45317</v>
      </c>
      <c r="C43" s="7">
        <v>3.74</v>
      </c>
      <c r="D43" s="7">
        <v>-7.2</v>
      </c>
      <c r="E43" s="7">
        <v>3.71</v>
      </c>
      <c r="F43" s="7">
        <v>3.78</v>
      </c>
      <c r="G43" s="5" t="s">
        <v>94</v>
      </c>
      <c r="H43" s="22">
        <f t="shared" si="0"/>
        <v>-7.2000000000000008E-2</v>
      </c>
      <c r="I43" s="43">
        <f t="shared" si="1"/>
        <v>4.0301724137931041</v>
      </c>
      <c r="J43" s="30">
        <f xml:space="preserve"> VLOOKUP(A43, Total_de_acoes!A:B, 2, 0)</f>
        <v>1193047233</v>
      </c>
      <c r="K43" s="47">
        <f t="shared" si="2"/>
        <v>-346189395.36879361</v>
      </c>
      <c r="L43" s="22" t="str">
        <f t="shared" si="3"/>
        <v>Diminuiu</v>
      </c>
      <c r="M43" s="22" t="str">
        <f xml:space="preserve"> VLOOKUP(A43, Ticker!A:B, 2, 0)</f>
        <v>Raízen</v>
      </c>
      <c r="N43" s="22" t="str">
        <f xml:space="preserve"> VLOOKUP(M43, ChatGpt!A:B, 2, 0)</f>
        <v>Energia</v>
      </c>
      <c r="O43" s="49">
        <f xml:space="preserve"> VLOOKUP(M43, ChatGpt!A:C, 3, 0)</f>
        <v>11</v>
      </c>
      <c r="P43" s="22" t="str">
        <f t="shared" si="4"/>
        <v>Menor que 50 anos</v>
      </c>
    </row>
    <row r="44" spans="1:16">
      <c r="A44" s="2" t="s">
        <v>95</v>
      </c>
      <c r="B44" s="3">
        <v>45317</v>
      </c>
      <c r="C44" s="4">
        <v>10.07</v>
      </c>
      <c r="D44" s="4">
        <v>-2.8</v>
      </c>
      <c r="E44" s="4">
        <v>9.9600000000000009</v>
      </c>
      <c r="F44" s="4">
        <v>10.130000000000001</v>
      </c>
      <c r="G44" s="2" t="s">
        <v>96</v>
      </c>
      <c r="H44" s="21">
        <f t="shared" si="0"/>
        <v>-2.7999999999999997E-2</v>
      </c>
      <c r="I44" s="42">
        <f t="shared" si="1"/>
        <v>10.360082304526749</v>
      </c>
      <c r="J44" s="29">
        <f xml:space="preserve"> VLOOKUP(A44, Total_de_acoes!A:B, 2, 0)</f>
        <v>1679335290</v>
      </c>
      <c r="K44" s="46">
        <f t="shared" si="2"/>
        <v>-487145450.99629575</v>
      </c>
      <c r="L44" s="21" t="str">
        <f t="shared" si="3"/>
        <v>Diminuiu</v>
      </c>
      <c r="M44" s="21" t="str">
        <f xml:space="preserve"> VLOOKUP(A44, Ticker!A:B, 2, 0)</f>
        <v>Copel</v>
      </c>
      <c r="N44" s="21" t="str">
        <f xml:space="preserve"> VLOOKUP(M44, ChatGpt!A:B, 2, 0)</f>
        <v>Energia Elétrica</v>
      </c>
      <c r="O44" s="21">
        <f xml:space="preserve"> VLOOKUP(M44, ChatGpt!A:C, 3, 0)</f>
        <v>67</v>
      </c>
      <c r="P44" s="21" t="str">
        <f t="shared" si="4"/>
        <v>Entre 50 e 100 anos</v>
      </c>
    </row>
    <row r="45" spans="1:16">
      <c r="A45" s="5" t="s">
        <v>97</v>
      </c>
      <c r="B45" s="6">
        <v>45317</v>
      </c>
      <c r="C45" s="7">
        <v>8.18</v>
      </c>
      <c r="D45" s="7">
        <v>-18.77</v>
      </c>
      <c r="E45" s="7">
        <v>8.11</v>
      </c>
      <c r="F45" s="7">
        <v>8.27</v>
      </c>
      <c r="G45" s="5" t="s">
        <v>98</v>
      </c>
      <c r="H45" s="22">
        <f t="shared" si="0"/>
        <v>-0.18770000000000001</v>
      </c>
      <c r="I45" s="43">
        <f t="shared" si="1"/>
        <v>10.070171119044687</v>
      </c>
      <c r="J45" s="30">
        <f xml:space="preserve"> VLOOKUP(A45, Total_de_acoes!A:B, 2, 0)</f>
        <v>421383330</v>
      </c>
      <c r="K45" s="47">
        <f t="shared" si="2"/>
        <v>-796486600.41287684</v>
      </c>
      <c r="L45" s="22" t="str">
        <f t="shared" si="3"/>
        <v>Diminuiu</v>
      </c>
      <c r="M45" s="22" t="str">
        <f xml:space="preserve"> VLOOKUP(A45, Ticker!A:B, 2, 0)</f>
        <v>Grupo Vamos</v>
      </c>
      <c r="N45" s="22" t="str">
        <f xml:space="preserve"> VLOOKUP(M45, ChatGpt!A:B, 2, 0)</f>
        <v>Logística</v>
      </c>
      <c r="O45" s="49">
        <f xml:space="preserve"> VLOOKUP(M45, ChatGpt!A:C, 3, 0)</f>
        <v>5</v>
      </c>
      <c r="P45" s="22" t="str">
        <f t="shared" si="4"/>
        <v>Menor que 50 anos</v>
      </c>
    </row>
    <row r="46" spans="1:16">
      <c r="A46" s="2" t="s">
        <v>99</v>
      </c>
      <c r="B46" s="3">
        <v>45317</v>
      </c>
      <c r="C46" s="4">
        <v>9.74</v>
      </c>
      <c r="D46" s="4">
        <v>0.41</v>
      </c>
      <c r="E46" s="4">
        <v>9.61</v>
      </c>
      <c r="F46" s="4">
        <v>9.86</v>
      </c>
      <c r="G46" s="2" t="s">
        <v>100</v>
      </c>
      <c r="H46" s="21">
        <f t="shared" si="0"/>
        <v>4.0999999999999995E-3</v>
      </c>
      <c r="I46" s="42">
        <f t="shared" si="1"/>
        <v>9.7002290608505124</v>
      </c>
      <c r="J46" s="29">
        <f xml:space="preserve"> VLOOKUP(A46, Total_de_acoes!A:B, 2, 0)</f>
        <v>331799687</v>
      </c>
      <c r="K46" s="46">
        <f t="shared" si="2"/>
        <v>13195985.161496103</v>
      </c>
      <c r="L46" s="21" t="str">
        <f t="shared" si="3"/>
        <v>Subiu</v>
      </c>
      <c r="M46" s="21" t="str">
        <f xml:space="preserve"> VLOOKUP(A46, Ticker!A:B, 2, 0)</f>
        <v>Marfrig</v>
      </c>
      <c r="N46" s="21" t="str">
        <f xml:space="preserve"> VLOOKUP(M46, ChatGpt!A:B, 2, 0)</f>
        <v>Alimentos</v>
      </c>
      <c r="O46" s="21">
        <f xml:space="preserve"> VLOOKUP(M46, ChatGpt!A:C, 3, 0)</f>
        <v>12</v>
      </c>
      <c r="P46" s="21" t="str">
        <f t="shared" si="4"/>
        <v>Menor que 50 anos</v>
      </c>
    </row>
    <row r="47" spans="1:16">
      <c r="A47" s="5" t="s">
        <v>101</v>
      </c>
      <c r="B47" s="6">
        <v>45317</v>
      </c>
      <c r="C47" s="7">
        <v>13.2</v>
      </c>
      <c r="D47" s="7">
        <v>-3.86</v>
      </c>
      <c r="E47" s="7">
        <v>13.15</v>
      </c>
      <c r="F47" s="7">
        <v>13.29</v>
      </c>
      <c r="G47" s="5" t="s">
        <v>102</v>
      </c>
      <c r="H47" s="22">
        <f t="shared" si="0"/>
        <v>-3.8599999999999995E-2</v>
      </c>
      <c r="I47" s="43">
        <f t="shared" si="1"/>
        <v>13.729977116704804</v>
      </c>
      <c r="J47" s="30">
        <f xml:space="preserve"> VLOOKUP(A47, Total_de_acoes!A:B, 2, 0)</f>
        <v>4394245879</v>
      </c>
      <c r="K47" s="47">
        <f t="shared" si="2"/>
        <v>-2328849761.0443897</v>
      </c>
      <c r="L47" s="22" t="str">
        <f t="shared" si="3"/>
        <v>Diminuiu</v>
      </c>
      <c r="M47" s="22" t="str">
        <f xml:space="preserve"> VLOOKUP(A47, Ticker!A:B, 2, 0)</f>
        <v>Ambev</v>
      </c>
      <c r="N47" s="22" t="str">
        <f xml:space="preserve"> VLOOKUP(M47, ChatGpt!A:B, 2, 0)</f>
        <v>Bebidas</v>
      </c>
      <c r="O47" s="49">
        <f xml:space="preserve"> VLOOKUP(M47, ChatGpt!A:C, 3, 0)</f>
        <v>30</v>
      </c>
      <c r="P47" s="22" t="str">
        <f t="shared" si="4"/>
        <v>Menor que 50 anos</v>
      </c>
    </row>
    <row r="48" spans="1:16">
      <c r="A48" s="2" t="s">
        <v>103</v>
      </c>
      <c r="B48" s="3">
        <v>45317</v>
      </c>
      <c r="C48" s="4">
        <v>33.729999999999997</v>
      </c>
      <c r="D48" s="4">
        <v>0.24</v>
      </c>
      <c r="E48" s="4">
        <v>33.729999999999997</v>
      </c>
      <c r="F48" s="4">
        <v>34.03</v>
      </c>
      <c r="G48" s="2" t="s">
        <v>104</v>
      </c>
      <c r="H48" s="21">
        <f t="shared" si="0"/>
        <v>2.3999999999999998E-3</v>
      </c>
      <c r="I48" s="42">
        <f t="shared" si="1"/>
        <v>33.649241819632877</v>
      </c>
      <c r="J48" s="29">
        <f xml:space="preserve"> VLOOKUP(A48, Total_de_acoes!A:B, 2, 0)</f>
        <v>671750768</v>
      </c>
      <c r="K48" s="46">
        <f t="shared" si="2"/>
        <v>54249369.683895245</v>
      </c>
      <c r="L48" s="21" t="str">
        <f t="shared" si="3"/>
        <v>Subiu</v>
      </c>
      <c r="M48" s="21" t="str">
        <f xml:space="preserve"> VLOOKUP(A48, Ticker!A:B, 2, 0)</f>
        <v>BB Seguridade</v>
      </c>
      <c r="N48" s="21" t="str">
        <f xml:space="preserve"> VLOOKUP(M48, ChatGpt!A:B, 2, 0)</f>
        <v>Seguros</v>
      </c>
      <c r="O48" s="21">
        <f xml:space="preserve"> VLOOKUP(M48, ChatGpt!A:C, 3, 0)</f>
        <v>8</v>
      </c>
      <c r="P48" s="21" t="str">
        <f t="shared" si="4"/>
        <v>Menor que 50 anos</v>
      </c>
    </row>
    <row r="49" spans="1:16">
      <c r="A49" s="5" t="s">
        <v>105</v>
      </c>
      <c r="B49" s="6">
        <v>45317</v>
      </c>
      <c r="C49" s="7">
        <v>77.040000000000006</v>
      </c>
      <c r="D49" s="7">
        <v>2.2200000000000002</v>
      </c>
      <c r="E49" s="7">
        <v>76.52</v>
      </c>
      <c r="F49" s="7">
        <v>77.69</v>
      </c>
      <c r="G49" s="5" t="s">
        <v>106</v>
      </c>
      <c r="H49" s="22">
        <f t="shared" si="0"/>
        <v>2.2200000000000001E-2</v>
      </c>
      <c r="I49" s="43">
        <f t="shared" si="1"/>
        <v>75.366855801213077</v>
      </c>
      <c r="J49" s="30">
        <f xml:space="preserve"> VLOOKUP(A49, Total_de_acoes!A:B, 2, 0)</f>
        <v>340001799</v>
      </c>
      <c r="K49" s="47">
        <f t="shared" si="2"/>
        <v>568872037.57396948</v>
      </c>
      <c r="L49" s="22" t="str">
        <f t="shared" si="3"/>
        <v>Subiu</v>
      </c>
      <c r="M49" s="22" t="str">
        <f xml:space="preserve"> VLOOKUP(A49, Ticker!A:B, 2, 0)</f>
        <v>Sabesp</v>
      </c>
      <c r="N49" s="22" t="str">
        <f xml:space="preserve"> VLOOKUP(M49, ChatGpt!A:B, 2, 0)</f>
        <v>Saneamento</v>
      </c>
      <c r="O49" s="49">
        <f xml:space="preserve"> VLOOKUP(M49, ChatGpt!A:C, 3, 0)</f>
        <v>49</v>
      </c>
      <c r="P49" s="22" t="str">
        <f t="shared" si="4"/>
        <v>Menor que 50 anos</v>
      </c>
    </row>
    <row r="50" spans="1:16">
      <c r="A50" s="2" t="s">
        <v>107</v>
      </c>
      <c r="B50" s="3">
        <v>45317</v>
      </c>
      <c r="C50" s="4">
        <v>30.88</v>
      </c>
      <c r="D50" s="4">
        <v>-8.34</v>
      </c>
      <c r="E50" s="4">
        <v>30.65</v>
      </c>
      <c r="F50" s="4">
        <v>31.34</v>
      </c>
      <c r="G50" s="2" t="s">
        <v>108</v>
      </c>
      <c r="H50" s="21">
        <f t="shared" si="0"/>
        <v>-8.3400000000000002E-2</v>
      </c>
      <c r="I50" s="42">
        <f t="shared" si="1"/>
        <v>33.689722888937375</v>
      </c>
      <c r="J50" s="29">
        <f xml:space="preserve"> VLOOKUP(A50, Total_de_acoes!A:B, 2, 0)</f>
        <v>514122351</v>
      </c>
      <c r="K50" s="46">
        <f t="shared" si="2"/>
        <v>-1444541337.3189957</v>
      </c>
      <c r="L50" s="21" t="str">
        <f t="shared" si="3"/>
        <v>Diminuiu</v>
      </c>
      <c r="M50" s="21" t="str">
        <f xml:space="preserve"> VLOOKUP(A50, Ticker!A:B, 2, 0)</f>
        <v>Totvs</v>
      </c>
      <c r="N50" s="21" t="str">
        <f xml:space="preserve"> VLOOKUP(M50, ChatGpt!A:B, 2, 0)</f>
        <v>Tecnologia</v>
      </c>
      <c r="O50" s="21">
        <f xml:space="preserve"> VLOOKUP(M50, ChatGpt!A:C, 3, 0)</f>
        <v>57</v>
      </c>
      <c r="P50" s="21" t="str">
        <f t="shared" si="4"/>
        <v>Entre 50 e 100 anos</v>
      </c>
    </row>
    <row r="51" spans="1:16">
      <c r="A51" s="5" t="s">
        <v>109</v>
      </c>
      <c r="B51" s="6">
        <v>45317</v>
      </c>
      <c r="C51" s="7">
        <v>11.64</v>
      </c>
      <c r="D51" s="7">
        <v>1.39</v>
      </c>
      <c r="E51" s="7">
        <v>11.64</v>
      </c>
      <c r="F51" s="7">
        <v>11.8</v>
      </c>
      <c r="G51" s="5" t="s">
        <v>110</v>
      </c>
      <c r="H51" s="22">
        <f t="shared" si="0"/>
        <v>1.3899999999999999E-2</v>
      </c>
      <c r="I51" s="43">
        <f t="shared" si="1"/>
        <v>11.480422132360193</v>
      </c>
      <c r="J51" s="30">
        <f xml:space="preserve"> VLOOKUP(A51, Total_de_acoes!A:B, 2, 0)</f>
        <v>1437415777</v>
      </c>
      <c r="K51" s="47">
        <f t="shared" si="2"/>
        <v>229379744.60547724</v>
      </c>
      <c r="L51" s="22" t="str">
        <f t="shared" si="3"/>
        <v>Subiu</v>
      </c>
      <c r="M51" s="22" t="str">
        <f xml:space="preserve"> VLOOKUP(A51, Ticker!A:B, 2, 0)</f>
        <v>CEMIG</v>
      </c>
      <c r="N51" s="22" t="str">
        <f xml:space="preserve"> VLOOKUP(M51, ChatGpt!A:B, 2, 0)</f>
        <v>Energia Elétrica</v>
      </c>
      <c r="O51" s="49">
        <f xml:space="preserve"> VLOOKUP(M51, ChatGpt!A:C, 3, 0)</f>
        <v>69</v>
      </c>
      <c r="P51" s="22" t="str">
        <f t="shared" si="4"/>
        <v>Entre 50 e 100 anos</v>
      </c>
    </row>
    <row r="52" spans="1:16">
      <c r="A52" s="2" t="s">
        <v>111</v>
      </c>
      <c r="B52" s="3">
        <v>45317</v>
      </c>
      <c r="C52" s="4">
        <v>46.04</v>
      </c>
      <c r="D52" s="4">
        <v>-2</v>
      </c>
      <c r="E52" s="4">
        <v>45.91</v>
      </c>
      <c r="F52" s="4">
        <v>46.42</v>
      </c>
      <c r="G52" s="2" t="s">
        <v>112</v>
      </c>
      <c r="H52" s="21">
        <f t="shared" si="0"/>
        <v>-0.02</v>
      </c>
      <c r="I52" s="42">
        <f t="shared" si="1"/>
        <v>46.979591836734691</v>
      </c>
      <c r="J52" s="29">
        <f xml:space="preserve"> VLOOKUP(A52, Total_de_acoes!A:B, 2, 0)</f>
        <v>268544014</v>
      </c>
      <c r="K52" s="46">
        <f t="shared" si="2"/>
        <v>-252321763.35836691</v>
      </c>
      <c r="L52" s="21" t="str">
        <f t="shared" si="3"/>
        <v>Diminuiu</v>
      </c>
      <c r="M52" s="21" t="str">
        <f xml:space="preserve"> VLOOKUP(A52, Ticker!A:B, 2, 0)</f>
        <v>Eletrobras</v>
      </c>
      <c r="N52" s="21" t="str">
        <f xml:space="preserve"> VLOOKUP(M52, ChatGpt!A:B, 2, 0)</f>
        <v>Energia Elétrica</v>
      </c>
      <c r="O52" s="21">
        <f xml:space="preserve"> VLOOKUP(M52, ChatGpt!A:C, 3, 0)</f>
        <v>59</v>
      </c>
      <c r="P52" s="21" t="str">
        <f t="shared" si="4"/>
        <v>Entre 50 e 100 anos</v>
      </c>
    </row>
    <row r="53" spans="1:16">
      <c r="A53" s="5" t="s">
        <v>113</v>
      </c>
      <c r="B53" s="6">
        <v>45317</v>
      </c>
      <c r="C53" s="7">
        <v>12.87</v>
      </c>
      <c r="D53" s="7">
        <v>-5.44</v>
      </c>
      <c r="E53" s="7">
        <v>12.84</v>
      </c>
      <c r="F53" s="7">
        <v>13.09</v>
      </c>
      <c r="G53" s="5" t="s">
        <v>114</v>
      </c>
      <c r="H53" s="22">
        <f t="shared" si="0"/>
        <v>-5.4400000000000004E-2</v>
      </c>
      <c r="I53" s="43">
        <f t="shared" si="1"/>
        <v>13.610406091370558</v>
      </c>
      <c r="J53" s="30">
        <f xml:space="preserve"> VLOOKUP(A53, Total_de_acoes!A:B, 2, 0)</f>
        <v>1579130168</v>
      </c>
      <c r="K53" s="47">
        <f t="shared" si="2"/>
        <v>-1169197595.4542146</v>
      </c>
      <c r="L53" s="22" t="str">
        <f t="shared" si="3"/>
        <v>Diminuiu</v>
      </c>
      <c r="M53" s="22" t="str">
        <f xml:space="preserve"> VLOOKUP(A53, Ticker!A:B, 2, 0)</f>
        <v>Eneva</v>
      </c>
      <c r="N53" s="22" t="str">
        <f xml:space="preserve"> VLOOKUP(M53, ChatGpt!A:B, 2, 0)</f>
        <v>Energia</v>
      </c>
      <c r="O53" s="49">
        <f xml:space="preserve"> VLOOKUP(M53, ChatGpt!A:C, 3, 0)</f>
        <v>10</v>
      </c>
      <c r="P53" s="22" t="str">
        <f t="shared" si="4"/>
        <v>Menor que 50 anos</v>
      </c>
    </row>
    <row r="54" spans="1:16">
      <c r="A54" s="2" t="s">
        <v>115</v>
      </c>
      <c r="B54" s="3">
        <v>45317</v>
      </c>
      <c r="C54" s="4">
        <v>33.17</v>
      </c>
      <c r="D54" s="4">
        <v>-10.130000000000001</v>
      </c>
      <c r="E54" s="4">
        <v>33.04</v>
      </c>
      <c r="F54" s="4">
        <v>33.5</v>
      </c>
      <c r="G54" s="2" t="s">
        <v>116</v>
      </c>
      <c r="H54" s="21">
        <f t="shared" si="0"/>
        <v>-0.1013</v>
      </c>
      <c r="I54" s="42">
        <f t="shared" si="1"/>
        <v>36.908868365416716</v>
      </c>
      <c r="J54" s="29">
        <f xml:space="preserve"> VLOOKUP(A54, Total_de_acoes!A:B, 2, 0)</f>
        <v>1481593024</v>
      </c>
      <c r="K54" s="46">
        <f t="shared" si="2"/>
        <v>-5539481287.8556862</v>
      </c>
      <c r="L54" s="21" t="str">
        <f t="shared" si="3"/>
        <v>Diminuiu</v>
      </c>
      <c r="M54" s="21" t="str">
        <f xml:space="preserve"> VLOOKUP(A54, Ticker!A:B, 2, 0)</f>
        <v>WEG</v>
      </c>
      <c r="N54" s="21" t="str">
        <f xml:space="preserve"> VLOOKUP(M54, ChatGpt!A:B, 2, 0)</f>
        <v>Eletroeletrônicos</v>
      </c>
      <c r="O54" s="21">
        <f xml:space="preserve"> VLOOKUP(M54, ChatGpt!A:C, 3, 0)</f>
        <v>58</v>
      </c>
      <c r="P54" s="21" t="str">
        <f t="shared" si="4"/>
        <v>Entre 50 e 100 anos</v>
      </c>
    </row>
    <row r="55" spans="1:16">
      <c r="A55" s="5" t="s">
        <v>117</v>
      </c>
      <c r="B55" s="6">
        <v>45317</v>
      </c>
      <c r="C55" s="7">
        <v>19.3</v>
      </c>
      <c r="D55" s="7">
        <v>2.5499999999999998</v>
      </c>
      <c r="E55" s="7">
        <v>19.100000000000001</v>
      </c>
      <c r="F55" s="7">
        <v>19.510000000000002</v>
      </c>
      <c r="G55" s="5" t="s">
        <v>118</v>
      </c>
      <c r="H55" s="22">
        <f t="shared" si="0"/>
        <v>2.5499999999999998E-2</v>
      </c>
      <c r="I55" s="43">
        <f t="shared" si="1"/>
        <v>18.820087762067285</v>
      </c>
      <c r="J55" s="30">
        <f xml:space="preserve"> VLOOKUP(A55, Total_de_acoes!A:B, 2, 0)</f>
        <v>195751130</v>
      </c>
      <c r="K55" s="47">
        <f t="shared" si="2"/>
        <v>93943362.876157999</v>
      </c>
      <c r="L55" s="22" t="str">
        <f t="shared" si="3"/>
        <v>Subiu</v>
      </c>
      <c r="M55" s="22" t="str">
        <f xml:space="preserve"> VLOOKUP(A55, Ticker!A:B, 2, 0)</f>
        <v>SLC Agrícola</v>
      </c>
      <c r="N55" s="22" t="str">
        <f xml:space="preserve"> VLOOKUP(M55, ChatGpt!A:B, 2, 0)</f>
        <v>Agronegócio</v>
      </c>
      <c r="O55" s="49">
        <f xml:space="preserve"> VLOOKUP(M55, ChatGpt!A:C, 3, 0)</f>
        <v>45</v>
      </c>
      <c r="P55" s="22" t="str">
        <f t="shared" si="4"/>
        <v>Menor que 50 anos</v>
      </c>
    </row>
    <row r="56" spans="1:16">
      <c r="A56" s="2" t="s">
        <v>119</v>
      </c>
      <c r="B56" s="3">
        <v>45317</v>
      </c>
      <c r="C56" s="4">
        <v>24.62</v>
      </c>
      <c r="D56" s="4">
        <v>-7.27</v>
      </c>
      <c r="E56" s="4">
        <v>24.53</v>
      </c>
      <c r="F56" s="4">
        <v>24.92</v>
      </c>
      <c r="G56" s="2" t="s">
        <v>120</v>
      </c>
      <c r="H56" s="21">
        <f t="shared" si="0"/>
        <v>-7.2700000000000001E-2</v>
      </c>
      <c r="I56" s="42">
        <f t="shared" si="1"/>
        <v>26.55019950393616</v>
      </c>
      <c r="J56" s="29">
        <f xml:space="preserve"> VLOOKUP(A56, Total_de_acoes!A:B, 2, 0)</f>
        <v>532616595</v>
      </c>
      <c r="K56" s="46">
        <f t="shared" si="2"/>
        <v>-1028056287.4571658</v>
      </c>
      <c r="L56" s="21" t="str">
        <f t="shared" si="3"/>
        <v>Diminuiu</v>
      </c>
      <c r="M56" s="21" t="str">
        <f xml:space="preserve"> VLOOKUP(A56, Ticker!A:B, 2, 0)</f>
        <v>ALOS3</v>
      </c>
      <c r="N56" s="21" t="str">
        <f xml:space="preserve"> VLOOKUP(M56, ChatGpt!A:B, 2, 0)</f>
        <v>Biotecnologia</v>
      </c>
      <c r="O56" s="21">
        <f xml:space="preserve"> VLOOKUP(M56, ChatGpt!A:C, 3, 0)</f>
        <v>7</v>
      </c>
      <c r="P56" s="21" t="str">
        <f t="shared" si="4"/>
        <v>Menor que 50 anos</v>
      </c>
    </row>
    <row r="57" spans="1:16">
      <c r="A57" s="5" t="s">
        <v>121</v>
      </c>
      <c r="B57" s="6">
        <v>45317</v>
      </c>
      <c r="C57" s="7">
        <v>13.27</v>
      </c>
      <c r="D57" s="7">
        <v>-6.42</v>
      </c>
      <c r="E57" s="7">
        <v>13.23</v>
      </c>
      <c r="F57" s="7">
        <v>13.41</v>
      </c>
      <c r="G57" s="5" t="s">
        <v>122</v>
      </c>
      <c r="H57" s="22">
        <f t="shared" si="0"/>
        <v>-6.4199999999999993E-2</v>
      </c>
      <c r="I57" s="43">
        <f t="shared" si="1"/>
        <v>14.180380423167344</v>
      </c>
      <c r="J57" s="30">
        <f xml:space="preserve"> VLOOKUP(A57, Total_de_acoes!A:B, 2, 0)</f>
        <v>995335937</v>
      </c>
      <c r="K57" s="47">
        <f t="shared" si="2"/>
        <v>-906134351.51972556</v>
      </c>
      <c r="L57" s="22" t="str">
        <f t="shared" si="3"/>
        <v>Diminuiu</v>
      </c>
      <c r="M57" s="22" t="str">
        <f xml:space="preserve"> VLOOKUP(A57, Ticker!A:B, 2, 0)</f>
        <v>Grupo CCR</v>
      </c>
      <c r="N57" s="22" t="str">
        <f xml:space="preserve"> VLOOKUP(M57, ChatGpt!A:B, 2, 0)</f>
        <v>Infraestrutura</v>
      </c>
      <c r="O57" s="49">
        <f xml:space="preserve"> VLOOKUP(M57, ChatGpt!A:C, 3, 0)</f>
        <v>25</v>
      </c>
      <c r="P57" s="22" t="str">
        <f t="shared" si="4"/>
        <v>Menor que 50 anos</v>
      </c>
    </row>
    <row r="58" spans="1:16">
      <c r="A58" s="2" t="s">
        <v>123</v>
      </c>
      <c r="B58" s="3">
        <v>45317</v>
      </c>
      <c r="C58" s="4">
        <v>3.03</v>
      </c>
      <c r="D58" s="4">
        <v>-13.18</v>
      </c>
      <c r="E58" s="4">
        <v>2.97</v>
      </c>
      <c r="F58" s="4">
        <v>3.06</v>
      </c>
      <c r="G58" s="2" t="s">
        <v>124</v>
      </c>
      <c r="H58" s="21">
        <f t="shared" si="0"/>
        <v>-0.1318</v>
      </c>
      <c r="I58" s="42">
        <f t="shared" si="1"/>
        <v>3.4899792674498964</v>
      </c>
      <c r="J58" s="29">
        <f xml:space="preserve"> VLOOKUP(A58, Total_de_acoes!A:B, 2, 0)</f>
        <v>1814920980</v>
      </c>
      <c r="K58" s="46">
        <f t="shared" si="2"/>
        <v>-834826022.85984838</v>
      </c>
      <c r="L58" s="21" t="str">
        <f t="shared" si="3"/>
        <v>Diminuiu</v>
      </c>
      <c r="M58" s="21" t="str">
        <f xml:space="preserve"> VLOOKUP(A58, Ticker!A:B, 2, 0)</f>
        <v>Cogna</v>
      </c>
      <c r="N58" s="21" t="str">
        <f xml:space="preserve"> VLOOKUP(M58, ChatGpt!A:B, 2, 0)</f>
        <v>Educação</v>
      </c>
      <c r="O58" s="21">
        <f xml:space="preserve"> VLOOKUP(M58, ChatGpt!A:C, 3, 0)</f>
        <v>49</v>
      </c>
      <c r="P58" s="21" t="str">
        <f t="shared" si="4"/>
        <v>Menor que 50 anos</v>
      </c>
    </row>
    <row r="59" spans="1:16">
      <c r="A59" s="5" t="s">
        <v>125</v>
      </c>
      <c r="B59" s="6">
        <v>45317</v>
      </c>
      <c r="C59" s="7">
        <v>26.12</v>
      </c>
      <c r="D59" s="7">
        <v>-1.43</v>
      </c>
      <c r="E59" s="7">
        <v>26.09</v>
      </c>
      <c r="F59" s="7">
        <v>26.4</v>
      </c>
      <c r="G59" s="5" t="s">
        <v>126</v>
      </c>
      <c r="H59" s="22">
        <f t="shared" si="0"/>
        <v>-1.43E-2</v>
      </c>
      <c r="I59" s="43">
        <f t="shared" si="1"/>
        <v>26.498934767170539</v>
      </c>
      <c r="J59" s="30">
        <f xml:space="preserve"> VLOOKUP(A59, Total_de_acoes!A:B, 2, 0)</f>
        <v>395801044</v>
      </c>
      <c r="K59" s="47">
        <f t="shared" si="2"/>
        <v>-149982776.45399582</v>
      </c>
      <c r="L59" s="22" t="str">
        <f t="shared" si="3"/>
        <v>Diminuiu</v>
      </c>
      <c r="M59" s="22" t="str">
        <f xml:space="preserve"> VLOOKUP(A59, Ticker!A:B, 2, 0)</f>
        <v>Transmissão Paulista</v>
      </c>
      <c r="N59" s="22" t="str">
        <f xml:space="preserve"> VLOOKUP(M59, ChatGpt!A:B, 2, 0)</f>
        <v>Energia Elétrica</v>
      </c>
      <c r="O59" s="49">
        <f xml:space="preserve"> VLOOKUP(M59, ChatGpt!A:C, 3, 0)</f>
        <v>23</v>
      </c>
      <c r="P59" s="22" t="str">
        <f t="shared" si="4"/>
        <v>Menor que 50 anos</v>
      </c>
    </row>
    <row r="60" spans="1:16">
      <c r="A60" s="2" t="s">
        <v>127</v>
      </c>
      <c r="B60" s="3">
        <v>45317</v>
      </c>
      <c r="C60" s="4">
        <v>41.04</v>
      </c>
      <c r="D60" s="4">
        <v>-9.4600000000000009</v>
      </c>
      <c r="E60" s="4">
        <v>40.92</v>
      </c>
      <c r="F60" s="4">
        <v>41.59</v>
      </c>
      <c r="G60" s="2" t="s">
        <v>128</v>
      </c>
      <c r="H60" s="21">
        <f t="shared" si="0"/>
        <v>-9.4600000000000004E-2</v>
      </c>
      <c r="I60" s="42">
        <f t="shared" si="1"/>
        <v>45.328031809145131</v>
      </c>
      <c r="J60" s="29">
        <f xml:space="preserve"> VLOOKUP(A60, Total_de_acoes!A:B, 2, 0)</f>
        <v>255236961</v>
      </c>
      <c r="K60" s="46">
        <f t="shared" si="2"/>
        <v>-1094464207.6375353</v>
      </c>
      <c r="L60" s="21" t="str">
        <f t="shared" si="3"/>
        <v>Diminuiu</v>
      </c>
      <c r="M60" s="21" t="str">
        <f xml:space="preserve"> VLOOKUP(A60, Ticker!A:B, 2, 0)</f>
        <v>Engie</v>
      </c>
      <c r="N60" s="21" t="str">
        <f xml:space="preserve"> VLOOKUP(M60, ChatGpt!A:B, 2, 0)</f>
        <v>Energia</v>
      </c>
      <c r="O60" s="21">
        <f xml:space="preserve"> VLOOKUP(M60, ChatGpt!A:C, 3, 0)</f>
        <v>31</v>
      </c>
      <c r="P60" s="21" t="str">
        <f t="shared" si="4"/>
        <v>Menor que 50 anos</v>
      </c>
    </row>
    <row r="61" spans="1:16">
      <c r="A61" s="5" t="s">
        <v>129</v>
      </c>
      <c r="B61" s="6">
        <v>45317</v>
      </c>
      <c r="C61" s="7">
        <v>23.23</v>
      </c>
      <c r="D61" s="7">
        <v>2.0699999999999998</v>
      </c>
      <c r="E61" s="7">
        <v>22.97</v>
      </c>
      <c r="F61" s="7">
        <v>23.4</v>
      </c>
      <c r="G61" s="5" t="s">
        <v>130</v>
      </c>
      <c r="H61" s="22">
        <f t="shared" si="0"/>
        <v>2.07E-2</v>
      </c>
      <c r="I61" s="43">
        <f t="shared" si="1"/>
        <v>22.758890957186246</v>
      </c>
      <c r="J61" s="30">
        <f xml:space="preserve"> VLOOKUP(A61, Total_de_acoes!A:B, 2, 0)</f>
        <v>1114412532</v>
      </c>
      <c r="K61" s="47">
        <f t="shared" si="2"/>
        <v>525009821.25017262</v>
      </c>
      <c r="L61" s="22" t="str">
        <f t="shared" si="3"/>
        <v>Subiu</v>
      </c>
      <c r="M61" s="22" t="str">
        <f xml:space="preserve"> VLOOKUP(A61, Ticker!A:B, 2, 0)</f>
        <v>Vibra Energia</v>
      </c>
      <c r="N61" s="22" t="str">
        <f xml:space="preserve"> VLOOKUP(M61, ChatGpt!A:B, 2, 0)</f>
        <v>Energia</v>
      </c>
      <c r="O61" s="49">
        <f xml:space="preserve"> VLOOKUP(M61, ChatGpt!A:C, 3, 0)</f>
        <v>4</v>
      </c>
      <c r="P61" s="22" t="str">
        <f t="shared" si="4"/>
        <v>Menor que 50 anos</v>
      </c>
    </row>
    <row r="62" spans="1:16">
      <c r="A62" s="2" t="s">
        <v>131</v>
      </c>
      <c r="B62" s="3">
        <v>45317</v>
      </c>
      <c r="C62" s="4">
        <v>40.65</v>
      </c>
      <c r="D62" s="4">
        <v>-8.24</v>
      </c>
      <c r="E62" s="4">
        <v>40.090000000000003</v>
      </c>
      <c r="F62" s="4">
        <v>41.4</v>
      </c>
      <c r="G62" s="2" t="s">
        <v>132</v>
      </c>
      <c r="H62" s="21">
        <f t="shared" si="0"/>
        <v>-8.2400000000000001E-2</v>
      </c>
      <c r="I62" s="42">
        <f t="shared" si="1"/>
        <v>44.300348735832607</v>
      </c>
      <c r="J62" s="29">
        <f xml:space="preserve"> VLOOKUP(A62, Total_de_acoes!A:B, 2, 0)</f>
        <v>81838843</v>
      </c>
      <c r="K62" s="46">
        <f t="shared" si="2"/>
        <v>-298740317.0870533</v>
      </c>
      <c r="L62" s="21" t="str">
        <f t="shared" si="3"/>
        <v>Diminuiu</v>
      </c>
      <c r="M62" s="21" t="str">
        <f xml:space="preserve"> VLOOKUP(A62, Ticker!A:B, 2, 0)</f>
        <v>IRB Brasil RE</v>
      </c>
      <c r="N62" s="21" t="str">
        <f xml:space="preserve"> VLOOKUP(M62, ChatGpt!A:B, 2, 0)</f>
        <v>Seguros</v>
      </c>
      <c r="O62" s="21">
        <f xml:space="preserve"> VLOOKUP(M62, ChatGpt!A:C, 3, 0)</f>
        <v>81</v>
      </c>
      <c r="P62" s="21" t="str">
        <f t="shared" si="4"/>
        <v>Entre 50 e 100 anos</v>
      </c>
    </row>
    <row r="63" spans="1:16">
      <c r="A63" s="5" t="s">
        <v>133</v>
      </c>
      <c r="B63" s="6">
        <v>45317</v>
      </c>
      <c r="C63" s="7">
        <v>40.86</v>
      </c>
      <c r="D63" s="7">
        <v>-3.7</v>
      </c>
      <c r="E63" s="7">
        <v>40.86</v>
      </c>
      <c r="F63" s="7">
        <v>41.44</v>
      </c>
      <c r="G63" s="5" t="s">
        <v>134</v>
      </c>
      <c r="H63" s="22">
        <f t="shared" si="0"/>
        <v>-3.7000000000000005E-2</v>
      </c>
      <c r="I63" s="43">
        <f t="shared" si="1"/>
        <v>42.429906542056074</v>
      </c>
      <c r="J63" s="30">
        <f xml:space="preserve"> VLOOKUP(A63, Total_de_acoes!A:B, 2, 0)</f>
        <v>1980568384</v>
      </c>
      <c r="K63" s="47">
        <f t="shared" si="2"/>
        <v>-3109307263.0310268</v>
      </c>
      <c r="L63" s="22" t="str">
        <f t="shared" si="3"/>
        <v>Diminuiu</v>
      </c>
      <c r="M63" s="22" t="str">
        <f xml:space="preserve"> VLOOKUP(A63, Ticker!A:B, 2, 0)</f>
        <v>Eletrobras</v>
      </c>
      <c r="N63" s="22" t="str">
        <f xml:space="preserve"> VLOOKUP(M63, ChatGpt!A:B, 2, 0)</f>
        <v>Energia Elétrica</v>
      </c>
      <c r="O63" s="49">
        <f xml:space="preserve"> VLOOKUP(M63, ChatGpt!A:C, 3, 0)</f>
        <v>59</v>
      </c>
      <c r="P63" s="22" t="str">
        <f t="shared" si="4"/>
        <v>Entre 50 e 100 anos</v>
      </c>
    </row>
    <row r="64" spans="1:16">
      <c r="A64" s="2" t="s">
        <v>135</v>
      </c>
      <c r="B64" s="3">
        <v>45317</v>
      </c>
      <c r="C64" s="4">
        <v>3.4</v>
      </c>
      <c r="D64" s="4">
        <v>-13.92</v>
      </c>
      <c r="E64" s="4">
        <v>3.35</v>
      </c>
      <c r="F64" s="4">
        <v>3.47</v>
      </c>
      <c r="G64" s="2" t="s">
        <v>136</v>
      </c>
      <c r="H64" s="21">
        <f t="shared" si="0"/>
        <v>-0.13919999999999999</v>
      </c>
      <c r="I64" s="42">
        <f t="shared" si="1"/>
        <v>3.949814126394052</v>
      </c>
      <c r="J64" s="29">
        <f xml:space="preserve"> VLOOKUP(A64, Total_de_acoes!A:B, 2, 0)</f>
        <v>309729428</v>
      </c>
      <c r="K64" s="46">
        <f t="shared" si="2"/>
        <v>-170293614.87434947</v>
      </c>
      <c r="L64" s="21" t="str">
        <f t="shared" si="3"/>
        <v>Diminuiu</v>
      </c>
      <c r="M64" s="21" t="str">
        <f xml:space="preserve"> VLOOKUP(A64, Ticker!A:B, 2, 0)</f>
        <v>Petz</v>
      </c>
      <c r="N64" s="21" t="str">
        <f xml:space="preserve"> VLOOKUP(M64, ChatGpt!A:B, 2, 0)</f>
        <v>Varejo</v>
      </c>
      <c r="O64" s="21">
        <f xml:space="preserve"> VLOOKUP(M64, ChatGpt!A:C, 3, 0)</f>
        <v>18</v>
      </c>
      <c r="P64" s="21" t="str">
        <f t="shared" si="4"/>
        <v>Menor que 50 anos</v>
      </c>
    </row>
    <row r="65" spans="1:16">
      <c r="A65" s="5" t="s">
        <v>137</v>
      </c>
      <c r="B65" s="6">
        <v>45317</v>
      </c>
      <c r="C65" s="7">
        <v>15.91</v>
      </c>
      <c r="D65" s="7">
        <v>-14.92</v>
      </c>
      <c r="E65" s="7">
        <v>15.85</v>
      </c>
      <c r="F65" s="7">
        <v>16.309999999999999</v>
      </c>
      <c r="G65" s="5" t="s">
        <v>138</v>
      </c>
      <c r="H65" s="22">
        <f t="shared" si="0"/>
        <v>-0.1492</v>
      </c>
      <c r="I65" s="43">
        <f t="shared" si="1"/>
        <v>18.700047014574519</v>
      </c>
      <c r="J65" s="30">
        <f xml:space="preserve"> VLOOKUP(A65, Total_de_acoes!A:B, 2, 0)</f>
        <v>91514307</v>
      </c>
      <c r="K65" s="47">
        <f t="shared" si="2"/>
        <v>-255329219.03620601</v>
      </c>
      <c r="L65" s="22" t="str">
        <f t="shared" si="3"/>
        <v>Diminuiu</v>
      </c>
      <c r="M65" s="22" t="str">
        <f xml:space="preserve"> VLOOKUP(A65, Ticker!A:B, 2, 0)</f>
        <v>EZTEC</v>
      </c>
      <c r="N65" s="22" t="str">
        <f xml:space="preserve"> VLOOKUP(M65, ChatGpt!A:B, 2, 0)</f>
        <v>Construção Civil</v>
      </c>
      <c r="O65" s="49">
        <f xml:space="preserve"> VLOOKUP(M65, ChatGpt!A:C, 3, 0)</f>
        <v>43</v>
      </c>
      <c r="P65" s="22" t="str">
        <f t="shared" si="4"/>
        <v>Menor que 50 anos</v>
      </c>
    </row>
    <row r="66" spans="1:16">
      <c r="A66" s="2" t="s">
        <v>139</v>
      </c>
      <c r="B66" s="3">
        <v>45317</v>
      </c>
      <c r="C66" s="4">
        <v>16.489999999999998</v>
      </c>
      <c r="D66" s="4">
        <v>-8.59</v>
      </c>
      <c r="E66" s="4">
        <v>16.399999999999999</v>
      </c>
      <c r="F66" s="4">
        <v>16.71</v>
      </c>
      <c r="G66" s="2" t="s">
        <v>82</v>
      </c>
      <c r="H66" s="21">
        <f t="shared" si="0"/>
        <v>-8.5900000000000004E-2</v>
      </c>
      <c r="I66" s="42">
        <f t="shared" si="1"/>
        <v>18.039601794114429</v>
      </c>
      <c r="J66" s="29">
        <f xml:space="preserve"> VLOOKUP(A66, Total_de_acoes!A:B, 2, 0)</f>
        <v>240822651</v>
      </c>
      <c r="K66" s="46">
        <f t="shared" si="2"/>
        <v>-373179212.0529933</v>
      </c>
      <c r="L66" s="21" t="str">
        <f t="shared" si="3"/>
        <v>Diminuiu</v>
      </c>
      <c r="M66" s="21" t="str">
        <f xml:space="preserve"> VLOOKUP(A66, Ticker!A:B, 2, 0)</f>
        <v>Fleury</v>
      </c>
      <c r="N66" s="21" t="str">
        <f xml:space="preserve"> VLOOKUP(M66, ChatGpt!A:B, 2, 0)</f>
        <v>Saúde</v>
      </c>
      <c r="O66" s="21">
        <f xml:space="preserve"> VLOOKUP(M66, ChatGpt!A:C, 3, 0)</f>
        <v>95</v>
      </c>
      <c r="P66" s="21" t="str">
        <f t="shared" si="4"/>
        <v>Entre 50 e 100 anos</v>
      </c>
    </row>
    <row r="67" spans="1:16">
      <c r="A67" s="5" t="s">
        <v>140</v>
      </c>
      <c r="B67" s="6">
        <v>45317</v>
      </c>
      <c r="C67" s="7">
        <v>6.95</v>
      </c>
      <c r="D67" s="7">
        <v>-6.71</v>
      </c>
      <c r="E67" s="7">
        <v>6.87</v>
      </c>
      <c r="F67" s="7">
        <v>7.14</v>
      </c>
      <c r="G67" s="5" t="s">
        <v>141</v>
      </c>
      <c r="H67" s="22">
        <f t="shared" si="0"/>
        <v>-6.7099999999999993E-2</v>
      </c>
      <c r="I67" s="43">
        <f t="shared" si="1"/>
        <v>7.4498874477435946</v>
      </c>
      <c r="J67" s="30">
        <f xml:space="preserve"> VLOOKUP(A67, Total_de_acoes!A:B, 2, 0)</f>
        <v>496029967</v>
      </c>
      <c r="K67" s="47">
        <f t="shared" si="2"/>
        <v>-247959154.20796934</v>
      </c>
      <c r="L67" s="22" t="str">
        <f t="shared" si="3"/>
        <v>Diminuiu</v>
      </c>
      <c r="M67" s="22" t="str">
        <f xml:space="preserve"> VLOOKUP(A67, Ticker!A:B, 2, 0)</f>
        <v>Grupo Soma</v>
      </c>
      <c r="N67" s="22" t="str">
        <f xml:space="preserve"> VLOOKUP(M67, ChatGpt!A:B, 2, 0)</f>
        <v>Varejo</v>
      </c>
      <c r="O67" s="49">
        <f xml:space="preserve"> VLOOKUP(M67, ChatGpt!A:C, 3, 0)</f>
        <v>17</v>
      </c>
      <c r="P67" s="22" t="str">
        <f t="shared" si="4"/>
        <v>Menor que 50 anos</v>
      </c>
    </row>
    <row r="68" spans="1:16">
      <c r="A68" s="2" t="s">
        <v>142</v>
      </c>
      <c r="B68" s="3">
        <v>45317</v>
      </c>
      <c r="C68" s="4">
        <v>8.67</v>
      </c>
      <c r="D68" s="4">
        <v>-14.33</v>
      </c>
      <c r="E68" s="4">
        <v>8.6199999999999992</v>
      </c>
      <c r="F68" s="4">
        <v>8.8000000000000007</v>
      </c>
      <c r="G68" s="2" t="s">
        <v>143</v>
      </c>
      <c r="H68" s="21">
        <f t="shared" ref="H68:H82" si="5" xml:space="preserve"> D68/100</f>
        <v>-0.14330000000000001</v>
      </c>
      <c r="I68" s="42">
        <f t="shared" ref="I68:I82" si="6" xml:space="preserve"> C68/(H68+1)</f>
        <v>10.120228784872184</v>
      </c>
      <c r="J68" s="29">
        <f xml:space="preserve"> VLOOKUP(A68, Total_de_acoes!A:B, 2, 0)</f>
        <v>176733968</v>
      </c>
      <c r="K68" s="46">
        <f t="shared" ref="K68:K82" si="7" xml:space="preserve"> (C68 - I68)*J68</f>
        <v>-256304687.65827948</v>
      </c>
      <c r="L68" s="21" t="str">
        <f t="shared" ref="L68:L82" si="8" xml:space="preserve"> IF(K68&gt;0, "Subiu", IF(K68&lt;0, "Diminuiu", "Igual"))</f>
        <v>Diminuiu</v>
      </c>
      <c r="M68" s="21" t="str">
        <f xml:space="preserve"> VLOOKUP(A68, Ticker!A:B, 2, 0)</f>
        <v>Alpargatas</v>
      </c>
      <c r="N68" s="21" t="str">
        <f xml:space="preserve"> VLOOKUP(M68, ChatGpt!A:B, 2, 0)</f>
        <v>Calçados</v>
      </c>
      <c r="O68" s="21">
        <f xml:space="preserve"> VLOOKUP(M68, ChatGpt!A:C, 3, 0)</f>
        <v>113</v>
      </c>
      <c r="P68" s="21" t="str">
        <f t="shared" ref="P68:P82" si="9" xml:space="preserve"> IF(O68&gt;100, "Maior que 100 anos", IF(O68&lt;50, "Menor que 50 anos", "Entre 50 e 100 anos"))</f>
        <v>Maior que 100 anos</v>
      </c>
    </row>
    <row r="69" spans="1:16">
      <c r="A69" s="5" t="s">
        <v>144</v>
      </c>
      <c r="B69" s="6">
        <v>45317</v>
      </c>
      <c r="C69" s="7">
        <v>22.84</v>
      </c>
      <c r="D69" s="7">
        <v>-5.15</v>
      </c>
      <c r="E69" s="7">
        <v>22.62</v>
      </c>
      <c r="F69" s="7">
        <v>23.34</v>
      </c>
      <c r="G69" s="5" t="s">
        <v>145</v>
      </c>
      <c r="H69" s="22">
        <f t="shared" si="5"/>
        <v>-5.1500000000000004E-2</v>
      </c>
      <c r="I69" s="43">
        <f t="shared" si="6"/>
        <v>24.080126515550869</v>
      </c>
      <c r="J69" s="30">
        <f xml:space="preserve"> VLOOKUP(A69, Total_de_acoes!A:B, 2, 0)</f>
        <v>265784616</v>
      </c>
      <c r="K69" s="47">
        <f t="shared" si="7"/>
        <v>-329606549.72710592</v>
      </c>
      <c r="L69" s="22" t="str">
        <f t="shared" si="8"/>
        <v>Diminuiu</v>
      </c>
      <c r="M69" s="22" t="str">
        <f xml:space="preserve"> VLOOKUP(A69, Ticker!A:B, 2, 0)</f>
        <v>Cyrela</v>
      </c>
      <c r="N69" s="22" t="str">
        <f xml:space="preserve"> VLOOKUP(M69, ChatGpt!A:B, 2, 0)</f>
        <v>Construção Civil</v>
      </c>
      <c r="O69" s="49">
        <f xml:space="preserve"> VLOOKUP(M69, ChatGpt!A:C, 3, 0)</f>
        <v>57</v>
      </c>
      <c r="P69" s="22" t="str">
        <f t="shared" si="9"/>
        <v>Entre 50 e 100 anos</v>
      </c>
    </row>
    <row r="70" spans="1:16">
      <c r="A70" s="2" t="s">
        <v>146</v>
      </c>
      <c r="B70" s="3">
        <v>45317</v>
      </c>
      <c r="C70" s="4">
        <v>22.4</v>
      </c>
      <c r="D70" s="4">
        <v>0.04</v>
      </c>
      <c r="E70" s="4">
        <v>22.26</v>
      </c>
      <c r="F70" s="4">
        <v>22.92</v>
      </c>
      <c r="G70" s="2" t="s">
        <v>147</v>
      </c>
      <c r="H70" s="21">
        <f t="shared" si="5"/>
        <v>4.0000000000000002E-4</v>
      </c>
      <c r="I70" s="42">
        <f t="shared" si="6"/>
        <v>22.391043582566972</v>
      </c>
      <c r="J70" s="29">
        <f xml:space="preserve"> VLOOKUP(A70, Total_de_acoes!A:B, 2, 0)</f>
        <v>734632705</v>
      </c>
      <c r="K70" s="46">
        <f t="shared" si="7"/>
        <v>6579677.1659332905</v>
      </c>
      <c r="L70" s="21" t="str">
        <f t="shared" si="8"/>
        <v>Subiu</v>
      </c>
      <c r="M70" s="21" t="str">
        <f xml:space="preserve"> VLOOKUP(A70, Ticker!A:B, 2, 0)</f>
        <v>Embraer</v>
      </c>
      <c r="N70" s="21" t="str">
        <f xml:space="preserve"> VLOOKUP(M70, ChatGpt!A:B, 2, 0)</f>
        <v>Aeroespacial</v>
      </c>
      <c r="O70" s="21">
        <f xml:space="preserve"> VLOOKUP(M70, ChatGpt!A:C, 3, 0)</f>
        <v>54</v>
      </c>
      <c r="P70" s="21" t="str">
        <f t="shared" si="9"/>
        <v>Entre 50 e 100 anos</v>
      </c>
    </row>
    <row r="71" spans="1:16">
      <c r="A71" s="5" t="s">
        <v>148</v>
      </c>
      <c r="B71" s="6">
        <v>45317</v>
      </c>
      <c r="C71" s="7">
        <v>15.97</v>
      </c>
      <c r="D71" s="7">
        <v>-5.45</v>
      </c>
      <c r="E71" s="7">
        <v>15.84</v>
      </c>
      <c r="F71" s="7">
        <v>16.43</v>
      </c>
      <c r="G71" s="5" t="s">
        <v>149</v>
      </c>
      <c r="H71" s="22">
        <f t="shared" si="5"/>
        <v>-5.45E-2</v>
      </c>
      <c r="I71" s="43">
        <f t="shared" si="6"/>
        <v>16.890534108937072</v>
      </c>
      <c r="J71" s="30">
        <f xml:space="preserve"> VLOOKUP(A71, Total_de_acoes!A:B, 2, 0)</f>
        <v>846244302</v>
      </c>
      <c r="K71" s="47">
        <f t="shared" si="7"/>
        <v>-778996744.48464346</v>
      </c>
      <c r="L71" s="22" t="str">
        <f t="shared" si="8"/>
        <v>Diminuiu</v>
      </c>
      <c r="M71" s="22" t="str">
        <f xml:space="preserve"> VLOOKUP(A71, Ticker!A:B, 2, 0)</f>
        <v>Natura</v>
      </c>
      <c r="N71" s="22" t="str">
        <f xml:space="preserve"> VLOOKUP(M71, ChatGpt!A:B, 2, 0)</f>
        <v>Cosméticos</v>
      </c>
      <c r="O71" s="49">
        <f xml:space="preserve"> VLOOKUP(M71, ChatGpt!A:C, 3, 0)</f>
        <v>56</v>
      </c>
      <c r="P71" s="22" t="str">
        <f t="shared" si="9"/>
        <v>Entre 50 e 100 anos</v>
      </c>
    </row>
    <row r="72" spans="1:16">
      <c r="A72" s="2" t="s">
        <v>150</v>
      </c>
      <c r="B72" s="3">
        <v>45317</v>
      </c>
      <c r="C72" s="4">
        <v>13.8</v>
      </c>
      <c r="D72" s="4">
        <v>2</v>
      </c>
      <c r="E72" s="4">
        <v>13.63</v>
      </c>
      <c r="F72" s="4">
        <v>14</v>
      </c>
      <c r="G72" s="2" t="s">
        <v>151</v>
      </c>
      <c r="H72" s="21">
        <f t="shared" si="5"/>
        <v>0.02</v>
      </c>
      <c r="I72" s="42">
        <f t="shared" si="6"/>
        <v>13.529411764705882</v>
      </c>
      <c r="J72" s="29">
        <f xml:space="preserve"> VLOOKUP(A72, Total_de_acoes!A:B, 2, 0)</f>
        <v>1349217892</v>
      </c>
      <c r="K72" s="46">
        <f t="shared" si="7"/>
        <v>365082488.42353052</v>
      </c>
      <c r="L72" s="21" t="str">
        <f t="shared" si="8"/>
        <v>Subiu</v>
      </c>
      <c r="M72" s="21" t="str">
        <f xml:space="preserve"> VLOOKUP(A72, Ticker!A:B, 2, 0)</f>
        <v>Assaí</v>
      </c>
      <c r="N72" s="21" t="str">
        <f xml:space="preserve"> VLOOKUP(M72, ChatGpt!A:B, 2, 0)</f>
        <v>Varejo</v>
      </c>
      <c r="O72" s="21">
        <f xml:space="preserve"> VLOOKUP(M72, ChatGpt!A:C, 3, 0)</f>
        <v>55</v>
      </c>
      <c r="P72" s="21" t="str">
        <f t="shared" si="9"/>
        <v>Entre 50 e 100 anos</v>
      </c>
    </row>
    <row r="73" spans="1:16">
      <c r="A73" s="5" t="s">
        <v>152</v>
      </c>
      <c r="B73" s="6">
        <v>45317</v>
      </c>
      <c r="C73" s="7">
        <v>13.22</v>
      </c>
      <c r="D73" s="7">
        <v>-8.58</v>
      </c>
      <c r="E73" s="7">
        <v>13.18</v>
      </c>
      <c r="F73" s="7">
        <v>13.42</v>
      </c>
      <c r="G73" s="5" t="s">
        <v>153</v>
      </c>
      <c r="H73" s="22">
        <f t="shared" si="5"/>
        <v>-8.5800000000000001E-2</v>
      </c>
      <c r="I73" s="43">
        <f t="shared" si="6"/>
        <v>14.460730693502516</v>
      </c>
      <c r="J73" s="30">
        <f xml:space="preserve"> VLOOKUP(A73, Total_de_acoes!A:B, 2, 0)</f>
        <v>5602790110</v>
      </c>
      <c r="K73" s="47">
        <f t="shared" si="7"/>
        <v>-6951553658.7293329</v>
      </c>
      <c r="L73" s="22" t="str">
        <f t="shared" si="8"/>
        <v>Diminuiu</v>
      </c>
      <c r="M73" s="22" t="str">
        <f xml:space="preserve"> VLOOKUP(A73, Ticker!A:B, 2, 0)</f>
        <v>B3</v>
      </c>
      <c r="N73" s="22" t="str">
        <f xml:space="preserve"> VLOOKUP(M73, ChatGpt!A:B, 2, 0)</f>
        <v>Financeiro</v>
      </c>
      <c r="O73" s="49">
        <f xml:space="preserve"> VLOOKUP(M73, ChatGpt!A:C, 3, 0)</f>
        <v>134</v>
      </c>
      <c r="P73" s="22" t="str">
        <f t="shared" si="9"/>
        <v>Maior que 100 anos</v>
      </c>
    </row>
    <row r="74" spans="1:16">
      <c r="A74" s="2" t="s">
        <v>154</v>
      </c>
      <c r="B74" s="3">
        <v>45317</v>
      </c>
      <c r="C74" s="4">
        <v>31.08</v>
      </c>
      <c r="D74" s="4">
        <v>-13.06</v>
      </c>
      <c r="E74" s="4">
        <v>30.91</v>
      </c>
      <c r="F74" s="4">
        <v>31.72</v>
      </c>
      <c r="G74" s="2" t="s">
        <v>155</v>
      </c>
      <c r="H74" s="21">
        <f t="shared" si="5"/>
        <v>-0.13059999999999999</v>
      </c>
      <c r="I74" s="42">
        <f t="shared" si="6"/>
        <v>35.748792270531403</v>
      </c>
      <c r="J74" s="29">
        <f xml:space="preserve"> VLOOKUP(A74, Total_de_acoes!A:B, 2, 0)</f>
        <v>409490388</v>
      </c>
      <c r="K74" s="46">
        <f t="shared" si="7"/>
        <v>-1911825558.351306</v>
      </c>
      <c r="L74" s="21" t="str">
        <f t="shared" si="8"/>
        <v>Diminuiu</v>
      </c>
      <c r="M74" s="21" t="str">
        <f xml:space="preserve"> VLOOKUP(A74, Ticker!A:B, 2, 0)</f>
        <v>Hypera</v>
      </c>
      <c r="N74" s="21" t="str">
        <f xml:space="preserve"> VLOOKUP(M74, ChatGpt!A:B, 2, 0)</f>
        <v>Farmacêutico</v>
      </c>
      <c r="O74" s="21">
        <f xml:space="preserve"> VLOOKUP(M74, ChatGpt!A:C, 3, 0)</f>
        <v>63</v>
      </c>
      <c r="P74" s="21" t="str">
        <f t="shared" si="9"/>
        <v>Entre 50 e 100 anos</v>
      </c>
    </row>
    <row r="75" spans="1:16">
      <c r="A75" s="5" t="s">
        <v>156</v>
      </c>
      <c r="B75" s="6">
        <v>45317</v>
      </c>
      <c r="C75" s="7">
        <v>28.2</v>
      </c>
      <c r="D75" s="7">
        <v>-3.79</v>
      </c>
      <c r="E75" s="7">
        <v>28.13</v>
      </c>
      <c r="F75" s="7">
        <v>28.97</v>
      </c>
      <c r="G75" s="5" t="s">
        <v>157</v>
      </c>
      <c r="H75" s="22">
        <f t="shared" si="5"/>
        <v>-3.7900000000000003E-2</v>
      </c>
      <c r="I75" s="43">
        <f t="shared" si="6"/>
        <v>29.310882444652325</v>
      </c>
      <c r="J75" s="30">
        <f xml:space="preserve"> VLOOKUP(A75, Total_de_acoes!A:B, 2, 0)</f>
        <v>142377330</v>
      </c>
      <c r="K75" s="47">
        <f t="shared" si="7"/>
        <v>-158164476.41347092</v>
      </c>
      <c r="L75" s="22" t="str">
        <f t="shared" si="8"/>
        <v>Diminuiu</v>
      </c>
      <c r="M75" s="22" t="str">
        <f xml:space="preserve"> VLOOKUP(A75, Ticker!A:B, 2, 0)</f>
        <v>São Martinho</v>
      </c>
      <c r="N75" s="22" t="str">
        <f xml:space="preserve"> VLOOKUP(M75, ChatGpt!A:B, 2, 0)</f>
        <v>Agronegócio</v>
      </c>
      <c r="O75" s="49">
        <f xml:space="preserve"> VLOOKUP(M75, ChatGpt!A:C, 3, 0)</f>
        <v>85</v>
      </c>
      <c r="P75" s="22" t="str">
        <f t="shared" si="9"/>
        <v>Entre 50 e 100 anos</v>
      </c>
    </row>
    <row r="76" spans="1:16">
      <c r="A76" s="2" t="s">
        <v>158</v>
      </c>
      <c r="B76" s="3">
        <v>45317</v>
      </c>
      <c r="C76" s="4">
        <v>3.93</v>
      </c>
      <c r="D76" s="4">
        <v>-11.69</v>
      </c>
      <c r="E76" s="4">
        <v>3.89</v>
      </c>
      <c r="F76" s="4">
        <v>4.0599999999999996</v>
      </c>
      <c r="G76" s="2" t="s">
        <v>159</v>
      </c>
      <c r="H76" s="21">
        <f t="shared" si="5"/>
        <v>-0.11689999999999999</v>
      </c>
      <c r="I76" s="42">
        <f t="shared" si="6"/>
        <v>4.4502321367908504</v>
      </c>
      <c r="J76" s="29">
        <f xml:space="preserve"> VLOOKUP(A76, Total_de_acoes!A:B, 2, 0)</f>
        <v>4394332306</v>
      </c>
      <c r="K76" s="46">
        <f t="shared" si="7"/>
        <v>-2286072885.3194442</v>
      </c>
      <c r="L76" s="21" t="str">
        <f t="shared" si="8"/>
        <v>Diminuiu</v>
      </c>
      <c r="M76" s="21" t="str">
        <f xml:space="preserve"> VLOOKUP(A76, Ticker!A:B, 2, 0)</f>
        <v>Hapvida</v>
      </c>
      <c r="N76" s="21" t="str">
        <f xml:space="preserve"> VLOOKUP(M76, ChatGpt!A:B, 2, 0)</f>
        <v>Saúde</v>
      </c>
      <c r="O76" s="21">
        <f xml:space="preserve"> VLOOKUP(M76, ChatGpt!A:C, 3, 0)</f>
        <v>48</v>
      </c>
      <c r="P76" s="21" t="str">
        <f t="shared" si="9"/>
        <v>Menor que 50 anos</v>
      </c>
    </row>
    <row r="77" spans="1:16">
      <c r="A77" s="5" t="s">
        <v>160</v>
      </c>
      <c r="B77" s="6">
        <v>45317</v>
      </c>
      <c r="C77" s="7">
        <v>15.78</v>
      </c>
      <c r="D77" s="7">
        <v>-9.41</v>
      </c>
      <c r="E77" s="7">
        <v>15.7</v>
      </c>
      <c r="F77" s="7">
        <v>16.23</v>
      </c>
      <c r="G77" s="5" t="s">
        <v>161</v>
      </c>
      <c r="H77" s="22">
        <f t="shared" si="5"/>
        <v>-9.4100000000000003E-2</v>
      </c>
      <c r="I77" s="43">
        <f t="shared" si="6"/>
        <v>17.419141185561319</v>
      </c>
      <c r="J77" s="30">
        <f xml:space="preserve"> VLOOKUP(A77, Total_de_acoes!A:B, 2, 0)</f>
        <v>951329770</v>
      </c>
      <c r="K77" s="47">
        <f t="shared" si="7"/>
        <v>-1559363807.0575776</v>
      </c>
      <c r="L77" s="22" t="str">
        <f t="shared" si="8"/>
        <v>Diminuiu</v>
      </c>
      <c r="M77" s="22" t="str">
        <f xml:space="preserve"> VLOOKUP(A77, Ticker!A:B, 2, 0)</f>
        <v>Lojas Renner</v>
      </c>
      <c r="N77" s="22" t="str">
        <f xml:space="preserve"> VLOOKUP(M77, ChatGpt!A:B, 2, 0)</f>
        <v>Varejo</v>
      </c>
      <c r="O77" s="49">
        <f xml:space="preserve"> VLOOKUP(M77, ChatGpt!A:C, 3, 0)</f>
        <v>59</v>
      </c>
      <c r="P77" s="22" t="str">
        <f t="shared" si="9"/>
        <v>Entre 50 e 100 anos</v>
      </c>
    </row>
    <row r="78" spans="1:16">
      <c r="A78" s="2" t="s">
        <v>162</v>
      </c>
      <c r="B78" s="3">
        <v>45317</v>
      </c>
      <c r="C78" s="4">
        <v>10.71</v>
      </c>
      <c r="D78" s="4">
        <v>-13.98</v>
      </c>
      <c r="E78" s="4">
        <v>10.7</v>
      </c>
      <c r="F78" s="4">
        <v>11.08</v>
      </c>
      <c r="G78" s="2" t="s">
        <v>163</v>
      </c>
      <c r="H78" s="21">
        <f t="shared" si="5"/>
        <v>-0.13980000000000001</v>
      </c>
      <c r="I78" s="42">
        <f t="shared" si="6"/>
        <v>12.450592885375496</v>
      </c>
      <c r="J78" s="29">
        <f xml:space="preserve"> VLOOKUP(A78, Total_de_acoes!A:B, 2, 0)</f>
        <v>533990587</v>
      </c>
      <c r="K78" s="46">
        <f t="shared" si="7"/>
        <v>-929460216.58968437</v>
      </c>
      <c r="L78" s="21" t="str">
        <f t="shared" si="8"/>
        <v>Diminuiu</v>
      </c>
      <c r="M78" s="21" t="str">
        <f xml:space="preserve"> VLOOKUP(A78, Ticker!A:B, 2, 0)</f>
        <v>Carrefour Brasil</v>
      </c>
      <c r="N78" s="21" t="str">
        <f xml:space="preserve"> VLOOKUP(M78, ChatGpt!A:B, 2, 0)</f>
        <v>Varejo</v>
      </c>
      <c r="O78" s="21">
        <f xml:space="preserve"> VLOOKUP(M78, ChatGpt!A:C, 3, 0)</f>
        <v>46</v>
      </c>
      <c r="P78" s="21" t="str">
        <f t="shared" si="9"/>
        <v>Menor que 50 anos</v>
      </c>
    </row>
    <row r="79" spans="1:16">
      <c r="A79" s="5" t="s">
        <v>164</v>
      </c>
      <c r="B79" s="6">
        <v>45317</v>
      </c>
      <c r="C79" s="7">
        <v>8.6999999999999993</v>
      </c>
      <c r="D79" s="7">
        <v>-23.55</v>
      </c>
      <c r="E79" s="7">
        <v>8.67</v>
      </c>
      <c r="F79" s="7">
        <v>8.9499999999999993</v>
      </c>
      <c r="G79" s="5" t="s">
        <v>165</v>
      </c>
      <c r="H79" s="22">
        <f t="shared" si="5"/>
        <v>-0.23550000000000001</v>
      </c>
      <c r="I79" s="43">
        <f t="shared" si="6"/>
        <v>11.379986919555265</v>
      </c>
      <c r="J79" s="30">
        <f xml:space="preserve"> VLOOKUP(A79, Total_de_acoes!A:B, 2, 0)</f>
        <v>94843047</v>
      </c>
      <c r="K79" s="47">
        <f t="shared" si="7"/>
        <v>-254178125.37076524</v>
      </c>
      <c r="L79" s="22" t="str">
        <f t="shared" si="8"/>
        <v>Diminuiu</v>
      </c>
      <c r="M79" s="22" t="str">
        <f xml:space="preserve"> VLOOKUP(A79, Ticker!A:B, 2, 0)</f>
        <v>Casas Bahia</v>
      </c>
      <c r="N79" s="22" t="str">
        <f xml:space="preserve"> VLOOKUP(M79, ChatGpt!A:B, 2, 0)</f>
        <v>Varejo</v>
      </c>
      <c r="O79" s="49">
        <f xml:space="preserve"> VLOOKUP(M79, ChatGpt!A:C, 3, 0)</f>
        <v>70</v>
      </c>
      <c r="P79" s="22" t="str">
        <f t="shared" si="9"/>
        <v>Entre 50 e 100 anos</v>
      </c>
    </row>
    <row r="80" spans="1:16">
      <c r="A80" s="2" t="s">
        <v>166</v>
      </c>
      <c r="B80" s="3">
        <v>45317</v>
      </c>
      <c r="C80" s="4">
        <v>56.24</v>
      </c>
      <c r="D80" s="4">
        <v>-11.57</v>
      </c>
      <c r="E80" s="4">
        <v>56.04</v>
      </c>
      <c r="F80" s="4">
        <v>58.9</v>
      </c>
      <c r="G80" s="2" t="s">
        <v>167</v>
      </c>
      <c r="H80" s="21">
        <f t="shared" si="5"/>
        <v>-0.1157</v>
      </c>
      <c r="I80" s="42">
        <f t="shared" si="6"/>
        <v>63.59832635983264</v>
      </c>
      <c r="J80" s="29">
        <f xml:space="preserve"> VLOOKUP(A80, Total_de_acoes!A:B, 2, 0)</f>
        <v>853202347</v>
      </c>
      <c r="K80" s="46">
        <f t="shared" si="7"/>
        <v>-6278141320.2011738</v>
      </c>
      <c r="L80" s="21" t="str">
        <f t="shared" si="8"/>
        <v>Diminuiu</v>
      </c>
      <c r="M80" s="21" t="str">
        <f xml:space="preserve"> VLOOKUP(A80, Ticker!A:B, 2, 0)</f>
        <v>Localiza</v>
      </c>
      <c r="N80" s="21" t="str">
        <f xml:space="preserve"> VLOOKUP(M80, ChatGpt!A:B, 2, 0)</f>
        <v>Aluguel de Carros</v>
      </c>
      <c r="O80" s="21">
        <f xml:space="preserve"> VLOOKUP(M80, ChatGpt!A:C, 3, 0)</f>
        <v>49</v>
      </c>
      <c r="P80" s="21" t="str">
        <f t="shared" si="9"/>
        <v>Menor que 50 anos</v>
      </c>
    </row>
    <row r="81" spans="1:16">
      <c r="A81" s="5" t="s">
        <v>168</v>
      </c>
      <c r="B81" s="6">
        <v>45317</v>
      </c>
      <c r="C81" s="7">
        <v>3.07</v>
      </c>
      <c r="D81" s="7">
        <v>-12.29</v>
      </c>
      <c r="E81" s="7">
        <v>3.05</v>
      </c>
      <c r="F81" s="7">
        <v>3.23</v>
      </c>
      <c r="G81" s="5" t="s">
        <v>169</v>
      </c>
      <c r="H81" s="22">
        <f t="shared" si="5"/>
        <v>-0.1229</v>
      </c>
      <c r="I81" s="43">
        <f t="shared" si="6"/>
        <v>3.5001710181279213</v>
      </c>
      <c r="J81" s="30">
        <f xml:space="preserve"> VLOOKUP(A81, Total_de_acoes!A:B, 2, 0)</f>
        <v>525582771</v>
      </c>
      <c r="K81" s="47">
        <f t="shared" si="7"/>
        <v>-226090475.71156418</v>
      </c>
      <c r="L81" s="22" t="str">
        <f t="shared" si="8"/>
        <v>Diminuiu</v>
      </c>
      <c r="M81" s="22" t="str">
        <f xml:space="preserve"> VLOOKUP(A81, Ticker!A:B, 2, 0)</f>
        <v>CVC</v>
      </c>
      <c r="N81" s="22" t="str">
        <f xml:space="preserve"> VLOOKUP(M81, ChatGpt!A:B, 2, 0)</f>
        <v>Turismo</v>
      </c>
      <c r="O81" s="49">
        <f xml:space="preserve"> VLOOKUP(M81, ChatGpt!A:C, 3, 0)</f>
        <v>49</v>
      </c>
      <c r="P81" s="22" t="str">
        <f t="shared" si="9"/>
        <v>Menor que 50 anos</v>
      </c>
    </row>
    <row r="82" spans="1:16">
      <c r="A82" s="2" t="s">
        <v>170</v>
      </c>
      <c r="B82" s="3">
        <v>45317</v>
      </c>
      <c r="C82" s="4">
        <v>5.92</v>
      </c>
      <c r="D82" s="4">
        <v>-34</v>
      </c>
      <c r="E82" s="4">
        <v>5.51</v>
      </c>
      <c r="F82" s="4">
        <v>6.02</v>
      </c>
      <c r="G82" s="2" t="s">
        <v>171</v>
      </c>
      <c r="H82" s="21">
        <f t="shared" si="5"/>
        <v>-0.34</v>
      </c>
      <c r="I82" s="42">
        <f t="shared" si="6"/>
        <v>8.9696969696969706</v>
      </c>
      <c r="J82" s="29">
        <f xml:space="preserve"> VLOOKUP(A82, Total_de_acoes!A:B, 2, 0)</f>
        <v>198184909</v>
      </c>
      <c r="K82" s="46">
        <f t="shared" si="7"/>
        <v>-604403916.4169699</v>
      </c>
      <c r="L82" s="21" t="str">
        <f t="shared" si="8"/>
        <v>Diminuiu</v>
      </c>
      <c r="M82" s="21" t="str">
        <f xml:space="preserve"> VLOOKUP(A82, Ticker!A:B, 2, 0)</f>
        <v>GOL</v>
      </c>
      <c r="N82" s="21" t="str">
        <f xml:space="preserve"> VLOOKUP(M82, ChatGpt!A:B, 2, 0)</f>
        <v>Transporte Aéreo</v>
      </c>
      <c r="O82" s="21">
        <f xml:space="preserve"> VLOOKUP(M82, ChatGpt!A:C, 3, 0)</f>
        <v>20</v>
      </c>
      <c r="P82" s="21" t="str">
        <f t="shared" si="9"/>
        <v>Menor que 50 anos</v>
      </c>
    </row>
    <row r="83" spans="1:16" ht="13.8">
      <c r="A83" s="8"/>
      <c r="B83" s="8"/>
      <c r="C83" s="8"/>
      <c r="D83" s="8"/>
      <c r="E83" s="8"/>
      <c r="F83" s="8"/>
      <c r="G83" s="8"/>
    </row>
    <row r="84" spans="1:16" ht="13.8">
      <c r="A84" s="9"/>
      <c r="B84" s="9"/>
      <c r="C84" s="9"/>
      <c r="D84" s="9"/>
      <c r="E84" s="9"/>
      <c r="F84" s="9"/>
      <c r="G84" s="9"/>
    </row>
    <row r="85" spans="1:16" ht="13.8">
      <c r="A85" s="8"/>
      <c r="B85" s="8"/>
      <c r="C85" s="8"/>
      <c r="D85" s="8"/>
      <c r="E85" s="8"/>
      <c r="F85" s="8"/>
      <c r="G85" s="8"/>
    </row>
    <row r="86" spans="1:16" ht="13.8">
      <c r="A86" s="9"/>
      <c r="B86" s="9"/>
      <c r="C86" s="9"/>
      <c r="D86" s="9"/>
      <c r="E86" s="9"/>
      <c r="F86" s="9"/>
      <c r="G86" s="9"/>
    </row>
    <row r="87" spans="1:16" ht="13.8">
      <c r="A87" s="8"/>
      <c r="B87" s="8"/>
      <c r="C87" s="8"/>
      <c r="D87" s="8"/>
      <c r="E87" s="8"/>
      <c r="F87" s="8"/>
      <c r="G87" s="8"/>
    </row>
    <row r="88" spans="1:16" ht="13.8">
      <c r="A88" s="9"/>
      <c r="B88" s="9"/>
      <c r="C88" s="9"/>
      <c r="D88" s="9"/>
      <c r="E88" s="9"/>
      <c r="F88" s="9"/>
      <c r="G88" s="9"/>
    </row>
    <row r="89" spans="1:16" ht="13.8">
      <c r="A89" s="8"/>
      <c r="B89" s="8"/>
      <c r="C89" s="8"/>
      <c r="D89" s="8"/>
      <c r="E89" s="8"/>
      <c r="F89" s="8"/>
      <c r="G89" s="8"/>
    </row>
    <row r="90" spans="1:16" ht="13.8">
      <c r="A90" s="9"/>
      <c r="B90" s="9"/>
      <c r="C90" s="9"/>
      <c r="D90" s="9"/>
      <c r="E90" s="9"/>
      <c r="F90" s="9"/>
      <c r="G90" s="9"/>
    </row>
    <row r="91" spans="1:16" ht="13.8">
      <c r="A91" s="8"/>
      <c r="B91" s="8"/>
      <c r="C91" s="8"/>
      <c r="D91" s="8"/>
      <c r="E91" s="8"/>
      <c r="F91" s="8"/>
      <c r="G91" s="8"/>
    </row>
    <row r="92" spans="1:16" ht="13.8">
      <c r="A92" s="9"/>
      <c r="B92" s="9"/>
      <c r="C92" s="9"/>
      <c r="D92" s="9"/>
      <c r="E92" s="9"/>
      <c r="F92" s="9"/>
      <c r="G92" s="9"/>
    </row>
    <row r="93" spans="1:16" ht="13.8">
      <c r="A93" s="8"/>
      <c r="B93" s="8"/>
      <c r="C93" s="8"/>
      <c r="D93" s="8"/>
      <c r="E93" s="8"/>
      <c r="F93" s="8"/>
      <c r="G93" s="8"/>
    </row>
    <row r="94" spans="1:16" ht="13.8">
      <c r="A94" s="9"/>
      <c r="B94" s="9"/>
      <c r="C94" s="9"/>
      <c r="D94" s="9"/>
      <c r="E94" s="9"/>
      <c r="F94" s="9"/>
      <c r="G94" s="9"/>
    </row>
    <row r="95" spans="1:16" ht="13.8">
      <c r="A95" s="8"/>
      <c r="B95" s="8"/>
      <c r="C95" s="8"/>
      <c r="D95" s="8"/>
      <c r="E95" s="8"/>
      <c r="F95" s="8"/>
      <c r="G95" s="8"/>
    </row>
    <row r="96" spans="1:16" ht="13.8">
      <c r="A96" s="9"/>
      <c r="B96" s="9"/>
      <c r="C96" s="9"/>
      <c r="D96" s="9"/>
      <c r="E96" s="9"/>
      <c r="F96" s="9"/>
      <c r="G96" s="9"/>
    </row>
    <row r="97" spans="1:7" ht="13.8">
      <c r="A97" s="8"/>
      <c r="B97" s="8"/>
      <c r="C97" s="8"/>
      <c r="D97" s="8"/>
      <c r="E97" s="8"/>
      <c r="F97" s="8"/>
      <c r="G97" s="8"/>
    </row>
    <row r="98" spans="1:7" ht="13.8">
      <c r="A98" s="9"/>
      <c r="B98" s="9"/>
      <c r="C98" s="9"/>
      <c r="D98" s="9"/>
      <c r="E98" s="9"/>
      <c r="F98" s="9"/>
      <c r="G98" s="9"/>
    </row>
    <row r="99" spans="1:7" ht="13.8">
      <c r="A99" s="8"/>
      <c r="B99" s="8"/>
      <c r="C99" s="8"/>
      <c r="D99" s="8"/>
      <c r="E99" s="8"/>
      <c r="F99" s="8"/>
      <c r="G99" s="8"/>
    </row>
    <row r="100" spans="1:7" ht="13.8">
      <c r="A100" s="9"/>
      <c r="B100" s="9"/>
      <c r="C100" s="9"/>
      <c r="D100" s="9"/>
      <c r="E100" s="9"/>
      <c r="F100" s="9"/>
      <c r="G100" s="9"/>
    </row>
    <row r="101" spans="1:7" ht="13.8">
      <c r="A101" s="8"/>
      <c r="B101" s="8"/>
      <c r="C101" s="8"/>
      <c r="D101" s="8"/>
      <c r="E101" s="8"/>
      <c r="F101" s="8"/>
      <c r="G101" s="8"/>
    </row>
    <row r="102" spans="1:7" ht="13.8">
      <c r="A102" s="9"/>
      <c r="B102" s="9"/>
      <c r="C102" s="9"/>
      <c r="D102" s="9"/>
      <c r="E102" s="9"/>
      <c r="F102" s="9"/>
      <c r="G102" s="9"/>
    </row>
    <row r="103" spans="1:7" ht="13.8">
      <c r="A103" s="8"/>
      <c r="B103" s="8"/>
      <c r="C103" s="8"/>
      <c r="D103" s="8"/>
      <c r="E103" s="8"/>
      <c r="F103" s="8"/>
      <c r="G103" s="8"/>
    </row>
    <row r="104" spans="1:7" ht="13.8">
      <c r="A104" s="9"/>
      <c r="B104" s="9"/>
      <c r="C104" s="9"/>
      <c r="D104" s="9"/>
      <c r="E104" s="9"/>
      <c r="F104" s="9"/>
      <c r="G104" s="9"/>
    </row>
    <row r="105" spans="1:7" ht="13.8">
      <c r="A105" s="8"/>
      <c r="B105" s="8"/>
      <c r="C105" s="8"/>
      <c r="D105" s="8"/>
      <c r="E105" s="8"/>
      <c r="F105" s="8"/>
      <c r="G105" s="8"/>
    </row>
    <row r="106" spans="1:7" ht="13.8">
      <c r="A106" s="9"/>
      <c r="B106" s="9"/>
      <c r="C106" s="9"/>
      <c r="D106" s="9"/>
      <c r="E106" s="9"/>
      <c r="F106" s="9"/>
      <c r="G106" s="9"/>
    </row>
    <row r="107" spans="1:7" ht="13.8">
      <c r="A107" s="8"/>
      <c r="B107" s="8"/>
      <c r="C107" s="8"/>
      <c r="D107" s="8"/>
      <c r="E107" s="8"/>
      <c r="F107" s="8"/>
      <c r="G107" s="8"/>
    </row>
    <row r="108" spans="1:7" ht="13.8">
      <c r="A108" s="9"/>
      <c r="B108" s="9"/>
      <c r="C108" s="9"/>
      <c r="D108" s="9"/>
      <c r="E108" s="9"/>
      <c r="F108" s="9"/>
      <c r="G108" s="9"/>
    </row>
    <row r="109" spans="1:7" ht="13.8">
      <c r="A109" s="8"/>
      <c r="B109" s="8"/>
      <c r="C109" s="8"/>
      <c r="D109" s="8"/>
      <c r="E109" s="8"/>
      <c r="F109" s="8"/>
      <c r="G109" s="8"/>
    </row>
    <row r="110" spans="1:7" ht="13.8">
      <c r="A110" s="9"/>
      <c r="B110" s="9"/>
      <c r="C110" s="9"/>
      <c r="D110" s="9"/>
      <c r="E110" s="9"/>
      <c r="F110" s="9"/>
      <c r="G110" s="9"/>
    </row>
    <row r="111" spans="1:7" ht="13.8">
      <c r="A111" s="8"/>
      <c r="B111" s="8"/>
      <c r="C111" s="8"/>
      <c r="D111" s="8"/>
      <c r="E111" s="8"/>
      <c r="F111" s="8"/>
      <c r="G111" s="8"/>
    </row>
    <row r="112" spans="1:7" ht="13.8">
      <c r="A112" s="9"/>
      <c r="B112" s="9"/>
      <c r="C112" s="9"/>
      <c r="D112" s="9"/>
      <c r="E112" s="9"/>
      <c r="F112" s="9"/>
      <c r="G112" s="9"/>
    </row>
    <row r="113" spans="1:7" ht="13.8">
      <c r="A113" s="8"/>
      <c r="B113" s="8"/>
      <c r="C113" s="8"/>
      <c r="D113" s="8"/>
      <c r="E113" s="8"/>
      <c r="F113" s="8"/>
      <c r="G113" s="8"/>
    </row>
    <row r="114" spans="1:7" ht="13.8">
      <c r="A114" s="9"/>
      <c r="B114" s="9"/>
      <c r="C114" s="9"/>
      <c r="D114" s="9"/>
      <c r="E114" s="9"/>
      <c r="F114" s="9"/>
      <c r="G114" s="9"/>
    </row>
    <row r="115" spans="1:7" ht="13.8">
      <c r="A115" s="8"/>
      <c r="B115" s="8"/>
      <c r="C115" s="8"/>
      <c r="D115" s="8"/>
      <c r="E115" s="8"/>
      <c r="F115" s="8"/>
      <c r="G115" s="8"/>
    </row>
    <row r="116" spans="1:7" ht="13.8">
      <c r="A116" s="9"/>
      <c r="B116" s="9"/>
      <c r="C116" s="9"/>
      <c r="D116" s="9"/>
      <c r="E116" s="9"/>
      <c r="F116" s="9"/>
      <c r="G116" s="9"/>
    </row>
    <row r="117" spans="1:7" ht="13.8">
      <c r="A117" s="8"/>
      <c r="B117" s="8"/>
      <c r="C117" s="8"/>
      <c r="D117" s="8"/>
      <c r="E117" s="8"/>
      <c r="F117" s="8"/>
      <c r="G117" s="8"/>
    </row>
    <row r="118" spans="1:7" ht="13.8">
      <c r="A118" s="9"/>
      <c r="B118" s="9"/>
      <c r="C118" s="9"/>
      <c r="D118" s="9"/>
      <c r="E118" s="9"/>
      <c r="F118" s="9"/>
      <c r="G118" s="9"/>
    </row>
    <row r="119" spans="1:7" ht="13.8">
      <c r="A119" s="8"/>
      <c r="B119" s="8"/>
      <c r="C119" s="8"/>
      <c r="D119" s="8"/>
      <c r="E119" s="8"/>
      <c r="F119" s="8"/>
      <c r="G119" s="8"/>
    </row>
    <row r="120" spans="1:7" ht="13.8">
      <c r="A120" s="9"/>
      <c r="B120" s="9"/>
      <c r="C120" s="9"/>
      <c r="D120" s="9"/>
      <c r="E120" s="9"/>
      <c r="F120" s="9"/>
      <c r="G120" s="9"/>
    </row>
    <row r="121" spans="1:7" ht="13.8">
      <c r="A121" s="8"/>
      <c r="B121" s="8"/>
      <c r="C121" s="8"/>
      <c r="D121" s="8"/>
      <c r="E121" s="8"/>
      <c r="F121" s="8"/>
      <c r="G121" s="8"/>
    </row>
    <row r="122" spans="1:7" ht="13.8">
      <c r="A122" s="9"/>
      <c r="B122" s="9"/>
      <c r="C122" s="9"/>
      <c r="D122" s="9"/>
      <c r="E122" s="9"/>
      <c r="F122" s="9"/>
      <c r="G122" s="9"/>
    </row>
    <row r="123" spans="1:7" ht="13.8">
      <c r="A123" s="8"/>
      <c r="B123" s="8"/>
      <c r="C123" s="8"/>
      <c r="D123" s="8"/>
      <c r="E123" s="8"/>
      <c r="F123" s="8"/>
      <c r="G123" s="8"/>
    </row>
    <row r="124" spans="1:7" ht="13.8">
      <c r="A124" s="9"/>
      <c r="B124" s="9"/>
      <c r="C124" s="9"/>
      <c r="D124" s="9"/>
      <c r="E124" s="9"/>
      <c r="F124" s="9"/>
      <c r="G124" s="9"/>
    </row>
    <row r="125" spans="1:7" ht="13.8">
      <c r="A125" s="8"/>
      <c r="B125" s="8"/>
      <c r="C125" s="8"/>
      <c r="D125" s="8"/>
      <c r="E125" s="8"/>
      <c r="F125" s="8"/>
      <c r="G125" s="8"/>
    </row>
    <row r="126" spans="1:7" ht="13.8">
      <c r="A126" s="9"/>
      <c r="B126" s="9"/>
      <c r="C126" s="9"/>
      <c r="D126" s="9"/>
      <c r="E126" s="9"/>
      <c r="F126" s="9"/>
      <c r="G126" s="9"/>
    </row>
    <row r="127" spans="1:7" ht="13.8">
      <c r="A127" s="8"/>
      <c r="B127" s="8"/>
      <c r="C127" s="8"/>
      <c r="D127" s="8"/>
      <c r="E127" s="8"/>
      <c r="F127" s="8"/>
      <c r="G127" s="8"/>
    </row>
    <row r="128" spans="1:7" ht="13.8">
      <c r="A128" s="9"/>
      <c r="B128" s="9"/>
      <c r="C128" s="9"/>
      <c r="D128" s="9"/>
      <c r="E128" s="9"/>
      <c r="F128" s="9"/>
      <c r="G128" s="9"/>
    </row>
    <row r="129" spans="1:7" ht="13.8">
      <c r="A129" s="8"/>
      <c r="B129" s="8"/>
      <c r="C129" s="8"/>
      <c r="D129" s="8"/>
      <c r="E129" s="8"/>
      <c r="F129" s="8"/>
      <c r="G129" s="8"/>
    </row>
    <row r="130" spans="1:7" ht="13.8">
      <c r="A130" s="9"/>
      <c r="B130" s="9"/>
      <c r="C130" s="9"/>
      <c r="D130" s="9"/>
      <c r="E130" s="9"/>
      <c r="F130" s="9"/>
      <c r="G130" s="9"/>
    </row>
    <row r="131" spans="1:7" ht="13.8">
      <c r="A131" s="8"/>
      <c r="B131" s="8"/>
      <c r="C131" s="8"/>
      <c r="D131" s="8"/>
      <c r="E131" s="8"/>
      <c r="F131" s="8"/>
      <c r="G131" s="8"/>
    </row>
    <row r="132" spans="1:7" ht="13.8">
      <c r="A132" s="9"/>
      <c r="B132" s="9"/>
      <c r="C132" s="9"/>
      <c r="D132" s="9"/>
      <c r="E132" s="9"/>
      <c r="F132" s="9"/>
      <c r="G132" s="9"/>
    </row>
    <row r="133" spans="1:7" ht="13.8">
      <c r="A133" s="8"/>
      <c r="B133" s="8"/>
      <c r="C133" s="8"/>
      <c r="D133" s="8"/>
      <c r="E133" s="8"/>
      <c r="F133" s="8"/>
      <c r="G133" s="8"/>
    </row>
    <row r="134" spans="1:7" ht="13.8">
      <c r="A134" s="9"/>
      <c r="B134" s="9"/>
      <c r="C134" s="9"/>
      <c r="D134" s="9"/>
      <c r="E134" s="9"/>
      <c r="F134" s="9"/>
      <c r="G134" s="9"/>
    </row>
    <row r="135" spans="1:7" ht="13.8">
      <c r="A135" s="8"/>
      <c r="B135" s="8"/>
      <c r="C135" s="8"/>
      <c r="D135" s="8"/>
      <c r="E135" s="8"/>
      <c r="F135" s="8"/>
      <c r="G135" s="8"/>
    </row>
    <row r="136" spans="1:7" ht="13.8">
      <c r="A136" s="9"/>
      <c r="B136" s="9"/>
      <c r="C136" s="9"/>
      <c r="D136" s="9"/>
      <c r="E136" s="9"/>
      <c r="F136" s="9"/>
      <c r="G136" s="9"/>
    </row>
    <row r="137" spans="1:7" ht="13.8">
      <c r="A137" s="8"/>
      <c r="B137" s="8"/>
      <c r="C137" s="8"/>
      <c r="D137" s="8"/>
      <c r="E137" s="8"/>
      <c r="F137" s="8"/>
      <c r="G137" s="8"/>
    </row>
    <row r="138" spans="1:7" ht="13.8">
      <c r="A138" s="9"/>
      <c r="B138" s="9"/>
      <c r="C138" s="9"/>
      <c r="D138" s="9"/>
      <c r="E138" s="9"/>
      <c r="F138" s="9"/>
      <c r="G138" s="9"/>
    </row>
    <row r="139" spans="1:7" ht="13.8">
      <c r="A139" s="8"/>
      <c r="B139" s="8"/>
      <c r="C139" s="8"/>
      <c r="D139" s="8"/>
      <c r="E139" s="8"/>
      <c r="F139" s="8"/>
      <c r="G139" s="8"/>
    </row>
    <row r="140" spans="1:7" ht="13.8">
      <c r="A140" s="9"/>
      <c r="B140" s="9"/>
      <c r="C140" s="9"/>
      <c r="D140" s="9"/>
      <c r="E140" s="9"/>
      <c r="F140" s="9"/>
      <c r="G140" s="9"/>
    </row>
    <row r="141" spans="1:7" ht="13.8">
      <c r="A141" s="8"/>
      <c r="B141" s="8"/>
      <c r="C141" s="8"/>
      <c r="D141" s="8"/>
      <c r="E141" s="8"/>
      <c r="F141" s="8"/>
      <c r="G141" s="8"/>
    </row>
    <row r="142" spans="1:7" ht="13.8">
      <c r="A142" s="9"/>
      <c r="B142" s="9"/>
      <c r="C142" s="9"/>
      <c r="D142" s="9"/>
      <c r="E142" s="9"/>
      <c r="F142" s="9"/>
      <c r="G142" s="9"/>
    </row>
    <row r="143" spans="1:7" ht="13.8">
      <c r="A143" s="8"/>
      <c r="B143" s="8"/>
      <c r="C143" s="8"/>
      <c r="D143" s="8"/>
      <c r="E143" s="8"/>
      <c r="F143" s="8"/>
      <c r="G143" s="8"/>
    </row>
    <row r="144" spans="1:7" ht="13.8">
      <c r="A144" s="9"/>
      <c r="B144" s="9"/>
      <c r="C144" s="9"/>
      <c r="D144" s="9"/>
      <c r="E144" s="9"/>
      <c r="F144" s="9"/>
      <c r="G144" s="9"/>
    </row>
    <row r="145" spans="1:7" ht="13.8">
      <c r="A145" s="8"/>
      <c r="B145" s="8"/>
      <c r="C145" s="8"/>
      <c r="D145" s="8"/>
      <c r="E145" s="8"/>
      <c r="F145" s="8"/>
      <c r="G145" s="8"/>
    </row>
    <row r="146" spans="1:7" ht="13.8">
      <c r="A146" s="9"/>
      <c r="B146" s="9"/>
      <c r="C146" s="9"/>
      <c r="D146" s="9"/>
      <c r="E146" s="9"/>
      <c r="F146" s="9"/>
      <c r="G146" s="9"/>
    </row>
    <row r="147" spans="1:7" ht="13.8">
      <c r="A147" s="8"/>
      <c r="B147" s="8"/>
      <c r="C147" s="8"/>
      <c r="D147" s="8"/>
      <c r="E147" s="8"/>
      <c r="F147" s="8"/>
      <c r="G147" s="8"/>
    </row>
    <row r="148" spans="1:7" ht="13.8">
      <c r="A148" s="9"/>
      <c r="B148" s="9"/>
      <c r="C148" s="9"/>
      <c r="D148" s="9"/>
      <c r="E148" s="9"/>
      <c r="F148" s="9"/>
      <c r="G148" s="9"/>
    </row>
    <row r="149" spans="1:7" ht="13.8">
      <c r="A149" s="8"/>
      <c r="B149" s="8"/>
      <c r="C149" s="8"/>
      <c r="D149" s="8"/>
      <c r="E149" s="8"/>
      <c r="F149" s="8"/>
      <c r="G149" s="8"/>
    </row>
    <row r="150" spans="1:7" ht="13.8">
      <c r="A150" s="9"/>
      <c r="B150" s="9"/>
      <c r="C150" s="9"/>
      <c r="D150" s="9"/>
      <c r="E150" s="9"/>
      <c r="F150" s="9"/>
      <c r="G150" s="9"/>
    </row>
    <row r="151" spans="1:7" ht="13.8">
      <c r="A151" s="8"/>
      <c r="B151" s="8"/>
      <c r="C151" s="8"/>
      <c r="D151" s="8"/>
      <c r="E151" s="8"/>
      <c r="F151" s="8"/>
      <c r="G151" s="8"/>
    </row>
    <row r="152" spans="1:7" ht="13.8">
      <c r="A152" s="9"/>
      <c r="B152" s="9"/>
      <c r="C152" s="9"/>
      <c r="D152" s="9"/>
      <c r="E152" s="9"/>
      <c r="F152" s="9"/>
      <c r="G152" s="9"/>
    </row>
    <row r="153" spans="1:7" ht="13.8">
      <c r="A153" s="8"/>
      <c r="B153" s="8"/>
      <c r="C153" s="8"/>
      <c r="D153" s="8"/>
      <c r="E153" s="8"/>
      <c r="F153" s="8"/>
      <c r="G153" s="8"/>
    </row>
    <row r="154" spans="1:7" ht="13.8">
      <c r="A154" s="9"/>
      <c r="B154" s="9"/>
      <c r="C154" s="9"/>
      <c r="D154" s="9"/>
      <c r="E154" s="9"/>
      <c r="F154" s="9"/>
      <c r="G154" s="9"/>
    </row>
    <row r="155" spans="1:7" ht="13.8">
      <c r="A155" s="8"/>
      <c r="B155" s="8"/>
      <c r="C155" s="8"/>
      <c r="D155" s="8"/>
      <c r="E155" s="8"/>
      <c r="F155" s="8"/>
      <c r="G155" s="8"/>
    </row>
    <row r="156" spans="1:7" ht="13.8">
      <c r="A156" s="9"/>
      <c r="B156" s="9"/>
      <c r="C156" s="9"/>
      <c r="D156" s="9"/>
      <c r="E156" s="9"/>
      <c r="F156" s="9"/>
      <c r="G156" s="9"/>
    </row>
    <row r="157" spans="1:7" ht="13.8">
      <c r="A157" s="8"/>
      <c r="B157" s="8"/>
      <c r="C157" s="8"/>
      <c r="D157" s="8"/>
      <c r="E157" s="8"/>
      <c r="F157" s="8"/>
      <c r="G157" s="8"/>
    </row>
    <row r="158" spans="1:7" ht="13.8">
      <c r="A158" s="9"/>
      <c r="B158" s="9"/>
      <c r="C158" s="9"/>
      <c r="D158" s="9"/>
      <c r="E158" s="9"/>
      <c r="F158" s="9"/>
      <c r="G158" s="9"/>
    </row>
    <row r="159" spans="1:7" ht="13.8">
      <c r="A159" s="8"/>
      <c r="B159" s="8"/>
      <c r="C159" s="8"/>
      <c r="D159" s="8"/>
      <c r="E159" s="8"/>
      <c r="F159" s="8"/>
      <c r="G159" s="8"/>
    </row>
    <row r="160" spans="1:7" ht="13.8">
      <c r="A160" s="9"/>
      <c r="B160" s="9"/>
      <c r="C160" s="9"/>
      <c r="D160" s="9"/>
      <c r="E160" s="9"/>
      <c r="F160" s="9"/>
      <c r="G160" s="9"/>
    </row>
    <row r="161" spans="1:7" ht="13.8">
      <c r="A161" s="8"/>
      <c r="B161" s="8"/>
      <c r="C161" s="8"/>
      <c r="D161" s="8"/>
      <c r="E161" s="8"/>
      <c r="F161" s="8"/>
      <c r="G161" s="8"/>
    </row>
    <row r="162" spans="1:7" ht="13.8">
      <c r="A162" s="9"/>
      <c r="B162" s="9"/>
      <c r="C162" s="9"/>
      <c r="D162" s="9"/>
      <c r="E162" s="9"/>
      <c r="F162" s="9"/>
      <c r="G162" s="9"/>
    </row>
    <row r="163" spans="1:7" ht="13.8">
      <c r="A163" s="8"/>
      <c r="B163" s="8"/>
      <c r="C163" s="8"/>
      <c r="D163" s="8"/>
      <c r="E163" s="8"/>
      <c r="F163" s="8"/>
      <c r="G163" s="8"/>
    </row>
    <row r="164" spans="1:7" ht="13.8">
      <c r="A164" s="9"/>
      <c r="B164" s="9"/>
      <c r="C164" s="9"/>
      <c r="D164" s="9"/>
      <c r="E164" s="9"/>
      <c r="F164" s="9"/>
      <c r="G164" s="9"/>
    </row>
    <row r="165" spans="1:7" ht="13.8">
      <c r="A165" s="8"/>
      <c r="B165" s="8"/>
      <c r="C165" s="8"/>
      <c r="D165" s="8"/>
      <c r="E165" s="8"/>
      <c r="F165" s="8"/>
      <c r="G165" s="8"/>
    </row>
    <row r="166" spans="1:7" ht="13.8">
      <c r="A166" s="9"/>
      <c r="B166" s="9"/>
      <c r="C166" s="9"/>
      <c r="D166" s="9"/>
      <c r="E166" s="9"/>
      <c r="F166" s="9"/>
      <c r="G166" s="9"/>
    </row>
    <row r="167" spans="1:7" ht="13.8">
      <c r="A167" s="8"/>
      <c r="B167" s="8"/>
      <c r="C167" s="8"/>
      <c r="D167" s="8"/>
      <c r="E167" s="8"/>
      <c r="F167" s="8"/>
      <c r="G167" s="8"/>
    </row>
    <row r="168" spans="1:7" ht="13.8">
      <c r="A168" s="9"/>
      <c r="B168" s="9"/>
      <c r="C168" s="9"/>
      <c r="D168" s="9"/>
      <c r="E168" s="9"/>
      <c r="F168" s="9"/>
      <c r="G168" s="9"/>
    </row>
    <row r="169" spans="1:7" ht="13.8">
      <c r="A169" s="8"/>
      <c r="B169" s="8"/>
      <c r="C169" s="8"/>
      <c r="D169" s="8"/>
      <c r="E169" s="8"/>
      <c r="F169" s="8"/>
      <c r="G169" s="8"/>
    </row>
    <row r="170" spans="1:7" ht="13.8">
      <c r="A170" s="9"/>
      <c r="B170" s="9"/>
      <c r="C170" s="9"/>
      <c r="D170" s="9"/>
      <c r="E170" s="9"/>
      <c r="F170" s="9"/>
      <c r="G170" s="9"/>
    </row>
    <row r="171" spans="1:7" ht="13.8">
      <c r="A171" s="8"/>
      <c r="B171" s="8"/>
      <c r="C171" s="8"/>
      <c r="D171" s="8"/>
      <c r="E171" s="8"/>
      <c r="F171" s="8"/>
      <c r="G171" s="8"/>
    </row>
    <row r="172" spans="1:7" ht="13.8">
      <c r="A172" s="9"/>
      <c r="B172" s="9"/>
      <c r="C172" s="9"/>
      <c r="D172" s="9"/>
      <c r="E172" s="9"/>
      <c r="F172" s="9"/>
      <c r="G172" s="9"/>
    </row>
    <row r="173" spans="1:7" ht="13.8">
      <c r="A173" s="8"/>
      <c r="B173" s="8"/>
      <c r="C173" s="8"/>
      <c r="D173" s="8"/>
      <c r="E173" s="8"/>
      <c r="F173" s="8"/>
      <c r="G173" s="8"/>
    </row>
    <row r="174" spans="1:7" ht="13.8">
      <c r="A174" s="9"/>
      <c r="B174" s="9"/>
      <c r="C174" s="9"/>
      <c r="D174" s="9"/>
      <c r="E174" s="9"/>
      <c r="F174" s="9"/>
      <c r="G174" s="9"/>
    </row>
    <row r="175" spans="1:7" ht="13.8">
      <c r="A175" s="8"/>
      <c r="B175" s="8"/>
      <c r="C175" s="8"/>
      <c r="D175" s="8"/>
      <c r="E175" s="8"/>
      <c r="F175" s="8"/>
      <c r="G175" s="8"/>
    </row>
    <row r="176" spans="1:7" ht="13.8">
      <c r="A176" s="9"/>
      <c r="B176" s="9"/>
      <c r="C176" s="9"/>
      <c r="D176" s="9"/>
      <c r="E176" s="9"/>
      <c r="F176" s="9"/>
      <c r="G176" s="9"/>
    </row>
    <row r="177" spans="1:7" ht="13.8">
      <c r="A177" s="8"/>
      <c r="B177" s="8"/>
      <c r="C177" s="8"/>
      <c r="D177" s="8"/>
      <c r="E177" s="8"/>
      <c r="F177" s="8"/>
      <c r="G177" s="8"/>
    </row>
    <row r="178" spans="1:7" ht="13.8">
      <c r="A178" s="9"/>
      <c r="B178" s="9"/>
      <c r="C178" s="9"/>
      <c r="D178" s="9"/>
      <c r="E178" s="9"/>
      <c r="F178" s="9"/>
      <c r="G178" s="9"/>
    </row>
    <row r="179" spans="1:7" ht="13.8">
      <c r="A179" s="8"/>
      <c r="B179" s="8"/>
      <c r="C179" s="8"/>
      <c r="D179" s="8"/>
      <c r="E179" s="8"/>
      <c r="F179" s="8"/>
      <c r="G179" s="8"/>
    </row>
    <row r="180" spans="1:7" ht="13.8">
      <c r="A180" s="9"/>
      <c r="B180" s="9"/>
      <c r="C180" s="9"/>
      <c r="D180" s="9"/>
      <c r="E180" s="9"/>
      <c r="F180" s="9"/>
      <c r="G180" s="9"/>
    </row>
    <row r="181" spans="1:7" ht="13.8">
      <c r="A181" s="8"/>
      <c r="B181" s="8"/>
      <c r="C181" s="8"/>
      <c r="D181" s="8"/>
      <c r="E181" s="8"/>
      <c r="F181" s="8"/>
      <c r="G181" s="8"/>
    </row>
    <row r="182" spans="1:7" ht="13.8">
      <c r="A182" s="9"/>
      <c r="B182" s="9"/>
      <c r="C182" s="9"/>
      <c r="D182" s="9"/>
      <c r="E182" s="9"/>
      <c r="F182" s="9"/>
      <c r="G182" s="9"/>
    </row>
    <row r="183" spans="1:7" ht="13.8">
      <c r="A183" s="8"/>
      <c r="B183" s="8"/>
      <c r="C183" s="8"/>
      <c r="D183" s="8"/>
      <c r="E183" s="8"/>
      <c r="F183" s="8"/>
      <c r="G183" s="8"/>
    </row>
    <row r="184" spans="1:7" ht="13.8">
      <c r="A184" s="9"/>
      <c r="B184" s="9"/>
      <c r="C184" s="9"/>
      <c r="D184" s="9"/>
      <c r="E184" s="9"/>
      <c r="F184" s="9"/>
      <c r="G184" s="9"/>
    </row>
    <row r="185" spans="1:7" ht="13.8">
      <c r="A185" s="8"/>
      <c r="B185" s="8"/>
      <c r="C185" s="8"/>
      <c r="D185" s="8"/>
      <c r="E185" s="8"/>
      <c r="F185" s="8"/>
      <c r="G185" s="8"/>
    </row>
    <row r="186" spans="1:7" ht="13.8">
      <c r="A186" s="9"/>
      <c r="B186" s="9"/>
      <c r="C186" s="9"/>
      <c r="D186" s="9"/>
      <c r="E186" s="9"/>
      <c r="F186" s="9"/>
      <c r="G186" s="9"/>
    </row>
    <row r="187" spans="1:7" ht="13.8">
      <c r="A187" s="8"/>
      <c r="B187" s="8"/>
      <c r="C187" s="8"/>
      <c r="D187" s="8"/>
      <c r="E187" s="8"/>
      <c r="F187" s="8"/>
      <c r="G187" s="8"/>
    </row>
    <row r="188" spans="1:7" ht="13.8">
      <c r="A188" s="9"/>
      <c r="B188" s="9"/>
      <c r="C188" s="9"/>
      <c r="D188" s="9"/>
      <c r="E188" s="9"/>
      <c r="F188" s="9"/>
      <c r="G188" s="9"/>
    </row>
    <row r="189" spans="1:7" ht="13.8">
      <c r="A189" s="8"/>
      <c r="B189" s="8"/>
      <c r="C189" s="8"/>
      <c r="D189" s="8"/>
      <c r="E189" s="8"/>
      <c r="F189" s="8"/>
      <c r="G189" s="8"/>
    </row>
    <row r="190" spans="1:7" ht="13.8">
      <c r="A190" s="9"/>
      <c r="B190" s="9"/>
      <c r="C190" s="9"/>
      <c r="D190" s="9"/>
      <c r="E190" s="9"/>
      <c r="F190" s="9"/>
      <c r="G190" s="9"/>
    </row>
    <row r="191" spans="1:7" ht="13.8">
      <c r="A191" s="8"/>
      <c r="B191" s="8"/>
      <c r="C191" s="8"/>
      <c r="D191" s="8"/>
      <c r="E191" s="8"/>
      <c r="F191" s="8"/>
      <c r="G191" s="8"/>
    </row>
    <row r="192" spans="1:7" ht="13.8">
      <c r="A192" s="9"/>
      <c r="B192" s="9"/>
      <c r="C192" s="9"/>
      <c r="D192" s="9"/>
      <c r="E192" s="9"/>
      <c r="F192" s="9"/>
      <c r="G192" s="9"/>
    </row>
    <row r="193" spans="1:7" ht="13.8">
      <c r="A193" s="8"/>
      <c r="B193" s="8"/>
      <c r="C193" s="8"/>
      <c r="D193" s="8"/>
      <c r="E193" s="8"/>
      <c r="F193" s="8"/>
      <c r="G193" s="8"/>
    </row>
    <row r="194" spans="1:7" ht="13.8">
      <c r="A194" s="9"/>
      <c r="B194" s="9"/>
      <c r="C194" s="9"/>
      <c r="D194" s="9"/>
      <c r="E194" s="9"/>
      <c r="F194" s="9"/>
      <c r="G194" s="9"/>
    </row>
    <row r="195" spans="1:7" ht="13.8">
      <c r="A195" s="8"/>
      <c r="B195" s="8"/>
      <c r="C195" s="8"/>
      <c r="D195" s="8"/>
      <c r="E195" s="8"/>
      <c r="F195" s="8"/>
      <c r="G195" s="8"/>
    </row>
    <row r="196" spans="1:7" ht="13.8">
      <c r="A196" s="9"/>
      <c r="B196" s="9"/>
      <c r="C196" s="9"/>
      <c r="D196" s="9"/>
      <c r="E196" s="9"/>
      <c r="F196" s="9"/>
      <c r="G196" s="9"/>
    </row>
    <row r="197" spans="1:7" ht="13.8">
      <c r="A197" s="8"/>
      <c r="B197" s="8"/>
      <c r="C197" s="8"/>
      <c r="D197" s="8"/>
      <c r="E197" s="8"/>
      <c r="F197" s="8"/>
      <c r="G197" s="8"/>
    </row>
    <row r="198" spans="1:7" ht="13.8">
      <c r="A198" s="9"/>
      <c r="B198" s="9"/>
      <c r="C198" s="9"/>
      <c r="D198" s="9"/>
      <c r="E198" s="9"/>
      <c r="F198" s="9"/>
      <c r="G198" s="9"/>
    </row>
    <row r="199" spans="1:7" ht="13.8">
      <c r="A199" s="8"/>
      <c r="B199" s="8"/>
      <c r="C199" s="8"/>
      <c r="D199" s="8"/>
      <c r="E199" s="8"/>
      <c r="F199" s="8"/>
      <c r="G199" s="8"/>
    </row>
    <row r="200" spans="1:7" ht="13.8">
      <c r="A200" s="9"/>
      <c r="B200" s="9"/>
      <c r="C200" s="9"/>
      <c r="D200" s="9"/>
      <c r="E200" s="9"/>
      <c r="F200" s="9"/>
      <c r="G200" s="9"/>
    </row>
    <row r="201" spans="1:7" ht="13.8">
      <c r="A201" s="8"/>
      <c r="B201" s="8"/>
      <c r="C201" s="8"/>
      <c r="D201" s="8"/>
      <c r="E201" s="8"/>
      <c r="F201" s="8"/>
      <c r="G201" s="8"/>
    </row>
    <row r="202" spans="1:7" ht="13.8">
      <c r="A202" s="9"/>
      <c r="B202" s="9"/>
      <c r="C202" s="9"/>
      <c r="D202" s="9"/>
      <c r="E202" s="9"/>
      <c r="F202" s="9"/>
      <c r="G202" s="9"/>
    </row>
    <row r="203" spans="1:7" ht="13.8">
      <c r="A203" s="8"/>
      <c r="B203" s="8"/>
      <c r="C203" s="8"/>
      <c r="D203" s="8"/>
      <c r="E203" s="8"/>
      <c r="F203" s="8"/>
      <c r="G203" s="8"/>
    </row>
    <row r="204" spans="1:7" ht="13.8">
      <c r="A204" s="9"/>
      <c r="B204" s="9"/>
      <c r="C204" s="9"/>
      <c r="D204" s="9"/>
      <c r="E204" s="9"/>
      <c r="F204" s="9"/>
      <c r="G204" s="9"/>
    </row>
    <row r="205" spans="1:7" ht="13.8">
      <c r="A205" s="8"/>
      <c r="B205" s="8"/>
      <c r="C205" s="8"/>
      <c r="D205" s="8"/>
      <c r="E205" s="8"/>
      <c r="F205" s="8"/>
      <c r="G205" s="8"/>
    </row>
    <row r="206" spans="1:7" ht="13.8">
      <c r="A206" s="9"/>
      <c r="B206" s="9"/>
      <c r="C206" s="9"/>
      <c r="D206" s="9"/>
      <c r="E206" s="9"/>
      <c r="F206" s="9"/>
      <c r="G206" s="9"/>
    </row>
    <row r="207" spans="1:7" ht="13.8">
      <c r="A207" s="8"/>
      <c r="B207" s="8"/>
      <c r="C207" s="8"/>
      <c r="D207" s="8"/>
      <c r="E207" s="8"/>
      <c r="F207" s="8"/>
      <c r="G207" s="8"/>
    </row>
    <row r="208" spans="1:7" ht="13.8">
      <c r="A208" s="9"/>
      <c r="B208" s="9"/>
      <c r="C208" s="9"/>
      <c r="D208" s="9"/>
      <c r="E208" s="9"/>
      <c r="F208" s="9"/>
      <c r="G208" s="9"/>
    </row>
    <row r="209" spans="1:7" ht="13.8">
      <c r="A209" s="8"/>
      <c r="B209" s="8"/>
      <c r="C209" s="8"/>
      <c r="D209" s="8"/>
      <c r="E209" s="8"/>
      <c r="F209" s="8"/>
      <c r="G209" s="8"/>
    </row>
    <row r="210" spans="1:7" ht="13.8">
      <c r="A210" s="9"/>
      <c r="B210" s="9"/>
      <c r="C210" s="9"/>
      <c r="D210" s="9"/>
      <c r="E210" s="9"/>
      <c r="F210" s="9"/>
      <c r="G210" s="9"/>
    </row>
    <row r="211" spans="1:7" ht="13.8">
      <c r="A211" s="8"/>
      <c r="B211" s="8"/>
      <c r="C211" s="8"/>
      <c r="D211" s="8"/>
      <c r="E211" s="8"/>
      <c r="F211" s="8"/>
      <c r="G211" s="8"/>
    </row>
    <row r="212" spans="1:7" ht="13.8">
      <c r="A212" s="9"/>
      <c r="B212" s="9"/>
      <c r="C212" s="9"/>
      <c r="D212" s="9"/>
      <c r="E212" s="9"/>
      <c r="F212" s="9"/>
      <c r="G212" s="9"/>
    </row>
    <row r="213" spans="1:7" ht="13.8">
      <c r="A213" s="8"/>
      <c r="B213" s="8"/>
      <c r="C213" s="8"/>
      <c r="D213" s="8"/>
      <c r="E213" s="8"/>
      <c r="F213" s="8"/>
      <c r="G213" s="8"/>
    </row>
    <row r="214" spans="1:7" ht="13.8">
      <c r="A214" s="9"/>
      <c r="B214" s="9"/>
      <c r="C214" s="9"/>
      <c r="D214" s="9"/>
      <c r="E214" s="9"/>
      <c r="F214" s="9"/>
      <c r="G214" s="9"/>
    </row>
    <row r="215" spans="1:7" ht="13.8">
      <c r="A215" s="8"/>
      <c r="B215" s="8"/>
      <c r="C215" s="8"/>
      <c r="D215" s="8"/>
      <c r="E215" s="8"/>
      <c r="F215" s="8"/>
      <c r="G215" s="8"/>
    </row>
    <row r="216" spans="1:7" ht="13.8">
      <c r="A216" s="9"/>
      <c r="B216" s="9"/>
      <c r="C216" s="9"/>
      <c r="D216" s="9"/>
      <c r="E216" s="9"/>
      <c r="F216" s="9"/>
      <c r="G216" s="9"/>
    </row>
    <row r="217" spans="1:7" ht="13.8">
      <c r="A217" s="8"/>
      <c r="B217" s="8"/>
      <c r="C217" s="8"/>
      <c r="D217" s="8"/>
      <c r="E217" s="8"/>
      <c r="F217" s="8"/>
      <c r="G217" s="8"/>
    </row>
    <row r="218" spans="1:7" ht="13.8">
      <c r="A218" s="9"/>
      <c r="B218" s="9"/>
      <c r="C218" s="9"/>
      <c r="D218" s="9"/>
      <c r="E218" s="9"/>
      <c r="F218" s="9"/>
      <c r="G218" s="9"/>
    </row>
    <row r="219" spans="1:7" ht="13.8">
      <c r="A219" s="8"/>
      <c r="B219" s="8"/>
      <c r="C219" s="8"/>
      <c r="D219" s="8"/>
      <c r="E219" s="8"/>
      <c r="F219" s="8"/>
      <c r="G219" s="8"/>
    </row>
    <row r="220" spans="1:7" ht="13.8">
      <c r="A220" s="9"/>
      <c r="B220" s="9"/>
      <c r="C220" s="9"/>
      <c r="D220" s="9"/>
      <c r="E220" s="9"/>
      <c r="F220" s="9"/>
      <c r="G220" s="9"/>
    </row>
    <row r="221" spans="1:7" ht="13.8">
      <c r="A221" s="8"/>
      <c r="B221" s="8"/>
      <c r="C221" s="8"/>
      <c r="D221" s="8"/>
      <c r="E221" s="8"/>
      <c r="F221" s="8"/>
      <c r="G221" s="8"/>
    </row>
    <row r="222" spans="1:7" ht="13.8">
      <c r="A222" s="9"/>
      <c r="B222" s="9"/>
      <c r="C222" s="9"/>
      <c r="D222" s="9"/>
      <c r="E222" s="9"/>
      <c r="F222" s="9"/>
      <c r="G222" s="9"/>
    </row>
    <row r="223" spans="1:7" ht="13.8">
      <c r="A223" s="8"/>
      <c r="B223" s="8"/>
      <c r="C223" s="8"/>
      <c r="D223" s="8"/>
      <c r="E223" s="8"/>
      <c r="F223" s="8"/>
      <c r="G223" s="8"/>
    </row>
    <row r="224" spans="1:7" ht="13.8">
      <c r="A224" s="9"/>
      <c r="B224" s="9"/>
      <c r="C224" s="9"/>
      <c r="D224" s="9"/>
      <c r="E224" s="9"/>
      <c r="F224" s="9"/>
      <c r="G224" s="9"/>
    </row>
    <row r="225" spans="1:7" ht="13.8">
      <c r="A225" s="8"/>
      <c r="B225" s="8"/>
      <c r="C225" s="8"/>
      <c r="D225" s="8"/>
      <c r="E225" s="8"/>
      <c r="F225" s="8"/>
      <c r="G225" s="8"/>
    </row>
    <row r="226" spans="1:7" ht="13.8">
      <c r="A226" s="9"/>
      <c r="B226" s="9"/>
      <c r="C226" s="9"/>
      <c r="D226" s="9"/>
      <c r="E226" s="9"/>
      <c r="F226" s="9"/>
      <c r="G226" s="9"/>
    </row>
    <row r="227" spans="1:7" ht="13.8">
      <c r="A227" s="8"/>
      <c r="B227" s="8"/>
      <c r="C227" s="8"/>
      <c r="D227" s="8"/>
      <c r="E227" s="8"/>
      <c r="F227" s="8"/>
      <c r="G227" s="8"/>
    </row>
    <row r="228" spans="1:7" ht="13.8">
      <c r="A228" s="9"/>
      <c r="B228" s="9"/>
      <c r="C228" s="9"/>
      <c r="D228" s="9"/>
      <c r="E228" s="9"/>
      <c r="F228" s="9"/>
      <c r="G228" s="9"/>
    </row>
    <row r="229" spans="1:7" ht="13.8">
      <c r="A229" s="8"/>
      <c r="B229" s="8"/>
      <c r="C229" s="8"/>
      <c r="D229" s="8"/>
      <c r="E229" s="8"/>
      <c r="F229" s="8"/>
      <c r="G229" s="8"/>
    </row>
    <row r="230" spans="1:7" ht="13.8">
      <c r="A230" s="9"/>
      <c r="B230" s="9"/>
      <c r="C230" s="9"/>
      <c r="D230" s="9"/>
      <c r="E230" s="9"/>
      <c r="F230" s="9"/>
      <c r="G230" s="9"/>
    </row>
    <row r="231" spans="1:7" ht="13.8">
      <c r="A231" s="8"/>
      <c r="B231" s="8"/>
      <c r="C231" s="8"/>
      <c r="D231" s="8"/>
      <c r="E231" s="8"/>
      <c r="F231" s="8"/>
      <c r="G231" s="8"/>
    </row>
    <row r="232" spans="1:7" ht="13.8">
      <c r="A232" s="9"/>
      <c r="B232" s="9"/>
      <c r="C232" s="9"/>
      <c r="D232" s="9"/>
      <c r="E232" s="9"/>
      <c r="F232" s="9"/>
      <c r="G232" s="9"/>
    </row>
    <row r="233" spans="1:7" ht="13.8">
      <c r="A233" s="8"/>
      <c r="B233" s="8"/>
      <c r="C233" s="8"/>
      <c r="D233" s="8"/>
      <c r="E233" s="8"/>
      <c r="F233" s="8"/>
      <c r="G233" s="8"/>
    </row>
    <row r="234" spans="1:7" ht="13.8">
      <c r="A234" s="9"/>
      <c r="B234" s="9"/>
      <c r="C234" s="9"/>
      <c r="D234" s="9"/>
      <c r="E234" s="9"/>
      <c r="F234" s="9"/>
      <c r="G234" s="9"/>
    </row>
    <row r="235" spans="1:7" ht="13.8">
      <c r="A235" s="8"/>
      <c r="B235" s="8"/>
      <c r="C235" s="8"/>
      <c r="D235" s="8"/>
      <c r="E235" s="8"/>
      <c r="F235" s="8"/>
      <c r="G235" s="8"/>
    </row>
    <row r="236" spans="1:7" ht="13.8">
      <c r="A236" s="9"/>
      <c r="B236" s="9"/>
      <c r="C236" s="9"/>
      <c r="D236" s="9"/>
      <c r="E236" s="9"/>
      <c r="F236" s="9"/>
      <c r="G236" s="9"/>
    </row>
    <row r="237" spans="1:7" ht="13.8">
      <c r="A237" s="8"/>
      <c r="B237" s="8"/>
      <c r="C237" s="8"/>
      <c r="D237" s="8"/>
      <c r="E237" s="8"/>
      <c r="F237" s="8"/>
      <c r="G237" s="8"/>
    </row>
    <row r="238" spans="1:7" ht="13.8">
      <c r="A238" s="9"/>
      <c r="B238" s="9"/>
      <c r="C238" s="9"/>
      <c r="D238" s="9"/>
      <c r="E238" s="9"/>
      <c r="F238" s="9"/>
      <c r="G238" s="9"/>
    </row>
    <row r="239" spans="1:7" ht="13.8">
      <c r="A239" s="8"/>
      <c r="B239" s="8"/>
      <c r="C239" s="8"/>
      <c r="D239" s="8"/>
      <c r="E239" s="8"/>
      <c r="F239" s="8"/>
      <c r="G239" s="8"/>
    </row>
    <row r="240" spans="1:7" ht="13.8">
      <c r="A240" s="9"/>
      <c r="B240" s="9"/>
      <c r="C240" s="9"/>
      <c r="D240" s="9"/>
      <c r="E240" s="9"/>
      <c r="F240" s="9"/>
      <c r="G240" s="9"/>
    </row>
    <row r="241" spans="1:7" ht="13.8">
      <c r="A241" s="8"/>
      <c r="B241" s="8"/>
      <c r="C241" s="8"/>
      <c r="D241" s="8"/>
      <c r="E241" s="8"/>
      <c r="F241" s="8"/>
      <c r="G241" s="8"/>
    </row>
    <row r="242" spans="1:7" ht="13.8">
      <c r="A242" s="9"/>
      <c r="B242" s="9"/>
      <c r="C242" s="9"/>
      <c r="D242" s="9"/>
      <c r="E242" s="9"/>
      <c r="F242" s="9"/>
      <c r="G242" s="9"/>
    </row>
    <row r="243" spans="1:7" ht="13.8">
      <c r="A243" s="8"/>
      <c r="B243" s="8"/>
      <c r="C243" s="8"/>
      <c r="D243" s="8"/>
      <c r="E243" s="8"/>
      <c r="F243" s="8"/>
      <c r="G243" s="8"/>
    </row>
    <row r="244" spans="1:7" ht="13.8">
      <c r="A244" s="9"/>
      <c r="B244" s="9"/>
      <c r="C244" s="9"/>
      <c r="D244" s="9"/>
      <c r="E244" s="9"/>
      <c r="F244" s="9"/>
      <c r="G244" s="9"/>
    </row>
    <row r="245" spans="1:7" ht="13.8">
      <c r="A245" s="8"/>
      <c r="B245" s="8"/>
      <c r="C245" s="8"/>
      <c r="D245" s="8"/>
      <c r="E245" s="8"/>
      <c r="F245" s="8"/>
      <c r="G245" s="8"/>
    </row>
    <row r="246" spans="1:7" ht="13.8">
      <c r="A246" s="9"/>
      <c r="B246" s="9"/>
      <c r="C246" s="9"/>
      <c r="D246" s="9"/>
      <c r="E246" s="9"/>
      <c r="F246" s="9"/>
      <c r="G246" s="9"/>
    </row>
    <row r="247" spans="1:7" ht="13.8">
      <c r="A247" s="8"/>
      <c r="B247" s="8"/>
      <c r="C247" s="8"/>
      <c r="D247" s="8"/>
      <c r="E247" s="8"/>
      <c r="F247" s="8"/>
      <c r="G247" s="8"/>
    </row>
    <row r="248" spans="1:7" ht="13.8">
      <c r="A248" s="9"/>
      <c r="B248" s="9"/>
      <c r="C248" s="9"/>
      <c r="D248" s="9"/>
      <c r="E248" s="9"/>
      <c r="F248" s="9"/>
      <c r="G248" s="9"/>
    </row>
    <row r="249" spans="1:7" ht="13.8">
      <c r="A249" s="8"/>
      <c r="B249" s="8"/>
      <c r="C249" s="8"/>
      <c r="D249" s="8"/>
      <c r="E249" s="8"/>
      <c r="F249" s="8"/>
      <c r="G249" s="8"/>
    </row>
    <row r="250" spans="1:7" ht="13.8">
      <c r="A250" s="9"/>
      <c r="B250" s="9"/>
      <c r="C250" s="9"/>
      <c r="D250" s="9"/>
      <c r="E250" s="9"/>
      <c r="F250" s="9"/>
      <c r="G250" s="9"/>
    </row>
    <row r="251" spans="1:7" ht="13.8">
      <c r="A251" s="8"/>
      <c r="B251" s="8"/>
      <c r="C251" s="8"/>
      <c r="D251" s="8"/>
      <c r="E251" s="8"/>
      <c r="F251" s="8"/>
      <c r="G251" s="8"/>
    </row>
    <row r="252" spans="1:7" ht="13.8">
      <c r="A252" s="9"/>
      <c r="B252" s="9"/>
      <c r="C252" s="9"/>
      <c r="D252" s="9"/>
      <c r="E252" s="9"/>
      <c r="F252" s="9"/>
      <c r="G252" s="9"/>
    </row>
    <row r="253" spans="1:7" ht="13.8">
      <c r="A253" s="8"/>
      <c r="B253" s="8"/>
      <c r="C253" s="8"/>
      <c r="D253" s="8"/>
      <c r="E253" s="8"/>
      <c r="F253" s="8"/>
      <c r="G253" s="8"/>
    </row>
    <row r="254" spans="1:7" ht="13.8">
      <c r="A254" s="9"/>
      <c r="B254" s="9"/>
      <c r="C254" s="9"/>
      <c r="D254" s="9"/>
      <c r="E254" s="9"/>
      <c r="F254" s="9"/>
      <c r="G254" s="9"/>
    </row>
    <row r="255" spans="1:7" ht="13.8">
      <c r="A255" s="8"/>
      <c r="B255" s="8"/>
      <c r="C255" s="8"/>
      <c r="D255" s="8"/>
      <c r="E255" s="8"/>
      <c r="F255" s="8"/>
      <c r="G255" s="8"/>
    </row>
    <row r="256" spans="1:7" ht="13.8">
      <c r="A256" s="9"/>
      <c r="B256" s="9"/>
      <c r="C256" s="9"/>
      <c r="D256" s="9"/>
      <c r="E256" s="9"/>
      <c r="F256" s="9"/>
      <c r="G256" s="9"/>
    </row>
    <row r="257" spans="1:7" ht="13.8">
      <c r="A257" s="8"/>
      <c r="B257" s="8"/>
      <c r="C257" s="8"/>
      <c r="D257" s="8"/>
      <c r="E257" s="8"/>
      <c r="F257" s="8"/>
      <c r="G257" s="8"/>
    </row>
    <row r="258" spans="1:7" ht="13.8">
      <c r="A258" s="9"/>
      <c r="B258" s="9"/>
      <c r="C258" s="9"/>
      <c r="D258" s="9"/>
      <c r="E258" s="9"/>
      <c r="F258" s="9"/>
      <c r="G258" s="9"/>
    </row>
    <row r="259" spans="1:7" ht="13.8">
      <c r="A259" s="8"/>
      <c r="B259" s="8"/>
      <c r="C259" s="8"/>
      <c r="D259" s="8"/>
      <c r="E259" s="8"/>
      <c r="F259" s="8"/>
      <c r="G259" s="8"/>
    </row>
    <row r="260" spans="1:7" ht="13.8">
      <c r="A260" s="9"/>
      <c r="B260" s="9"/>
      <c r="C260" s="9"/>
      <c r="D260" s="9"/>
      <c r="E260" s="9"/>
      <c r="F260" s="9"/>
      <c r="G260" s="9"/>
    </row>
    <row r="261" spans="1:7" ht="13.8">
      <c r="A261" s="8"/>
      <c r="B261" s="8"/>
      <c r="C261" s="8"/>
      <c r="D261" s="8"/>
      <c r="E261" s="8"/>
      <c r="F261" s="8"/>
      <c r="G261" s="8"/>
    </row>
    <row r="262" spans="1:7" ht="13.8">
      <c r="A262" s="9"/>
      <c r="B262" s="9"/>
      <c r="C262" s="9"/>
      <c r="D262" s="9"/>
      <c r="E262" s="9"/>
      <c r="F262" s="9"/>
      <c r="G262" s="9"/>
    </row>
    <row r="263" spans="1:7" ht="13.8">
      <c r="A263" s="8"/>
      <c r="B263" s="8"/>
      <c r="C263" s="8"/>
      <c r="D263" s="8"/>
      <c r="E263" s="8"/>
      <c r="F263" s="8"/>
      <c r="G263" s="8"/>
    </row>
    <row r="264" spans="1:7" ht="13.8">
      <c r="A264" s="9"/>
      <c r="B264" s="9"/>
      <c r="C264" s="9"/>
      <c r="D264" s="9"/>
      <c r="E264" s="9"/>
      <c r="F264" s="9"/>
      <c r="G264" s="9"/>
    </row>
    <row r="265" spans="1:7" ht="13.8">
      <c r="A265" s="8"/>
      <c r="B265" s="8"/>
      <c r="C265" s="8"/>
      <c r="D265" s="8"/>
      <c r="E265" s="8"/>
      <c r="F265" s="8"/>
      <c r="G265" s="8"/>
    </row>
    <row r="266" spans="1:7" ht="13.8">
      <c r="A266" s="9"/>
      <c r="B266" s="9"/>
      <c r="C266" s="9"/>
      <c r="D266" s="9"/>
      <c r="E266" s="9"/>
      <c r="F266" s="9"/>
      <c r="G266" s="9"/>
    </row>
    <row r="267" spans="1:7" ht="13.8">
      <c r="A267" s="8"/>
      <c r="B267" s="8"/>
      <c r="C267" s="8"/>
      <c r="D267" s="8"/>
      <c r="E267" s="8"/>
      <c r="F267" s="8"/>
      <c r="G267" s="8"/>
    </row>
    <row r="268" spans="1:7" ht="13.8">
      <c r="A268" s="9"/>
      <c r="B268" s="9"/>
      <c r="C268" s="9"/>
      <c r="D268" s="9"/>
      <c r="E268" s="9"/>
      <c r="F268" s="9"/>
      <c r="G268" s="9"/>
    </row>
    <row r="269" spans="1:7" ht="13.8">
      <c r="A269" s="8"/>
      <c r="B269" s="8"/>
      <c r="C269" s="8"/>
      <c r="D269" s="8"/>
      <c r="E269" s="8"/>
      <c r="F269" s="8"/>
      <c r="G269" s="8"/>
    </row>
    <row r="270" spans="1:7" ht="13.8">
      <c r="A270" s="9"/>
      <c r="B270" s="9"/>
      <c r="C270" s="9"/>
      <c r="D270" s="9"/>
      <c r="E270" s="9"/>
      <c r="F270" s="9"/>
      <c r="G270" s="9"/>
    </row>
    <row r="271" spans="1:7" ht="13.8">
      <c r="A271" s="8"/>
      <c r="B271" s="8"/>
      <c r="C271" s="8"/>
      <c r="D271" s="8"/>
      <c r="E271" s="8"/>
      <c r="F271" s="8"/>
      <c r="G271" s="8"/>
    </row>
    <row r="272" spans="1:7" ht="13.8">
      <c r="A272" s="9"/>
      <c r="B272" s="9"/>
      <c r="C272" s="9"/>
      <c r="D272" s="9"/>
      <c r="E272" s="9"/>
      <c r="F272" s="9"/>
      <c r="G272" s="9"/>
    </row>
    <row r="273" spans="1:7" ht="13.8">
      <c r="A273" s="8"/>
      <c r="B273" s="8"/>
      <c r="C273" s="8"/>
      <c r="D273" s="8"/>
      <c r="E273" s="8"/>
      <c r="F273" s="8"/>
      <c r="G273" s="8"/>
    </row>
    <row r="274" spans="1:7" ht="13.8">
      <c r="A274" s="9"/>
      <c r="B274" s="9"/>
      <c r="C274" s="9"/>
      <c r="D274" s="9"/>
      <c r="E274" s="9"/>
      <c r="F274" s="9"/>
      <c r="G274" s="9"/>
    </row>
    <row r="275" spans="1:7" ht="13.8">
      <c r="A275" s="8"/>
      <c r="B275" s="8"/>
      <c r="C275" s="8"/>
      <c r="D275" s="8"/>
      <c r="E275" s="8"/>
      <c r="F275" s="8"/>
      <c r="G275" s="8"/>
    </row>
    <row r="276" spans="1:7" ht="13.8">
      <c r="A276" s="9"/>
      <c r="B276" s="9"/>
      <c r="C276" s="9"/>
      <c r="D276" s="9"/>
      <c r="E276" s="9"/>
      <c r="F276" s="9"/>
      <c r="G276" s="9"/>
    </row>
    <row r="277" spans="1:7" ht="13.8">
      <c r="A277" s="8"/>
      <c r="B277" s="8"/>
      <c r="C277" s="8"/>
      <c r="D277" s="8"/>
      <c r="E277" s="8"/>
      <c r="F277" s="8"/>
      <c r="G277" s="8"/>
    </row>
    <row r="278" spans="1:7" ht="13.8">
      <c r="A278" s="9"/>
      <c r="B278" s="9"/>
      <c r="C278" s="9"/>
      <c r="D278" s="9"/>
      <c r="E278" s="9"/>
      <c r="F278" s="9"/>
      <c r="G278" s="9"/>
    </row>
    <row r="279" spans="1:7" ht="13.8">
      <c r="A279" s="8"/>
      <c r="B279" s="8"/>
      <c r="C279" s="8"/>
      <c r="D279" s="8"/>
      <c r="E279" s="8"/>
      <c r="F279" s="8"/>
      <c r="G279" s="8"/>
    </row>
    <row r="280" spans="1:7" ht="13.8">
      <c r="A280" s="9"/>
      <c r="B280" s="9"/>
      <c r="C280" s="9"/>
      <c r="D280" s="9"/>
      <c r="E280" s="9"/>
      <c r="F280" s="9"/>
      <c r="G280" s="9"/>
    </row>
    <row r="281" spans="1:7" ht="13.8">
      <c r="A281" s="8"/>
      <c r="B281" s="8"/>
      <c r="C281" s="8"/>
      <c r="D281" s="8"/>
      <c r="E281" s="8"/>
      <c r="F281" s="8"/>
      <c r="G281" s="8"/>
    </row>
    <row r="282" spans="1:7" ht="13.8">
      <c r="A282" s="9"/>
      <c r="B282" s="9"/>
      <c r="C282" s="9"/>
      <c r="D282" s="9"/>
      <c r="E282" s="9"/>
      <c r="F282" s="9"/>
      <c r="G282" s="9"/>
    </row>
    <row r="283" spans="1:7" ht="13.8">
      <c r="A283" s="8"/>
      <c r="B283" s="8"/>
      <c r="C283" s="8"/>
      <c r="D283" s="8"/>
      <c r="E283" s="8"/>
      <c r="F283" s="8"/>
      <c r="G283" s="8"/>
    </row>
    <row r="284" spans="1:7" ht="13.8">
      <c r="A284" s="9"/>
      <c r="B284" s="9"/>
      <c r="C284" s="9"/>
      <c r="D284" s="9"/>
      <c r="E284" s="9"/>
      <c r="F284" s="9"/>
      <c r="G284" s="9"/>
    </row>
    <row r="285" spans="1:7" ht="13.8">
      <c r="A285" s="8"/>
      <c r="B285" s="8"/>
      <c r="C285" s="8"/>
      <c r="D285" s="8"/>
      <c r="E285" s="8"/>
      <c r="F285" s="8"/>
      <c r="G285" s="8"/>
    </row>
    <row r="286" spans="1:7" ht="13.8">
      <c r="A286" s="9"/>
      <c r="B286" s="9"/>
      <c r="C286" s="9"/>
      <c r="D286" s="9"/>
      <c r="E286" s="9"/>
      <c r="F286" s="9"/>
      <c r="G286" s="9"/>
    </row>
    <row r="287" spans="1:7" ht="13.8">
      <c r="A287" s="8"/>
      <c r="B287" s="8"/>
      <c r="C287" s="8"/>
      <c r="D287" s="8"/>
      <c r="E287" s="8"/>
      <c r="F287" s="8"/>
      <c r="G287" s="8"/>
    </row>
    <row r="288" spans="1:7" ht="13.8">
      <c r="A288" s="9"/>
      <c r="B288" s="9"/>
      <c r="C288" s="9"/>
      <c r="D288" s="9"/>
      <c r="E288" s="9"/>
      <c r="F288" s="9"/>
      <c r="G288" s="9"/>
    </row>
    <row r="289" spans="1:7" ht="13.8">
      <c r="A289" s="8"/>
      <c r="B289" s="8"/>
      <c r="C289" s="8"/>
      <c r="D289" s="8"/>
      <c r="E289" s="8"/>
      <c r="F289" s="8"/>
      <c r="G289" s="8"/>
    </row>
    <row r="290" spans="1:7" ht="13.8">
      <c r="A290" s="9"/>
      <c r="B290" s="9"/>
      <c r="C290" s="9"/>
      <c r="D290" s="9"/>
      <c r="E290" s="9"/>
      <c r="F290" s="9"/>
      <c r="G290" s="9"/>
    </row>
    <row r="291" spans="1:7" ht="13.8">
      <c r="A291" s="8"/>
      <c r="B291" s="8"/>
      <c r="C291" s="8"/>
      <c r="D291" s="8"/>
      <c r="E291" s="8"/>
      <c r="F291" s="8"/>
      <c r="G291" s="8"/>
    </row>
    <row r="292" spans="1:7" ht="13.8">
      <c r="A292" s="9"/>
      <c r="B292" s="9"/>
      <c r="C292" s="9"/>
      <c r="D292" s="9"/>
      <c r="E292" s="9"/>
      <c r="F292" s="9"/>
      <c r="G292" s="9"/>
    </row>
    <row r="293" spans="1:7" ht="13.8">
      <c r="A293" s="8"/>
      <c r="B293" s="8"/>
      <c r="C293" s="8"/>
      <c r="D293" s="8"/>
      <c r="E293" s="8"/>
      <c r="F293" s="8"/>
      <c r="G293" s="8"/>
    </row>
    <row r="294" spans="1:7" ht="13.8">
      <c r="A294" s="9"/>
      <c r="B294" s="9"/>
      <c r="C294" s="9"/>
      <c r="D294" s="9"/>
      <c r="E294" s="9"/>
      <c r="F294" s="9"/>
      <c r="G294" s="9"/>
    </row>
    <row r="295" spans="1:7" ht="13.8">
      <c r="A295" s="8"/>
      <c r="B295" s="8"/>
      <c r="C295" s="8"/>
      <c r="D295" s="8"/>
      <c r="E295" s="8"/>
      <c r="F295" s="8"/>
      <c r="G295" s="8"/>
    </row>
    <row r="296" spans="1:7" ht="13.8">
      <c r="A296" s="9"/>
      <c r="B296" s="9"/>
      <c r="C296" s="9"/>
      <c r="D296" s="9"/>
      <c r="E296" s="9"/>
      <c r="F296" s="9"/>
      <c r="G296" s="9"/>
    </row>
    <row r="297" spans="1:7" ht="13.8">
      <c r="A297" s="8"/>
      <c r="B297" s="8"/>
      <c r="C297" s="8"/>
      <c r="D297" s="8"/>
      <c r="E297" s="8"/>
      <c r="F297" s="8"/>
      <c r="G297" s="8"/>
    </row>
    <row r="298" spans="1:7" ht="13.8">
      <c r="A298" s="9"/>
      <c r="B298" s="9"/>
      <c r="C298" s="9"/>
      <c r="D298" s="9"/>
      <c r="E298" s="9"/>
      <c r="F298" s="9"/>
      <c r="G298" s="9"/>
    </row>
    <row r="299" spans="1:7" ht="13.8">
      <c r="A299" s="8"/>
      <c r="B299" s="8"/>
      <c r="C299" s="8"/>
      <c r="D299" s="8"/>
      <c r="E299" s="8"/>
      <c r="F299" s="8"/>
      <c r="G299" s="8"/>
    </row>
    <row r="300" spans="1:7" ht="13.8">
      <c r="A300" s="9"/>
      <c r="B300" s="9"/>
      <c r="C300" s="9"/>
      <c r="D300" s="9"/>
      <c r="E300" s="9"/>
      <c r="F300" s="9"/>
      <c r="G300" s="9"/>
    </row>
    <row r="301" spans="1:7" ht="13.8">
      <c r="A301" s="8"/>
      <c r="B301" s="8"/>
      <c r="C301" s="8"/>
      <c r="D301" s="8"/>
      <c r="E301" s="8"/>
      <c r="F301" s="8"/>
      <c r="G301" s="8"/>
    </row>
    <row r="302" spans="1:7" ht="13.8">
      <c r="A302" s="9"/>
      <c r="B302" s="9"/>
      <c r="C302" s="9"/>
      <c r="D302" s="9"/>
      <c r="E302" s="9"/>
      <c r="F302" s="9"/>
      <c r="G302" s="9"/>
    </row>
    <row r="303" spans="1:7" ht="13.8">
      <c r="A303" s="8"/>
      <c r="B303" s="8"/>
      <c r="C303" s="8"/>
      <c r="D303" s="8"/>
      <c r="E303" s="8"/>
      <c r="F303" s="8"/>
      <c r="G303" s="8"/>
    </row>
    <row r="304" spans="1:7" ht="13.8">
      <c r="A304" s="9"/>
      <c r="B304" s="9"/>
      <c r="C304" s="9"/>
      <c r="D304" s="9"/>
      <c r="E304" s="9"/>
      <c r="F304" s="9"/>
      <c r="G304" s="9"/>
    </row>
    <row r="305" spans="1:7" ht="13.8">
      <c r="A305" s="8"/>
      <c r="B305" s="8"/>
      <c r="C305" s="8"/>
      <c r="D305" s="8"/>
      <c r="E305" s="8"/>
      <c r="F305" s="8"/>
      <c r="G305" s="8"/>
    </row>
    <row r="306" spans="1:7" ht="13.8">
      <c r="A306" s="9"/>
      <c r="B306" s="9"/>
      <c r="C306" s="9"/>
      <c r="D306" s="9"/>
      <c r="E306" s="9"/>
      <c r="F306" s="9"/>
      <c r="G306" s="9"/>
    </row>
    <row r="307" spans="1:7" ht="13.8">
      <c r="A307" s="8"/>
      <c r="B307" s="8"/>
      <c r="C307" s="8"/>
      <c r="D307" s="8"/>
      <c r="E307" s="8"/>
      <c r="F307" s="8"/>
      <c r="G307" s="8"/>
    </row>
    <row r="308" spans="1:7" ht="13.8">
      <c r="A308" s="9"/>
      <c r="B308" s="9"/>
      <c r="C308" s="9"/>
      <c r="D308" s="9"/>
      <c r="E308" s="9"/>
      <c r="F308" s="9"/>
      <c r="G308" s="9"/>
    </row>
    <row r="309" spans="1:7" ht="13.8">
      <c r="A309" s="8"/>
      <c r="B309" s="8"/>
      <c r="C309" s="8"/>
      <c r="D309" s="8"/>
      <c r="E309" s="8"/>
      <c r="F309" s="8"/>
      <c r="G309" s="8"/>
    </row>
    <row r="310" spans="1:7" ht="13.8">
      <c r="A310" s="9"/>
      <c r="B310" s="9"/>
      <c r="C310" s="9"/>
      <c r="D310" s="9"/>
      <c r="E310" s="9"/>
      <c r="F310" s="9"/>
      <c r="G310" s="9"/>
    </row>
    <row r="311" spans="1:7" ht="13.8">
      <c r="A311" s="8"/>
      <c r="B311" s="8"/>
      <c r="C311" s="8"/>
      <c r="D311" s="8"/>
      <c r="E311" s="8"/>
      <c r="F311" s="8"/>
      <c r="G311" s="8"/>
    </row>
    <row r="312" spans="1:7" ht="13.8">
      <c r="A312" s="9"/>
      <c r="B312" s="9"/>
      <c r="C312" s="9"/>
      <c r="D312" s="9"/>
      <c r="E312" s="9"/>
      <c r="F312" s="9"/>
      <c r="G312" s="9"/>
    </row>
    <row r="313" spans="1:7" ht="13.8">
      <c r="A313" s="8"/>
      <c r="B313" s="8"/>
      <c r="C313" s="8"/>
      <c r="D313" s="8"/>
      <c r="E313" s="8"/>
      <c r="F313" s="8"/>
      <c r="G313" s="8"/>
    </row>
    <row r="314" spans="1:7" ht="13.8">
      <c r="A314" s="9"/>
      <c r="B314" s="9"/>
      <c r="C314" s="9"/>
      <c r="D314" s="9"/>
      <c r="E314" s="9"/>
      <c r="F314" s="9"/>
      <c r="G314" s="9"/>
    </row>
    <row r="315" spans="1:7" ht="13.8">
      <c r="A315" s="8"/>
      <c r="B315" s="8"/>
      <c r="C315" s="8"/>
      <c r="D315" s="8"/>
      <c r="E315" s="8"/>
      <c r="F315" s="8"/>
      <c r="G315" s="8"/>
    </row>
    <row r="316" spans="1:7" ht="13.8">
      <c r="A316" s="9"/>
      <c r="B316" s="9"/>
      <c r="C316" s="9"/>
      <c r="D316" s="9"/>
      <c r="E316" s="9"/>
      <c r="F316" s="9"/>
      <c r="G316" s="9"/>
    </row>
    <row r="317" spans="1:7" ht="13.8">
      <c r="A317" s="8"/>
      <c r="B317" s="8"/>
      <c r="C317" s="8"/>
      <c r="D317" s="8"/>
      <c r="E317" s="8"/>
      <c r="F317" s="8"/>
      <c r="G317" s="8"/>
    </row>
    <row r="318" spans="1:7" ht="13.8">
      <c r="A318" s="9"/>
      <c r="B318" s="9"/>
      <c r="C318" s="9"/>
      <c r="D318" s="9"/>
      <c r="E318" s="9"/>
      <c r="F318" s="9"/>
      <c r="G318" s="9"/>
    </row>
    <row r="319" spans="1:7" ht="13.8">
      <c r="A319" s="8"/>
      <c r="B319" s="8"/>
      <c r="C319" s="8"/>
      <c r="D319" s="8"/>
      <c r="E319" s="8"/>
      <c r="F319" s="8"/>
      <c r="G319" s="8"/>
    </row>
    <row r="320" spans="1:7" ht="13.8">
      <c r="A320" s="9"/>
      <c r="B320" s="9"/>
      <c r="C320" s="9"/>
      <c r="D320" s="9"/>
      <c r="E320" s="9"/>
      <c r="F320" s="9"/>
      <c r="G320" s="9"/>
    </row>
    <row r="321" spans="1:7" ht="13.8">
      <c r="A321" s="8"/>
      <c r="B321" s="8"/>
      <c r="C321" s="8"/>
      <c r="D321" s="8"/>
      <c r="E321" s="8"/>
      <c r="F321" s="8"/>
      <c r="G321" s="8"/>
    </row>
    <row r="322" spans="1:7" ht="13.8">
      <c r="A322" s="9"/>
      <c r="B322" s="9"/>
      <c r="C322" s="9"/>
      <c r="D322" s="9"/>
      <c r="E322" s="9"/>
      <c r="F322" s="9"/>
      <c r="G322" s="9"/>
    </row>
    <row r="323" spans="1:7" ht="13.8">
      <c r="A323" s="8"/>
      <c r="B323" s="8"/>
      <c r="C323" s="8"/>
      <c r="D323" s="8"/>
      <c r="E323" s="8"/>
      <c r="F323" s="8"/>
      <c r="G323" s="8"/>
    </row>
    <row r="324" spans="1:7" ht="13.8">
      <c r="A324" s="9"/>
      <c r="B324" s="9"/>
      <c r="C324" s="9"/>
      <c r="D324" s="9"/>
      <c r="E324" s="9"/>
      <c r="F324" s="9"/>
      <c r="G324" s="9"/>
    </row>
    <row r="325" spans="1:7" ht="13.8">
      <c r="A325" s="8"/>
      <c r="B325" s="8"/>
      <c r="C325" s="8"/>
      <c r="D325" s="8"/>
      <c r="E325" s="8"/>
      <c r="F325" s="8"/>
      <c r="G325" s="8"/>
    </row>
    <row r="326" spans="1:7" ht="13.8">
      <c r="A326" s="9"/>
      <c r="B326" s="9"/>
      <c r="C326" s="9"/>
      <c r="D326" s="9"/>
      <c r="E326" s="9"/>
      <c r="F326" s="9"/>
      <c r="G326" s="9"/>
    </row>
    <row r="327" spans="1:7" ht="13.8">
      <c r="A327" s="8"/>
      <c r="B327" s="8"/>
      <c r="C327" s="8"/>
      <c r="D327" s="8"/>
      <c r="E327" s="8"/>
      <c r="F327" s="8"/>
      <c r="G327" s="8"/>
    </row>
    <row r="328" spans="1:7" ht="13.8">
      <c r="A328" s="9"/>
      <c r="B328" s="9"/>
      <c r="C328" s="9"/>
      <c r="D328" s="9"/>
      <c r="E328" s="9"/>
      <c r="F328" s="9"/>
      <c r="G328" s="9"/>
    </row>
    <row r="329" spans="1:7" ht="13.8">
      <c r="A329" s="8"/>
      <c r="B329" s="8"/>
      <c r="C329" s="8"/>
      <c r="D329" s="8"/>
      <c r="E329" s="8"/>
      <c r="F329" s="8"/>
      <c r="G329" s="8"/>
    </row>
    <row r="330" spans="1:7" ht="13.8">
      <c r="A330" s="9"/>
      <c r="B330" s="9"/>
      <c r="C330" s="9"/>
      <c r="D330" s="9"/>
      <c r="E330" s="9"/>
      <c r="F330" s="9"/>
      <c r="G330" s="9"/>
    </row>
    <row r="331" spans="1:7" ht="13.8">
      <c r="A331" s="8"/>
      <c r="B331" s="8"/>
      <c r="C331" s="8"/>
      <c r="D331" s="8"/>
      <c r="E331" s="8"/>
      <c r="F331" s="8"/>
      <c r="G331" s="8"/>
    </row>
    <row r="332" spans="1:7" ht="13.8">
      <c r="A332" s="9"/>
      <c r="B332" s="9"/>
      <c r="C332" s="9"/>
      <c r="D332" s="9"/>
      <c r="E332" s="9"/>
      <c r="F332" s="9"/>
      <c r="G332" s="9"/>
    </row>
    <row r="333" spans="1:7" ht="13.8">
      <c r="A333" s="8"/>
      <c r="B333" s="8"/>
      <c r="C333" s="8"/>
      <c r="D333" s="8"/>
      <c r="E333" s="8"/>
      <c r="F333" s="8"/>
      <c r="G333" s="8"/>
    </row>
    <row r="334" spans="1:7" ht="13.8">
      <c r="A334" s="9"/>
      <c r="B334" s="9"/>
      <c r="C334" s="9"/>
      <c r="D334" s="9"/>
      <c r="E334" s="9"/>
      <c r="F334" s="9"/>
      <c r="G334" s="9"/>
    </row>
    <row r="335" spans="1:7" ht="13.8">
      <c r="A335" s="8"/>
      <c r="B335" s="8"/>
      <c r="C335" s="8"/>
      <c r="D335" s="8"/>
      <c r="E335" s="8"/>
      <c r="F335" s="8"/>
      <c r="G335" s="8"/>
    </row>
    <row r="336" spans="1:7" ht="13.8">
      <c r="A336" s="9"/>
      <c r="B336" s="9"/>
      <c r="C336" s="9"/>
      <c r="D336" s="9"/>
      <c r="E336" s="9"/>
      <c r="F336" s="9"/>
      <c r="G336" s="9"/>
    </row>
    <row r="337" spans="1:7" ht="13.8">
      <c r="A337" s="8"/>
      <c r="B337" s="8"/>
      <c r="C337" s="8"/>
      <c r="D337" s="8"/>
      <c r="E337" s="8"/>
      <c r="F337" s="8"/>
      <c r="G337" s="8"/>
    </row>
    <row r="338" spans="1:7" ht="13.8">
      <c r="A338" s="9"/>
      <c r="B338" s="9"/>
      <c r="C338" s="9"/>
      <c r="D338" s="9"/>
      <c r="E338" s="9"/>
      <c r="F338" s="9"/>
      <c r="G338" s="9"/>
    </row>
    <row r="339" spans="1:7" ht="13.8">
      <c r="A339" s="8"/>
      <c r="B339" s="8"/>
      <c r="C339" s="8"/>
      <c r="D339" s="8"/>
      <c r="E339" s="8"/>
      <c r="F339" s="8"/>
      <c r="G339" s="8"/>
    </row>
    <row r="340" spans="1:7" ht="13.8">
      <c r="A340" s="9"/>
      <c r="B340" s="9"/>
      <c r="C340" s="9"/>
      <c r="D340" s="9"/>
      <c r="E340" s="9"/>
      <c r="F340" s="9"/>
      <c r="G340" s="9"/>
    </row>
    <row r="341" spans="1:7" ht="13.8">
      <c r="A341" s="8"/>
      <c r="B341" s="8"/>
      <c r="C341" s="8"/>
      <c r="D341" s="8"/>
      <c r="E341" s="8"/>
      <c r="F341" s="8"/>
      <c r="G341" s="8"/>
    </row>
    <row r="342" spans="1:7" ht="13.8">
      <c r="A342" s="9"/>
      <c r="B342" s="9"/>
      <c r="C342" s="9"/>
      <c r="D342" s="9"/>
      <c r="E342" s="9"/>
      <c r="F342" s="9"/>
      <c r="G342" s="9"/>
    </row>
    <row r="343" spans="1:7" ht="13.8">
      <c r="A343" s="8"/>
      <c r="B343" s="8"/>
      <c r="C343" s="8"/>
      <c r="D343" s="8"/>
      <c r="E343" s="8"/>
      <c r="F343" s="8"/>
      <c r="G343" s="8"/>
    </row>
    <row r="344" spans="1:7" ht="13.8">
      <c r="A344" s="9"/>
      <c r="B344" s="9"/>
      <c r="C344" s="9"/>
      <c r="D344" s="9"/>
      <c r="E344" s="9"/>
      <c r="F344" s="9"/>
      <c r="G344" s="9"/>
    </row>
    <row r="345" spans="1:7" ht="13.8">
      <c r="A345" s="8"/>
      <c r="B345" s="8"/>
      <c r="C345" s="8"/>
      <c r="D345" s="8"/>
      <c r="E345" s="8"/>
      <c r="F345" s="8"/>
      <c r="G345" s="8"/>
    </row>
    <row r="346" spans="1:7" ht="13.8">
      <c r="A346" s="9"/>
      <c r="B346" s="9"/>
      <c r="C346" s="9"/>
      <c r="D346" s="9"/>
      <c r="E346" s="9"/>
      <c r="F346" s="9"/>
      <c r="G346" s="9"/>
    </row>
    <row r="347" spans="1:7" ht="13.8">
      <c r="A347" s="8"/>
      <c r="B347" s="8"/>
      <c r="C347" s="8"/>
      <c r="D347" s="8"/>
      <c r="E347" s="8"/>
      <c r="F347" s="8"/>
      <c r="G347" s="8"/>
    </row>
    <row r="348" spans="1:7" ht="13.8">
      <c r="A348" s="9"/>
      <c r="B348" s="9"/>
      <c r="C348" s="9"/>
      <c r="D348" s="9"/>
      <c r="E348" s="9"/>
      <c r="F348" s="9"/>
      <c r="G348" s="9"/>
    </row>
    <row r="349" spans="1:7" ht="13.8">
      <c r="A349" s="8"/>
      <c r="B349" s="8"/>
      <c r="C349" s="8"/>
      <c r="D349" s="8"/>
      <c r="E349" s="8"/>
      <c r="F349" s="8"/>
      <c r="G349" s="8"/>
    </row>
    <row r="350" spans="1:7" ht="13.8">
      <c r="A350" s="9"/>
      <c r="B350" s="9"/>
      <c r="C350" s="9"/>
      <c r="D350" s="9"/>
      <c r="E350" s="9"/>
      <c r="F350" s="9"/>
      <c r="G350" s="9"/>
    </row>
    <row r="351" spans="1:7" ht="13.8">
      <c r="A351" s="8"/>
      <c r="B351" s="8"/>
      <c r="C351" s="8"/>
      <c r="D351" s="8"/>
      <c r="E351" s="8"/>
      <c r="F351" s="8"/>
      <c r="G351" s="8"/>
    </row>
    <row r="352" spans="1:7" ht="13.8">
      <c r="A352" s="9"/>
      <c r="B352" s="9"/>
      <c r="C352" s="9"/>
      <c r="D352" s="9"/>
      <c r="E352" s="9"/>
      <c r="F352" s="9"/>
      <c r="G352" s="9"/>
    </row>
    <row r="353" spans="1:7" ht="13.8">
      <c r="A353" s="8"/>
      <c r="B353" s="8"/>
      <c r="C353" s="8"/>
      <c r="D353" s="8"/>
      <c r="E353" s="8"/>
      <c r="F353" s="8"/>
      <c r="G353" s="8"/>
    </row>
    <row r="354" spans="1:7" ht="13.8">
      <c r="A354" s="9"/>
      <c r="B354" s="9"/>
      <c r="C354" s="9"/>
      <c r="D354" s="9"/>
      <c r="E354" s="9"/>
      <c r="F354" s="9"/>
      <c r="G354" s="9"/>
    </row>
    <row r="355" spans="1:7" ht="13.8">
      <c r="A355" s="8"/>
      <c r="B355" s="8"/>
      <c r="C355" s="8"/>
      <c r="D355" s="8"/>
      <c r="E355" s="8"/>
      <c r="F355" s="8"/>
      <c r="G355" s="8"/>
    </row>
    <row r="356" spans="1:7" ht="13.8">
      <c r="A356" s="9"/>
      <c r="B356" s="9"/>
      <c r="C356" s="9"/>
      <c r="D356" s="9"/>
      <c r="E356" s="9"/>
      <c r="F356" s="9"/>
      <c r="G356" s="9"/>
    </row>
    <row r="357" spans="1:7" ht="13.8">
      <c r="A357" s="8"/>
      <c r="B357" s="8"/>
      <c r="C357" s="8"/>
      <c r="D357" s="8"/>
      <c r="E357" s="8"/>
      <c r="F357" s="8"/>
      <c r="G357" s="8"/>
    </row>
    <row r="358" spans="1:7" ht="13.8">
      <c r="A358" s="9"/>
      <c r="B358" s="9"/>
      <c r="C358" s="9"/>
      <c r="D358" s="9"/>
      <c r="E358" s="9"/>
      <c r="F358" s="9"/>
      <c r="G358" s="9"/>
    </row>
    <row r="359" spans="1:7" ht="13.8">
      <c r="A359" s="8"/>
      <c r="B359" s="8"/>
      <c r="C359" s="8"/>
      <c r="D359" s="8"/>
      <c r="E359" s="8"/>
      <c r="F359" s="8"/>
      <c r="G359" s="8"/>
    </row>
    <row r="360" spans="1:7" ht="13.8">
      <c r="A360" s="9"/>
      <c r="B360" s="9"/>
      <c r="C360" s="9"/>
      <c r="D360" s="9"/>
      <c r="E360" s="9"/>
      <c r="F360" s="9"/>
      <c r="G360" s="9"/>
    </row>
    <row r="361" spans="1:7" ht="13.8">
      <c r="A361" s="8"/>
      <c r="B361" s="8"/>
      <c r="C361" s="8"/>
      <c r="D361" s="8"/>
      <c r="E361" s="8"/>
      <c r="F361" s="8"/>
      <c r="G361" s="8"/>
    </row>
    <row r="362" spans="1:7" ht="13.8">
      <c r="A362" s="9"/>
      <c r="B362" s="9"/>
      <c r="C362" s="9"/>
      <c r="D362" s="9"/>
      <c r="E362" s="9"/>
      <c r="F362" s="9"/>
      <c r="G362" s="9"/>
    </row>
    <row r="363" spans="1:7" ht="13.8">
      <c r="A363" s="8"/>
      <c r="B363" s="8"/>
      <c r="C363" s="8"/>
      <c r="D363" s="8"/>
      <c r="E363" s="8"/>
      <c r="F363" s="8"/>
      <c r="G363" s="8"/>
    </row>
    <row r="364" spans="1:7" ht="13.8">
      <c r="A364" s="9"/>
      <c r="B364" s="9"/>
      <c r="C364" s="9"/>
      <c r="D364" s="9"/>
      <c r="E364" s="9"/>
      <c r="F364" s="9"/>
      <c r="G364" s="9"/>
    </row>
    <row r="365" spans="1:7" ht="13.8">
      <c r="A365" s="8"/>
      <c r="B365" s="8"/>
      <c r="C365" s="8"/>
      <c r="D365" s="8"/>
      <c r="E365" s="8"/>
      <c r="F365" s="8"/>
      <c r="G365" s="8"/>
    </row>
    <row r="366" spans="1:7" ht="13.8">
      <c r="A366" s="9"/>
      <c r="B366" s="9"/>
      <c r="C366" s="9"/>
      <c r="D366" s="9"/>
      <c r="E366" s="9"/>
      <c r="F366" s="9"/>
      <c r="G366" s="9"/>
    </row>
    <row r="367" spans="1:7" ht="13.8">
      <c r="A367" s="8"/>
      <c r="B367" s="8"/>
      <c r="C367" s="8"/>
      <c r="D367" s="8"/>
      <c r="E367" s="8"/>
      <c r="F367" s="8"/>
      <c r="G367" s="8"/>
    </row>
    <row r="368" spans="1:7" ht="13.8">
      <c r="A368" s="9"/>
      <c r="B368" s="9"/>
      <c r="C368" s="9"/>
      <c r="D368" s="9"/>
      <c r="E368" s="9"/>
      <c r="F368" s="9"/>
      <c r="G368" s="9"/>
    </row>
    <row r="369" spans="1:7" ht="13.8">
      <c r="A369" s="8"/>
      <c r="B369" s="8"/>
      <c r="C369" s="8"/>
      <c r="D369" s="8"/>
      <c r="E369" s="8"/>
      <c r="F369" s="8"/>
      <c r="G369" s="8"/>
    </row>
    <row r="370" spans="1:7" ht="13.8">
      <c r="A370" s="9"/>
      <c r="B370" s="9"/>
      <c r="C370" s="9"/>
      <c r="D370" s="9"/>
      <c r="E370" s="9"/>
      <c r="F370" s="9"/>
      <c r="G370" s="9"/>
    </row>
    <row r="371" spans="1:7" ht="13.8">
      <c r="A371" s="8"/>
      <c r="B371" s="8"/>
      <c r="C371" s="8"/>
      <c r="D371" s="8"/>
      <c r="E371" s="8"/>
      <c r="F371" s="8"/>
      <c r="G371" s="8"/>
    </row>
    <row r="372" spans="1:7" ht="13.8">
      <c r="A372" s="9"/>
      <c r="B372" s="9"/>
      <c r="C372" s="9"/>
      <c r="D372" s="9"/>
      <c r="E372" s="9"/>
      <c r="F372" s="9"/>
      <c r="G372" s="9"/>
    </row>
    <row r="373" spans="1:7" ht="13.8">
      <c r="A373" s="8"/>
      <c r="B373" s="8"/>
      <c r="C373" s="8"/>
      <c r="D373" s="8"/>
      <c r="E373" s="8"/>
      <c r="F373" s="8"/>
      <c r="G373" s="8"/>
    </row>
    <row r="374" spans="1:7" ht="13.8">
      <c r="A374" s="9"/>
      <c r="B374" s="9"/>
      <c r="C374" s="9"/>
      <c r="D374" s="9"/>
      <c r="E374" s="9"/>
      <c r="F374" s="9"/>
      <c r="G374" s="9"/>
    </row>
    <row r="375" spans="1:7" ht="13.8">
      <c r="A375" s="8"/>
      <c r="B375" s="8"/>
      <c r="C375" s="8"/>
      <c r="D375" s="8"/>
      <c r="E375" s="8"/>
      <c r="F375" s="8"/>
      <c r="G375" s="8"/>
    </row>
    <row r="376" spans="1:7" ht="13.8">
      <c r="A376" s="9"/>
      <c r="B376" s="9"/>
      <c r="C376" s="9"/>
      <c r="D376" s="9"/>
      <c r="E376" s="9"/>
      <c r="F376" s="9"/>
      <c r="G376" s="9"/>
    </row>
    <row r="377" spans="1:7" ht="13.8">
      <c r="A377" s="8"/>
      <c r="B377" s="8"/>
      <c r="C377" s="8"/>
      <c r="D377" s="8"/>
      <c r="E377" s="8"/>
      <c r="F377" s="8"/>
      <c r="G377" s="8"/>
    </row>
    <row r="378" spans="1:7" ht="13.8">
      <c r="A378" s="9"/>
      <c r="B378" s="9"/>
      <c r="C378" s="9"/>
      <c r="D378" s="9"/>
      <c r="E378" s="9"/>
      <c r="F378" s="9"/>
      <c r="G378" s="9"/>
    </row>
    <row r="379" spans="1:7" ht="13.8">
      <c r="A379" s="8"/>
      <c r="B379" s="8"/>
      <c r="C379" s="8"/>
      <c r="D379" s="8"/>
      <c r="E379" s="8"/>
      <c r="F379" s="8"/>
      <c r="G379" s="8"/>
    </row>
    <row r="380" spans="1:7" ht="13.8">
      <c r="A380" s="9"/>
      <c r="B380" s="9"/>
      <c r="C380" s="9"/>
      <c r="D380" s="9"/>
      <c r="E380" s="9"/>
      <c r="F380" s="9"/>
      <c r="G380" s="9"/>
    </row>
    <row r="381" spans="1:7" ht="13.8">
      <c r="A381" s="8"/>
      <c r="B381" s="8"/>
      <c r="C381" s="8"/>
      <c r="D381" s="8"/>
      <c r="E381" s="8"/>
      <c r="F381" s="8"/>
      <c r="G381" s="8"/>
    </row>
    <row r="382" spans="1:7" ht="13.8">
      <c r="A382" s="9"/>
      <c r="B382" s="9"/>
      <c r="C382" s="9"/>
      <c r="D382" s="9"/>
      <c r="E382" s="9"/>
      <c r="F382" s="9"/>
      <c r="G382" s="9"/>
    </row>
    <row r="383" spans="1:7" ht="13.8">
      <c r="A383" s="8"/>
      <c r="B383" s="8"/>
      <c r="C383" s="8"/>
      <c r="D383" s="8"/>
      <c r="E383" s="8"/>
      <c r="F383" s="8"/>
      <c r="G383" s="8"/>
    </row>
    <row r="384" spans="1:7" ht="13.8">
      <c r="A384" s="9"/>
      <c r="B384" s="9"/>
      <c r="C384" s="9"/>
      <c r="D384" s="9"/>
      <c r="E384" s="9"/>
      <c r="F384" s="9"/>
      <c r="G384" s="9"/>
    </row>
    <row r="385" spans="1:7" ht="13.8">
      <c r="A385" s="8"/>
      <c r="B385" s="8"/>
      <c r="C385" s="8"/>
      <c r="D385" s="8"/>
      <c r="E385" s="8"/>
      <c r="F385" s="8"/>
      <c r="G385" s="8"/>
    </row>
    <row r="386" spans="1:7" ht="13.8">
      <c r="A386" s="9"/>
      <c r="B386" s="9"/>
      <c r="C386" s="9"/>
      <c r="D386" s="9"/>
      <c r="E386" s="9"/>
      <c r="F386" s="9"/>
      <c r="G386" s="9"/>
    </row>
    <row r="387" spans="1:7" ht="13.8">
      <c r="A387" s="8"/>
      <c r="B387" s="8"/>
      <c r="C387" s="8"/>
      <c r="D387" s="8"/>
      <c r="E387" s="8"/>
      <c r="F387" s="8"/>
      <c r="G387" s="8"/>
    </row>
    <row r="388" spans="1:7" ht="13.8">
      <c r="A388" s="9"/>
      <c r="B388" s="9"/>
      <c r="C388" s="9"/>
      <c r="D388" s="9"/>
      <c r="E388" s="9"/>
      <c r="F388" s="9"/>
      <c r="G388" s="9"/>
    </row>
    <row r="389" spans="1:7" ht="13.8">
      <c r="A389" s="8"/>
      <c r="B389" s="8"/>
      <c r="C389" s="8"/>
      <c r="D389" s="8"/>
      <c r="E389" s="8"/>
      <c r="F389" s="8"/>
      <c r="G389" s="8"/>
    </row>
    <row r="390" spans="1:7" ht="13.8">
      <c r="A390" s="9"/>
      <c r="B390" s="9"/>
      <c r="C390" s="9"/>
      <c r="D390" s="9"/>
      <c r="E390" s="9"/>
      <c r="F390" s="9"/>
      <c r="G390" s="9"/>
    </row>
    <row r="391" spans="1:7" ht="13.8">
      <c r="A391" s="8"/>
      <c r="B391" s="8"/>
      <c r="C391" s="8"/>
      <c r="D391" s="8"/>
      <c r="E391" s="8"/>
      <c r="F391" s="8"/>
      <c r="G391" s="8"/>
    </row>
    <row r="392" spans="1:7" ht="13.8">
      <c r="A392" s="9"/>
      <c r="B392" s="9"/>
      <c r="C392" s="9"/>
      <c r="D392" s="9"/>
      <c r="E392" s="9"/>
      <c r="F392" s="9"/>
      <c r="G392" s="9"/>
    </row>
    <row r="393" spans="1:7" ht="13.8">
      <c r="A393" s="8"/>
      <c r="B393" s="8"/>
      <c r="C393" s="8"/>
      <c r="D393" s="8"/>
      <c r="E393" s="8"/>
      <c r="F393" s="8"/>
      <c r="G393" s="8"/>
    </row>
    <row r="394" spans="1:7" ht="13.8">
      <c r="A394" s="9"/>
      <c r="B394" s="9"/>
      <c r="C394" s="9"/>
      <c r="D394" s="9"/>
      <c r="E394" s="9"/>
      <c r="F394" s="9"/>
      <c r="G394" s="9"/>
    </row>
    <row r="395" spans="1:7" ht="13.8">
      <c r="A395" s="8"/>
      <c r="B395" s="8"/>
      <c r="C395" s="8"/>
      <c r="D395" s="8"/>
      <c r="E395" s="8"/>
      <c r="F395" s="8"/>
      <c r="G395" s="8"/>
    </row>
    <row r="396" spans="1:7" ht="13.8">
      <c r="A396" s="9"/>
      <c r="B396" s="9"/>
      <c r="C396" s="9"/>
      <c r="D396" s="9"/>
      <c r="E396" s="9"/>
      <c r="F396" s="9"/>
      <c r="G396" s="9"/>
    </row>
    <row r="397" spans="1:7" ht="13.8">
      <c r="A397" s="8"/>
      <c r="B397" s="8"/>
      <c r="C397" s="8"/>
      <c r="D397" s="8"/>
      <c r="E397" s="8"/>
      <c r="F397" s="8"/>
      <c r="G397" s="8"/>
    </row>
    <row r="398" spans="1:7" ht="13.8">
      <c r="A398" s="9"/>
      <c r="B398" s="9"/>
      <c r="C398" s="9"/>
      <c r="D398" s="9"/>
      <c r="E398" s="9"/>
      <c r="F398" s="9"/>
      <c r="G398" s="9"/>
    </row>
    <row r="399" spans="1:7" ht="13.8">
      <c r="A399" s="8"/>
      <c r="B399" s="8"/>
      <c r="C399" s="8"/>
      <c r="D399" s="8"/>
      <c r="E399" s="8"/>
      <c r="F399" s="8"/>
      <c r="G399" s="8"/>
    </row>
    <row r="400" spans="1:7" ht="13.8">
      <c r="A400" s="9"/>
      <c r="B400" s="9"/>
      <c r="C400" s="9"/>
      <c r="D400" s="9"/>
      <c r="E400" s="9"/>
      <c r="F400" s="9"/>
      <c r="G400" s="9"/>
    </row>
    <row r="401" spans="1:7" ht="13.8">
      <c r="A401" s="8"/>
      <c r="B401" s="8"/>
      <c r="C401" s="8"/>
      <c r="D401" s="8"/>
      <c r="E401" s="8"/>
      <c r="F401" s="8"/>
      <c r="G401" s="8"/>
    </row>
    <row r="402" spans="1:7" ht="13.8">
      <c r="A402" s="9"/>
      <c r="B402" s="9"/>
      <c r="C402" s="9"/>
      <c r="D402" s="9"/>
      <c r="E402" s="9"/>
      <c r="F402" s="9"/>
      <c r="G402" s="9"/>
    </row>
    <row r="403" spans="1:7" ht="13.8">
      <c r="A403" s="8"/>
      <c r="B403" s="8"/>
      <c r="C403" s="8"/>
      <c r="D403" s="8"/>
      <c r="E403" s="8"/>
      <c r="F403" s="8"/>
      <c r="G403" s="8"/>
    </row>
    <row r="404" spans="1:7" ht="13.8">
      <c r="A404" s="9"/>
      <c r="B404" s="9"/>
      <c r="C404" s="9"/>
      <c r="D404" s="9"/>
      <c r="E404" s="9"/>
      <c r="F404" s="9"/>
      <c r="G404" s="9"/>
    </row>
    <row r="405" spans="1:7" ht="13.8">
      <c r="A405" s="8"/>
      <c r="B405" s="8"/>
      <c r="C405" s="8"/>
      <c r="D405" s="8"/>
      <c r="E405" s="8"/>
      <c r="F405" s="8"/>
      <c r="G405" s="8"/>
    </row>
    <row r="406" spans="1:7" ht="13.8">
      <c r="A406" s="9"/>
      <c r="B406" s="9"/>
      <c r="C406" s="9"/>
      <c r="D406" s="9"/>
      <c r="E406" s="9"/>
      <c r="F406" s="9"/>
      <c r="G406" s="9"/>
    </row>
    <row r="407" spans="1:7" ht="13.8">
      <c r="A407" s="8"/>
      <c r="B407" s="8"/>
      <c r="C407" s="8"/>
      <c r="D407" s="8"/>
      <c r="E407" s="8"/>
      <c r="F407" s="8"/>
      <c r="G407" s="8"/>
    </row>
    <row r="408" spans="1:7" ht="13.8">
      <c r="A408" s="9"/>
      <c r="B408" s="9"/>
      <c r="C408" s="9"/>
      <c r="D408" s="9"/>
      <c r="E408" s="9"/>
      <c r="F408" s="9"/>
      <c r="G408" s="9"/>
    </row>
    <row r="409" spans="1:7" ht="13.8">
      <c r="A409" s="8"/>
      <c r="B409" s="8"/>
      <c r="C409" s="8"/>
      <c r="D409" s="8"/>
      <c r="E409" s="8"/>
      <c r="F409" s="8"/>
      <c r="G409" s="8"/>
    </row>
    <row r="410" spans="1:7" ht="13.8">
      <c r="A410" s="9"/>
      <c r="B410" s="9"/>
      <c r="C410" s="9"/>
      <c r="D410" s="9"/>
      <c r="E410" s="9"/>
      <c r="F410" s="9"/>
      <c r="G410" s="9"/>
    </row>
    <row r="411" spans="1:7" ht="13.8">
      <c r="A411" s="8"/>
      <c r="B411" s="8"/>
      <c r="C411" s="8"/>
      <c r="D411" s="8"/>
      <c r="E411" s="8"/>
      <c r="F411" s="8"/>
      <c r="G411" s="8"/>
    </row>
    <row r="412" spans="1:7" ht="13.8">
      <c r="A412" s="9"/>
      <c r="B412" s="9"/>
      <c r="C412" s="9"/>
      <c r="D412" s="9"/>
      <c r="E412" s="9"/>
      <c r="F412" s="9"/>
      <c r="G412" s="9"/>
    </row>
    <row r="413" spans="1:7" ht="13.8">
      <c r="A413" s="8"/>
      <c r="B413" s="8"/>
      <c r="C413" s="8"/>
      <c r="D413" s="8"/>
      <c r="E413" s="8"/>
      <c r="F413" s="8"/>
      <c r="G413" s="8"/>
    </row>
    <row r="414" spans="1:7" ht="13.8">
      <c r="A414" s="9"/>
      <c r="B414" s="9"/>
      <c r="C414" s="9"/>
      <c r="D414" s="9"/>
      <c r="E414" s="9"/>
      <c r="F414" s="9"/>
      <c r="G414" s="9"/>
    </row>
    <row r="415" spans="1:7" ht="13.8">
      <c r="A415" s="8"/>
      <c r="B415" s="8"/>
      <c r="C415" s="8"/>
      <c r="D415" s="8"/>
      <c r="E415" s="8"/>
      <c r="F415" s="8"/>
      <c r="G415" s="8"/>
    </row>
    <row r="416" spans="1:7" ht="13.8">
      <c r="A416" s="9"/>
      <c r="B416" s="9"/>
      <c r="C416" s="9"/>
      <c r="D416" s="9"/>
      <c r="E416" s="9"/>
      <c r="F416" s="9"/>
      <c r="G416" s="9"/>
    </row>
    <row r="417" spans="1:7" ht="13.8">
      <c r="A417" s="8"/>
      <c r="B417" s="8"/>
      <c r="C417" s="8"/>
      <c r="D417" s="8"/>
      <c r="E417" s="8"/>
      <c r="F417" s="8"/>
      <c r="G417" s="8"/>
    </row>
    <row r="418" spans="1:7" ht="13.8">
      <c r="A418" s="9"/>
      <c r="B418" s="9"/>
      <c r="C418" s="9"/>
      <c r="D418" s="9"/>
      <c r="E418" s="9"/>
      <c r="F418" s="9"/>
      <c r="G418" s="9"/>
    </row>
    <row r="419" spans="1:7" ht="13.8">
      <c r="A419" s="8"/>
      <c r="B419" s="8"/>
      <c r="C419" s="8"/>
      <c r="D419" s="8"/>
      <c r="E419" s="8"/>
      <c r="F419" s="8"/>
      <c r="G419" s="8"/>
    </row>
    <row r="420" spans="1:7" ht="13.8">
      <c r="A420" s="9"/>
      <c r="B420" s="9"/>
      <c r="C420" s="9"/>
      <c r="D420" s="9"/>
      <c r="E420" s="9"/>
      <c r="F420" s="9"/>
      <c r="G420" s="9"/>
    </row>
    <row r="421" spans="1:7" ht="13.8">
      <c r="A421" s="8"/>
      <c r="B421" s="8"/>
      <c r="C421" s="8"/>
      <c r="D421" s="8"/>
      <c r="E421" s="8"/>
      <c r="F421" s="8"/>
      <c r="G421" s="8"/>
    </row>
    <row r="422" spans="1:7" ht="13.8">
      <c r="A422" s="9"/>
      <c r="B422" s="9"/>
      <c r="C422" s="9"/>
      <c r="D422" s="9"/>
      <c r="E422" s="9"/>
      <c r="F422" s="9"/>
      <c r="G422" s="9"/>
    </row>
    <row r="423" spans="1:7" ht="13.8">
      <c r="A423" s="8"/>
      <c r="B423" s="8"/>
      <c r="C423" s="8"/>
      <c r="D423" s="8"/>
      <c r="E423" s="8"/>
      <c r="F423" s="8"/>
      <c r="G423" s="8"/>
    </row>
    <row r="424" spans="1:7" ht="13.8">
      <c r="A424" s="9"/>
      <c r="B424" s="9"/>
      <c r="C424" s="9"/>
      <c r="D424" s="9"/>
      <c r="E424" s="9"/>
      <c r="F424" s="9"/>
      <c r="G424" s="9"/>
    </row>
    <row r="425" spans="1:7" ht="13.8">
      <c r="A425" s="8"/>
      <c r="B425" s="8"/>
      <c r="C425" s="8"/>
      <c r="D425" s="8"/>
      <c r="E425" s="8"/>
      <c r="F425" s="8"/>
      <c r="G425" s="8"/>
    </row>
    <row r="426" spans="1:7" ht="13.8">
      <c r="A426" s="9"/>
      <c r="B426" s="9"/>
      <c r="C426" s="9"/>
      <c r="D426" s="9"/>
      <c r="E426" s="9"/>
      <c r="F426" s="9"/>
      <c r="G426" s="9"/>
    </row>
    <row r="427" spans="1:7" ht="13.8">
      <c r="A427" s="8"/>
      <c r="B427" s="8"/>
      <c r="C427" s="8"/>
      <c r="D427" s="8"/>
      <c r="E427" s="8"/>
      <c r="F427" s="8"/>
      <c r="G427" s="8"/>
    </row>
    <row r="428" spans="1:7" ht="13.8">
      <c r="A428" s="9"/>
      <c r="B428" s="9"/>
      <c r="C428" s="9"/>
      <c r="D428" s="9"/>
      <c r="E428" s="9"/>
      <c r="F428" s="9"/>
      <c r="G428" s="9"/>
    </row>
    <row r="429" spans="1:7" ht="13.8">
      <c r="A429" s="8"/>
      <c r="B429" s="8"/>
      <c r="C429" s="8"/>
      <c r="D429" s="8"/>
      <c r="E429" s="8"/>
      <c r="F429" s="8"/>
      <c r="G429" s="8"/>
    </row>
    <row r="430" spans="1:7" ht="13.8">
      <c r="A430" s="9"/>
      <c r="B430" s="9"/>
      <c r="C430" s="9"/>
      <c r="D430" s="9"/>
      <c r="E430" s="9"/>
      <c r="F430" s="9"/>
      <c r="G430" s="9"/>
    </row>
    <row r="431" spans="1:7" ht="13.8">
      <c r="A431" s="8"/>
      <c r="B431" s="8"/>
      <c r="C431" s="8"/>
      <c r="D431" s="8"/>
      <c r="E431" s="8"/>
      <c r="F431" s="8"/>
      <c r="G431" s="8"/>
    </row>
    <row r="432" spans="1:7" ht="13.8">
      <c r="A432" s="9"/>
      <c r="B432" s="9"/>
      <c r="C432" s="9"/>
      <c r="D432" s="9"/>
      <c r="E432" s="9"/>
      <c r="F432" s="9"/>
      <c r="G432" s="9"/>
    </row>
    <row r="433" spans="1:7" ht="13.8">
      <c r="A433" s="8"/>
      <c r="B433" s="8"/>
      <c r="C433" s="8"/>
      <c r="D433" s="8"/>
      <c r="E433" s="8"/>
      <c r="F433" s="8"/>
      <c r="G433" s="8"/>
    </row>
    <row r="434" spans="1:7" ht="13.8">
      <c r="A434" s="9"/>
      <c r="B434" s="9"/>
      <c r="C434" s="9"/>
      <c r="D434" s="9"/>
      <c r="E434" s="9"/>
      <c r="F434" s="9"/>
      <c r="G434" s="9"/>
    </row>
    <row r="435" spans="1:7" ht="13.8">
      <c r="A435" s="8"/>
      <c r="B435" s="8"/>
      <c r="C435" s="8"/>
      <c r="D435" s="8"/>
      <c r="E435" s="8"/>
      <c r="F435" s="8"/>
      <c r="G435" s="8"/>
    </row>
    <row r="436" spans="1:7" ht="13.8">
      <c r="A436" s="9"/>
      <c r="B436" s="9"/>
      <c r="C436" s="9"/>
      <c r="D436" s="9"/>
      <c r="E436" s="9"/>
      <c r="F436" s="9"/>
      <c r="G436" s="9"/>
    </row>
    <row r="437" spans="1:7" ht="13.8">
      <c r="A437" s="8"/>
      <c r="B437" s="8"/>
      <c r="C437" s="8"/>
      <c r="D437" s="8"/>
      <c r="E437" s="8"/>
      <c r="F437" s="8"/>
      <c r="G437" s="8"/>
    </row>
    <row r="438" spans="1:7" ht="13.8">
      <c r="A438" s="9"/>
      <c r="B438" s="9"/>
      <c r="C438" s="9"/>
      <c r="D438" s="9"/>
      <c r="E438" s="9"/>
      <c r="F438" s="9"/>
      <c r="G438" s="9"/>
    </row>
    <row r="439" spans="1:7" ht="13.8">
      <c r="A439" s="8"/>
      <c r="B439" s="8"/>
      <c r="C439" s="8"/>
      <c r="D439" s="8"/>
      <c r="E439" s="8"/>
      <c r="F439" s="8"/>
      <c r="G439" s="8"/>
    </row>
    <row r="440" spans="1:7" ht="13.8">
      <c r="A440" s="9"/>
      <c r="B440" s="9"/>
      <c r="C440" s="9"/>
      <c r="D440" s="9"/>
      <c r="E440" s="9"/>
      <c r="F440" s="9"/>
      <c r="G440" s="9"/>
    </row>
    <row r="441" spans="1:7" ht="13.8">
      <c r="A441" s="8"/>
      <c r="B441" s="8"/>
      <c r="C441" s="8"/>
      <c r="D441" s="8"/>
      <c r="E441" s="8"/>
      <c r="F441" s="8"/>
      <c r="G441" s="8"/>
    </row>
    <row r="442" spans="1:7" ht="13.8">
      <c r="A442" s="9"/>
      <c r="B442" s="9"/>
      <c r="C442" s="9"/>
      <c r="D442" s="9"/>
      <c r="E442" s="9"/>
      <c r="F442" s="9"/>
      <c r="G442" s="9"/>
    </row>
    <row r="443" spans="1:7" ht="13.8">
      <c r="A443" s="8"/>
      <c r="B443" s="8"/>
      <c r="C443" s="8"/>
      <c r="D443" s="8"/>
      <c r="E443" s="8"/>
      <c r="F443" s="8"/>
      <c r="G443" s="8"/>
    </row>
    <row r="444" spans="1:7" ht="13.8">
      <c r="A444" s="9"/>
      <c r="B444" s="9"/>
      <c r="C444" s="9"/>
      <c r="D444" s="9"/>
      <c r="E444" s="9"/>
      <c r="F444" s="9"/>
      <c r="G444" s="9"/>
    </row>
    <row r="445" spans="1:7" ht="13.8">
      <c r="A445" s="8"/>
      <c r="B445" s="8"/>
      <c r="C445" s="8"/>
      <c r="D445" s="8"/>
      <c r="E445" s="8"/>
      <c r="F445" s="8"/>
      <c r="G445" s="8"/>
    </row>
    <row r="446" spans="1:7" ht="13.8">
      <c r="A446" s="9"/>
      <c r="B446" s="9"/>
      <c r="C446" s="9"/>
      <c r="D446" s="9"/>
      <c r="E446" s="9"/>
      <c r="F446" s="9"/>
      <c r="G446" s="9"/>
    </row>
    <row r="447" spans="1:7" ht="13.8">
      <c r="A447" s="8"/>
      <c r="B447" s="8"/>
      <c r="C447" s="8"/>
      <c r="D447" s="8"/>
      <c r="E447" s="8"/>
      <c r="F447" s="8"/>
      <c r="G447" s="8"/>
    </row>
    <row r="448" spans="1:7" ht="13.8">
      <c r="A448" s="9"/>
      <c r="B448" s="9"/>
      <c r="C448" s="9"/>
      <c r="D448" s="9"/>
      <c r="E448" s="9"/>
      <c r="F448" s="9"/>
      <c r="G448" s="9"/>
    </row>
    <row r="449" spans="1:7" ht="13.8">
      <c r="A449" s="8"/>
      <c r="B449" s="8"/>
      <c r="C449" s="8"/>
      <c r="D449" s="8"/>
      <c r="E449" s="8"/>
      <c r="F449" s="8"/>
      <c r="G449" s="8"/>
    </row>
    <row r="450" spans="1:7" ht="13.8">
      <c r="A450" s="9"/>
      <c r="B450" s="9"/>
      <c r="C450" s="9"/>
      <c r="D450" s="9"/>
      <c r="E450" s="9"/>
      <c r="F450" s="9"/>
      <c r="G450" s="9"/>
    </row>
    <row r="451" spans="1:7" ht="13.8">
      <c r="A451" s="8"/>
      <c r="B451" s="8"/>
      <c r="C451" s="8"/>
      <c r="D451" s="8"/>
      <c r="E451" s="8"/>
      <c r="F451" s="8"/>
      <c r="G451" s="8"/>
    </row>
    <row r="452" spans="1:7" ht="13.8">
      <c r="A452" s="9"/>
      <c r="B452" s="9"/>
      <c r="C452" s="9"/>
      <c r="D452" s="9"/>
      <c r="E452" s="9"/>
      <c r="F452" s="9"/>
      <c r="G452" s="9"/>
    </row>
    <row r="453" spans="1:7" ht="13.8">
      <c r="A453" s="8"/>
      <c r="B453" s="8"/>
      <c r="C453" s="8"/>
      <c r="D453" s="8"/>
      <c r="E453" s="8"/>
      <c r="F453" s="8"/>
      <c r="G453" s="8"/>
    </row>
    <row r="454" spans="1:7" ht="13.8">
      <c r="A454" s="9"/>
      <c r="B454" s="9"/>
      <c r="C454" s="9"/>
      <c r="D454" s="9"/>
      <c r="E454" s="9"/>
      <c r="F454" s="9"/>
      <c r="G454" s="9"/>
    </row>
    <row r="455" spans="1:7" ht="13.8">
      <c r="A455" s="8"/>
      <c r="B455" s="8"/>
      <c r="C455" s="8"/>
      <c r="D455" s="8"/>
      <c r="E455" s="8"/>
      <c r="F455" s="8"/>
      <c r="G455" s="8"/>
    </row>
    <row r="456" spans="1:7" ht="13.8">
      <c r="A456" s="9"/>
      <c r="B456" s="9"/>
      <c r="C456" s="9"/>
      <c r="D456" s="9"/>
      <c r="E456" s="9"/>
      <c r="F456" s="9"/>
      <c r="G456" s="9"/>
    </row>
    <row r="457" spans="1:7" ht="13.8">
      <c r="A457" s="8"/>
      <c r="B457" s="8"/>
      <c r="C457" s="8"/>
      <c r="D457" s="8"/>
      <c r="E457" s="8"/>
      <c r="F457" s="8"/>
      <c r="G457" s="8"/>
    </row>
    <row r="458" spans="1:7" ht="13.8">
      <c r="A458" s="9"/>
      <c r="B458" s="9"/>
      <c r="C458" s="9"/>
      <c r="D458" s="9"/>
      <c r="E458" s="9"/>
      <c r="F458" s="9"/>
      <c r="G458" s="9"/>
    </row>
    <row r="459" spans="1:7" ht="13.8">
      <c r="A459" s="8"/>
      <c r="B459" s="8"/>
      <c r="C459" s="8"/>
      <c r="D459" s="8"/>
      <c r="E459" s="8"/>
      <c r="F459" s="8"/>
      <c r="G459" s="8"/>
    </row>
    <row r="460" spans="1:7" ht="13.8">
      <c r="A460" s="9"/>
      <c r="B460" s="9"/>
      <c r="C460" s="9"/>
      <c r="D460" s="9"/>
      <c r="E460" s="9"/>
      <c r="F460" s="9"/>
      <c r="G460" s="9"/>
    </row>
    <row r="461" spans="1:7" ht="13.8">
      <c r="A461" s="8"/>
      <c r="B461" s="8"/>
      <c r="C461" s="8"/>
      <c r="D461" s="8"/>
      <c r="E461" s="8"/>
      <c r="F461" s="8"/>
      <c r="G461" s="8"/>
    </row>
    <row r="462" spans="1:7" ht="13.8">
      <c r="A462" s="9"/>
      <c r="B462" s="9"/>
      <c r="C462" s="9"/>
      <c r="D462" s="9"/>
      <c r="E462" s="9"/>
      <c r="F462" s="9"/>
      <c r="G462" s="9"/>
    </row>
    <row r="463" spans="1:7" ht="13.8">
      <c r="A463" s="8"/>
      <c r="B463" s="8"/>
      <c r="C463" s="8"/>
      <c r="D463" s="8"/>
      <c r="E463" s="8"/>
      <c r="F463" s="8"/>
      <c r="G463" s="8"/>
    </row>
    <row r="464" spans="1:7" ht="13.8">
      <c r="A464" s="9"/>
      <c r="B464" s="9"/>
      <c r="C464" s="9"/>
      <c r="D464" s="9"/>
      <c r="E464" s="9"/>
      <c r="F464" s="9"/>
      <c r="G464" s="9"/>
    </row>
    <row r="465" spans="1:7" ht="13.8">
      <c r="A465" s="8"/>
      <c r="B465" s="8"/>
      <c r="C465" s="8"/>
      <c r="D465" s="8"/>
      <c r="E465" s="8"/>
      <c r="F465" s="8"/>
      <c r="G465" s="8"/>
    </row>
    <row r="466" spans="1:7" ht="13.8">
      <c r="A466" s="9"/>
      <c r="B466" s="9"/>
      <c r="C466" s="9"/>
      <c r="D466" s="9"/>
      <c r="E466" s="9"/>
      <c r="F466" s="9"/>
      <c r="G466" s="9"/>
    </row>
    <row r="467" spans="1:7" ht="13.8">
      <c r="A467" s="8"/>
      <c r="B467" s="8"/>
      <c r="C467" s="8"/>
      <c r="D467" s="8"/>
      <c r="E467" s="8"/>
      <c r="F467" s="8"/>
      <c r="G467" s="8"/>
    </row>
    <row r="468" spans="1:7" ht="13.8">
      <c r="A468" s="9"/>
      <c r="B468" s="9"/>
      <c r="C468" s="9"/>
      <c r="D468" s="9"/>
      <c r="E468" s="9"/>
      <c r="F468" s="9"/>
      <c r="G468" s="9"/>
    </row>
    <row r="469" spans="1:7" ht="13.8">
      <c r="A469" s="8"/>
      <c r="B469" s="8"/>
      <c r="C469" s="8"/>
      <c r="D469" s="8"/>
      <c r="E469" s="8"/>
      <c r="F469" s="8"/>
      <c r="G469" s="8"/>
    </row>
    <row r="470" spans="1:7" ht="13.8">
      <c r="A470" s="9"/>
      <c r="B470" s="9"/>
      <c r="C470" s="9"/>
      <c r="D470" s="9"/>
      <c r="E470" s="9"/>
      <c r="F470" s="9"/>
      <c r="G470" s="9"/>
    </row>
    <row r="471" spans="1:7" ht="13.8">
      <c r="A471" s="8"/>
      <c r="B471" s="8"/>
      <c r="C471" s="8"/>
      <c r="D471" s="8"/>
      <c r="E471" s="8"/>
      <c r="F471" s="8"/>
      <c r="G471" s="8"/>
    </row>
    <row r="472" spans="1:7" ht="13.8">
      <c r="A472" s="9"/>
      <c r="B472" s="9"/>
      <c r="C472" s="9"/>
      <c r="D472" s="9"/>
      <c r="E472" s="9"/>
      <c r="F472" s="9"/>
      <c r="G472" s="9"/>
    </row>
    <row r="473" spans="1:7" ht="13.8">
      <c r="A473" s="8"/>
      <c r="B473" s="8"/>
      <c r="C473" s="8"/>
      <c r="D473" s="8"/>
      <c r="E473" s="8"/>
      <c r="F473" s="8"/>
      <c r="G473" s="8"/>
    </row>
    <row r="474" spans="1:7" ht="13.8">
      <c r="A474" s="9"/>
      <c r="B474" s="9"/>
      <c r="C474" s="9"/>
      <c r="D474" s="9"/>
      <c r="E474" s="9"/>
      <c r="F474" s="9"/>
      <c r="G474" s="9"/>
    </row>
    <row r="475" spans="1:7" ht="13.8">
      <c r="A475" s="8"/>
      <c r="B475" s="8"/>
      <c r="C475" s="8"/>
      <c r="D475" s="8"/>
      <c r="E475" s="8"/>
      <c r="F475" s="8"/>
      <c r="G475" s="8"/>
    </row>
    <row r="476" spans="1:7" ht="13.8">
      <c r="A476" s="9"/>
      <c r="B476" s="9"/>
      <c r="C476" s="9"/>
      <c r="D476" s="9"/>
      <c r="E476" s="9"/>
      <c r="F476" s="9"/>
      <c r="G476" s="9"/>
    </row>
    <row r="477" spans="1:7" ht="13.8">
      <c r="A477" s="8"/>
      <c r="B477" s="8"/>
      <c r="C477" s="8"/>
      <c r="D477" s="8"/>
      <c r="E477" s="8"/>
      <c r="F477" s="8"/>
      <c r="G477" s="8"/>
    </row>
    <row r="478" spans="1:7" ht="13.8">
      <c r="A478" s="9"/>
      <c r="B478" s="9"/>
      <c r="C478" s="9"/>
      <c r="D478" s="9"/>
      <c r="E478" s="9"/>
      <c r="F478" s="9"/>
      <c r="G478" s="9"/>
    </row>
    <row r="479" spans="1:7" ht="13.8">
      <c r="A479" s="8"/>
      <c r="B479" s="8"/>
      <c r="C479" s="8"/>
      <c r="D479" s="8"/>
      <c r="E479" s="8"/>
      <c r="F479" s="8"/>
      <c r="G479" s="8"/>
    </row>
    <row r="480" spans="1:7" ht="13.8">
      <c r="A480" s="9"/>
      <c r="B480" s="9"/>
      <c r="C480" s="9"/>
      <c r="D480" s="9"/>
      <c r="E480" s="9"/>
      <c r="F480" s="9"/>
      <c r="G480" s="9"/>
    </row>
    <row r="481" spans="1:7" ht="13.8">
      <c r="A481" s="8"/>
      <c r="B481" s="8"/>
      <c r="C481" s="8"/>
      <c r="D481" s="8"/>
      <c r="E481" s="8"/>
      <c r="F481" s="8"/>
      <c r="G481" s="8"/>
    </row>
    <row r="482" spans="1:7" ht="13.8">
      <c r="A482" s="9"/>
      <c r="B482" s="9"/>
      <c r="C482" s="9"/>
      <c r="D482" s="9"/>
      <c r="E482" s="9"/>
      <c r="F482" s="9"/>
      <c r="G482" s="9"/>
    </row>
    <row r="483" spans="1:7" ht="13.8">
      <c r="A483" s="8"/>
      <c r="B483" s="8"/>
      <c r="C483" s="8"/>
      <c r="D483" s="8"/>
      <c r="E483" s="8"/>
      <c r="F483" s="8"/>
      <c r="G483" s="8"/>
    </row>
    <row r="484" spans="1:7" ht="13.8">
      <c r="A484" s="9"/>
      <c r="B484" s="9"/>
      <c r="C484" s="9"/>
      <c r="D484" s="9"/>
      <c r="E484" s="9"/>
      <c r="F484" s="9"/>
      <c r="G484" s="9"/>
    </row>
    <row r="485" spans="1:7" ht="13.8">
      <c r="A485" s="8"/>
      <c r="B485" s="8"/>
      <c r="C485" s="8"/>
      <c r="D485" s="8"/>
      <c r="E485" s="8"/>
      <c r="F485" s="8"/>
      <c r="G485" s="8"/>
    </row>
    <row r="486" spans="1:7" ht="13.8">
      <c r="A486" s="9"/>
      <c r="B486" s="9"/>
      <c r="C486" s="9"/>
      <c r="D486" s="9"/>
      <c r="E486" s="9"/>
      <c r="F486" s="9"/>
      <c r="G486" s="9"/>
    </row>
    <row r="487" spans="1:7" ht="13.8">
      <c r="A487" s="8"/>
      <c r="B487" s="8"/>
      <c r="C487" s="8"/>
      <c r="D487" s="8"/>
      <c r="E487" s="8"/>
      <c r="F487" s="8"/>
      <c r="G487" s="8"/>
    </row>
    <row r="488" spans="1:7" ht="13.8">
      <c r="A488" s="9"/>
      <c r="B488" s="9"/>
      <c r="C488" s="9"/>
      <c r="D488" s="9"/>
      <c r="E488" s="9"/>
      <c r="F488" s="9"/>
      <c r="G488" s="9"/>
    </row>
    <row r="489" spans="1:7" ht="13.8">
      <c r="A489" s="8"/>
      <c r="B489" s="8"/>
      <c r="C489" s="8"/>
      <c r="D489" s="8"/>
      <c r="E489" s="8"/>
      <c r="F489" s="8"/>
      <c r="G489" s="8"/>
    </row>
    <row r="490" spans="1:7" ht="13.8">
      <c r="A490" s="9"/>
      <c r="B490" s="9"/>
      <c r="C490" s="9"/>
      <c r="D490" s="9"/>
      <c r="E490" s="9"/>
      <c r="F490" s="9"/>
      <c r="G490" s="9"/>
    </row>
    <row r="491" spans="1:7" ht="13.8">
      <c r="A491" s="8"/>
      <c r="B491" s="8"/>
      <c r="C491" s="8"/>
      <c r="D491" s="8"/>
      <c r="E491" s="8"/>
      <c r="F491" s="8"/>
      <c r="G491" s="8"/>
    </row>
    <row r="492" spans="1:7" ht="13.8">
      <c r="A492" s="9"/>
      <c r="B492" s="9"/>
      <c r="C492" s="9"/>
      <c r="D492" s="9"/>
      <c r="E492" s="9"/>
      <c r="F492" s="9"/>
      <c r="G492" s="9"/>
    </row>
    <row r="493" spans="1:7" ht="13.8">
      <c r="A493" s="8"/>
      <c r="B493" s="8"/>
      <c r="C493" s="8"/>
      <c r="D493" s="8"/>
      <c r="E493" s="8"/>
      <c r="F493" s="8"/>
      <c r="G493" s="8"/>
    </row>
    <row r="494" spans="1:7" ht="13.8">
      <c r="A494" s="9"/>
      <c r="B494" s="9"/>
      <c r="C494" s="9"/>
      <c r="D494" s="9"/>
      <c r="E494" s="9"/>
      <c r="F494" s="9"/>
      <c r="G494" s="9"/>
    </row>
    <row r="495" spans="1:7" ht="13.8">
      <c r="A495" s="8"/>
      <c r="B495" s="8"/>
      <c r="C495" s="8"/>
      <c r="D495" s="8"/>
      <c r="E495" s="8"/>
      <c r="F495" s="8"/>
      <c r="G495" s="8"/>
    </row>
    <row r="496" spans="1:7" ht="13.8">
      <c r="A496" s="9"/>
      <c r="B496" s="9"/>
      <c r="C496" s="9"/>
      <c r="D496" s="9"/>
      <c r="E496" s="9"/>
      <c r="F496" s="9"/>
      <c r="G496" s="9"/>
    </row>
    <row r="497" spans="1:7" ht="13.8">
      <c r="A497" s="8"/>
      <c r="B497" s="8"/>
      <c r="C497" s="8"/>
      <c r="D497" s="8"/>
      <c r="E497" s="8"/>
      <c r="F497" s="8"/>
      <c r="G497" s="8"/>
    </row>
    <row r="498" spans="1:7" ht="13.8">
      <c r="A498" s="9"/>
      <c r="B498" s="9"/>
      <c r="C498" s="9"/>
      <c r="D498" s="9"/>
      <c r="E498" s="9"/>
      <c r="F498" s="9"/>
      <c r="G498" s="9"/>
    </row>
    <row r="499" spans="1:7" ht="13.8">
      <c r="A499" s="8"/>
      <c r="B499" s="8"/>
      <c r="C499" s="8"/>
      <c r="D499" s="8"/>
      <c r="E499" s="8"/>
      <c r="F499" s="8"/>
      <c r="G499" s="8"/>
    </row>
    <row r="500" spans="1:7" ht="13.8">
      <c r="A500" s="9"/>
      <c r="B500" s="9"/>
      <c r="C500" s="9"/>
      <c r="D500" s="9"/>
      <c r="E500" s="9"/>
      <c r="F500" s="9"/>
      <c r="G500" s="9"/>
    </row>
    <row r="501" spans="1:7" ht="13.8">
      <c r="A501" s="8"/>
      <c r="B501" s="8"/>
      <c r="C501" s="8"/>
      <c r="D501" s="8"/>
      <c r="E501" s="8"/>
      <c r="F501" s="8"/>
      <c r="G501" s="8"/>
    </row>
    <row r="502" spans="1:7" ht="13.8">
      <c r="A502" s="9"/>
      <c r="B502" s="9"/>
      <c r="C502" s="9"/>
      <c r="D502" s="9"/>
      <c r="E502" s="9"/>
      <c r="F502" s="9"/>
      <c r="G502" s="9"/>
    </row>
    <row r="503" spans="1:7" ht="13.8">
      <c r="A503" s="8"/>
      <c r="B503" s="8"/>
      <c r="C503" s="8"/>
      <c r="D503" s="8"/>
      <c r="E503" s="8"/>
      <c r="F503" s="8"/>
      <c r="G503" s="8"/>
    </row>
    <row r="504" spans="1:7" ht="13.8">
      <c r="A504" s="9"/>
      <c r="B504" s="9"/>
      <c r="C504" s="9"/>
      <c r="D504" s="9"/>
      <c r="E504" s="9"/>
      <c r="F504" s="9"/>
      <c r="G504" s="9"/>
    </row>
    <row r="505" spans="1:7" ht="13.8">
      <c r="A505" s="8"/>
      <c r="B505" s="8"/>
      <c r="C505" s="8"/>
      <c r="D505" s="8"/>
      <c r="E505" s="8"/>
      <c r="F505" s="8"/>
      <c r="G505" s="8"/>
    </row>
    <row r="506" spans="1:7" ht="13.8">
      <c r="A506" s="9"/>
      <c r="B506" s="9"/>
      <c r="C506" s="9"/>
      <c r="D506" s="9"/>
      <c r="E506" s="9"/>
      <c r="F506" s="9"/>
      <c r="G506" s="9"/>
    </row>
    <row r="507" spans="1:7" ht="13.8">
      <c r="A507" s="8"/>
      <c r="B507" s="8"/>
      <c r="C507" s="8"/>
      <c r="D507" s="8"/>
      <c r="E507" s="8"/>
      <c r="F507" s="8"/>
      <c r="G507" s="8"/>
    </row>
    <row r="508" spans="1:7" ht="13.8">
      <c r="A508" s="9"/>
      <c r="B508" s="9"/>
      <c r="C508" s="9"/>
      <c r="D508" s="9"/>
      <c r="E508" s="9"/>
      <c r="F508" s="9"/>
      <c r="G508" s="9"/>
    </row>
    <row r="509" spans="1:7" ht="13.8">
      <c r="A509" s="8"/>
      <c r="B509" s="8"/>
      <c r="C509" s="8"/>
      <c r="D509" s="8"/>
      <c r="E509" s="8"/>
      <c r="F509" s="8"/>
      <c r="G509" s="8"/>
    </row>
    <row r="510" spans="1:7" ht="13.8">
      <c r="A510" s="9"/>
      <c r="B510" s="9"/>
      <c r="C510" s="9"/>
      <c r="D510" s="9"/>
      <c r="E510" s="9"/>
      <c r="F510" s="9"/>
      <c r="G510" s="9"/>
    </row>
    <row r="511" spans="1:7" ht="13.8">
      <c r="A511" s="8"/>
      <c r="B511" s="8"/>
      <c r="C511" s="8"/>
      <c r="D511" s="8"/>
      <c r="E511" s="8"/>
      <c r="F511" s="8"/>
      <c r="G511" s="8"/>
    </row>
    <row r="512" spans="1:7" ht="13.8">
      <c r="A512" s="9"/>
      <c r="B512" s="9"/>
      <c r="C512" s="9"/>
      <c r="D512" s="9"/>
      <c r="E512" s="9"/>
      <c r="F512" s="9"/>
      <c r="G512" s="9"/>
    </row>
    <row r="513" spans="1:7" ht="13.8">
      <c r="A513" s="8"/>
      <c r="B513" s="8"/>
      <c r="C513" s="8"/>
      <c r="D513" s="8"/>
      <c r="E513" s="8"/>
      <c r="F513" s="8"/>
      <c r="G513" s="8"/>
    </row>
    <row r="514" spans="1:7" ht="13.8">
      <c r="A514" s="9"/>
      <c r="B514" s="9"/>
      <c r="C514" s="9"/>
      <c r="D514" s="9"/>
      <c r="E514" s="9"/>
      <c r="F514" s="9"/>
      <c r="G514" s="9"/>
    </row>
    <row r="515" spans="1:7" ht="13.8">
      <c r="A515" s="8"/>
      <c r="B515" s="8"/>
      <c r="C515" s="8"/>
      <c r="D515" s="8"/>
      <c r="E515" s="8"/>
      <c r="F515" s="8"/>
      <c r="G515" s="8"/>
    </row>
    <row r="516" spans="1:7" ht="13.8">
      <c r="A516" s="9"/>
      <c r="B516" s="9"/>
      <c r="C516" s="9"/>
      <c r="D516" s="9"/>
      <c r="E516" s="9"/>
      <c r="F516" s="9"/>
      <c r="G516" s="9"/>
    </row>
    <row r="517" spans="1:7" ht="13.8">
      <c r="A517" s="8"/>
      <c r="B517" s="8"/>
      <c r="C517" s="8"/>
      <c r="D517" s="8"/>
      <c r="E517" s="8"/>
      <c r="F517" s="8"/>
      <c r="G517" s="8"/>
    </row>
    <row r="518" spans="1:7" ht="13.8">
      <c r="A518" s="9"/>
      <c r="B518" s="9"/>
      <c r="C518" s="9"/>
      <c r="D518" s="9"/>
      <c r="E518" s="9"/>
      <c r="F518" s="9"/>
      <c r="G518" s="9"/>
    </row>
    <row r="519" spans="1:7" ht="13.8">
      <c r="A519" s="8"/>
      <c r="B519" s="8"/>
      <c r="C519" s="8"/>
      <c r="D519" s="8"/>
      <c r="E519" s="8"/>
      <c r="F519" s="8"/>
      <c r="G519" s="8"/>
    </row>
    <row r="520" spans="1:7" ht="13.8">
      <c r="A520" s="9"/>
      <c r="B520" s="9"/>
      <c r="C520" s="9"/>
      <c r="D520" s="9"/>
      <c r="E520" s="9"/>
      <c r="F520" s="9"/>
      <c r="G520" s="9"/>
    </row>
    <row r="521" spans="1:7" ht="13.8">
      <c r="A521" s="8"/>
      <c r="B521" s="8"/>
      <c r="C521" s="8"/>
      <c r="D521" s="8"/>
      <c r="E521" s="8"/>
      <c r="F521" s="8"/>
      <c r="G521" s="8"/>
    </row>
    <row r="522" spans="1:7" ht="13.8">
      <c r="A522" s="9"/>
      <c r="B522" s="9"/>
      <c r="C522" s="9"/>
      <c r="D522" s="9"/>
      <c r="E522" s="9"/>
      <c r="F522" s="9"/>
      <c r="G522" s="9"/>
    </row>
    <row r="523" spans="1:7" ht="13.8">
      <c r="A523" s="8"/>
      <c r="B523" s="8"/>
      <c r="C523" s="8"/>
      <c r="D523" s="8"/>
      <c r="E523" s="8"/>
      <c r="F523" s="8"/>
      <c r="G523" s="8"/>
    </row>
    <row r="524" spans="1:7" ht="13.8">
      <c r="A524" s="9"/>
      <c r="B524" s="9"/>
      <c r="C524" s="9"/>
      <c r="D524" s="9"/>
      <c r="E524" s="9"/>
      <c r="F524" s="9"/>
      <c r="G524" s="9"/>
    </row>
    <row r="525" spans="1:7" ht="13.8">
      <c r="A525" s="8"/>
      <c r="B525" s="8"/>
      <c r="C525" s="8"/>
      <c r="D525" s="8"/>
      <c r="E525" s="8"/>
      <c r="F525" s="8"/>
      <c r="G525" s="8"/>
    </row>
    <row r="526" spans="1:7" ht="13.8">
      <c r="A526" s="9"/>
      <c r="B526" s="9"/>
      <c r="C526" s="9"/>
      <c r="D526" s="9"/>
      <c r="E526" s="9"/>
      <c r="F526" s="9"/>
      <c r="G526" s="9"/>
    </row>
    <row r="527" spans="1:7" ht="13.8">
      <c r="A527" s="8"/>
      <c r="B527" s="8"/>
      <c r="C527" s="8"/>
      <c r="D527" s="8"/>
      <c r="E527" s="8"/>
      <c r="F527" s="8"/>
      <c r="G527" s="8"/>
    </row>
    <row r="528" spans="1:7" ht="13.8">
      <c r="A528" s="9"/>
      <c r="B528" s="9"/>
      <c r="C528" s="9"/>
      <c r="D528" s="9"/>
      <c r="E528" s="9"/>
      <c r="F528" s="9"/>
      <c r="G528" s="9"/>
    </row>
    <row r="529" spans="1:7" ht="13.8">
      <c r="A529" s="8"/>
      <c r="B529" s="8"/>
      <c r="C529" s="8"/>
      <c r="D529" s="8"/>
      <c r="E529" s="8"/>
      <c r="F529" s="8"/>
      <c r="G529" s="8"/>
    </row>
    <row r="530" spans="1:7" ht="13.8">
      <c r="A530" s="9"/>
      <c r="B530" s="9"/>
      <c r="C530" s="9"/>
      <c r="D530" s="9"/>
      <c r="E530" s="9"/>
      <c r="F530" s="9"/>
      <c r="G530" s="9"/>
    </row>
    <row r="531" spans="1:7" ht="13.8">
      <c r="A531" s="8"/>
      <c r="B531" s="8"/>
      <c r="C531" s="8"/>
      <c r="D531" s="8"/>
      <c r="E531" s="8"/>
      <c r="F531" s="8"/>
      <c r="G531" s="8"/>
    </row>
    <row r="532" spans="1:7" ht="13.8">
      <c r="A532" s="9"/>
      <c r="B532" s="9"/>
      <c r="C532" s="9"/>
      <c r="D532" s="9"/>
      <c r="E532" s="9"/>
      <c r="F532" s="9"/>
      <c r="G532" s="9"/>
    </row>
    <row r="533" spans="1:7" ht="13.8">
      <c r="A533" s="8"/>
      <c r="B533" s="8"/>
      <c r="C533" s="8"/>
      <c r="D533" s="8"/>
      <c r="E533" s="8"/>
      <c r="F533" s="8"/>
      <c r="G533" s="8"/>
    </row>
    <row r="534" spans="1:7" ht="13.8">
      <c r="A534" s="9"/>
      <c r="B534" s="9"/>
      <c r="C534" s="9"/>
      <c r="D534" s="9"/>
      <c r="E534" s="9"/>
      <c r="F534" s="9"/>
      <c r="G534" s="9"/>
    </row>
    <row r="535" spans="1:7" ht="13.8">
      <c r="A535" s="8"/>
      <c r="B535" s="8"/>
      <c r="C535" s="8"/>
      <c r="D535" s="8"/>
      <c r="E535" s="8"/>
      <c r="F535" s="8"/>
      <c r="G535" s="8"/>
    </row>
    <row r="536" spans="1:7" ht="13.8">
      <c r="A536" s="9"/>
      <c r="B536" s="9"/>
      <c r="C536" s="9"/>
      <c r="D536" s="9"/>
      <c r="E536" s="9"/>
      <c r="F536" s="9"/>
      <c r="G536" s="9"/>
    </row>
    <row r="537" spans="1:7" ht="13.8">
      <c r="A537" s="8"/>
      <c r="B537" s="8"/>
      <c r="C537" s="8"/>
      <c r="D537" s="8"/>
      <c r="E537" s="8"/>
      <c r="F537" s="8"/>
      <c r="G537" s="8"/>
    </row>
    <row r="538" spans="1:7" ht="13.8">
      <c r="A538" s="9"/>
      <c r="B538" s="9"/>
      <c r="C538" s="9"/>
      <c r="D538" s="9"/>
      <c r="E538" s="9"/>
      <c r="F538" s="9"/>
      <c r="G538" s="9"/>
    </row>
    <row r="539" spans="1:7" ht="13.8">
      <c r="A539" s="8"/>
      <c r="B539" s="8"/>
      <c r="C539" s="8"/>
      <c r="D539" s="8"/>
      <c r="E539" s="8"/>
      <c r="F539" s="8"/>
      <c r="G539" s="8"/>
    </row>
    <row r="540" spans="1:7" ht="13.8">
      <c r="A540" s="9"/>
      <c r="B540" s="9"/>
      <c r="C540" s="9"/>
      <c r="D540" s="9"/>
      <c r="E540" s="9"/>
      <c r="F540" s="9"/>
      <c r="G540" s="9"/>
    </row>
    <row r="541" spans="1:7" ht="13.8">
      <c r="A541" s="8"/>
      <c r="B541" s="8"/>
      <c r="C541" s="8"/>
      <c r="D541" s="8"/>
      <c r="E541" s="8"/>
      <c r="F541" s="8"/>
      <c r="G541" s="8"/>
    </row>
    <row r="542" spans="1:7" ht="13.8">
      <c r="A542" s="9"/>
      <c r="B542" s="9"/>
      <c r="C542" s="9"/>
      <c r="D542" s="9"/>
      <c r="E542" s="9"/>
      <c r="F542" s="9"/>
      <c r="G542" s="9"/>
    </row>
    <row r="543" spans="1:7" ht="13.8">
      <c r="A543" s="8"/>
      <c r="B543" s="8"/>
      <c r="C543" s="8"/>
      <c r="D543" s="8"/>
      <c r="E543" s="8"/>
      <c r="F543" s="8"/>
      <c r="G543" s="8"/>
    </row>
    <row r="544" spans="1:7" ht="13.8">
      <c r="A544" s="9"/>
      <c r="B544" s="9"/>
      <c r="C544" s="9"/>
      <c r="D544" s="9"/>
      <c r="E544" s="9"/>
      <c r="F544" s="9"/>
      <c r="G544" s="9"/>
    </row>
    <row r="545" spans="1:7" ht="13.8">
      <c r="A545" s="8"/>
      <c r="B545" s="8"/>
      <c r="C545" s="8"/>
      <c r="D545" s="8"/>
      <c r="E545" s="8"/>
      <c r="F545" s="8"/>
      <c r="G545" s="8"/>
    </row>
    <row r="546" spans="1:7" ht="13.8">
      <c r="A546" s="9"/>
      <c r="B546" s="9"/>
      <c r="C546" s="9"/>
      <c r="D546" s="9"/>
      <c r="E546" s="9"/>
      <c r="F546" s="9"/>
      <c r="G546" s="9"/>
    </row>
    <row r="547" spans="1:7" ht="13.8">
      <c r="A547" s="8"/>
      <c r="B547" s="8"/>
      <c r="C547" s="8"/>
      <c r="D547" s="8"/>
      <c r="E547" s="8"/>
      <c r="F547" s="8"/>
      <c r="G547" s="8"/>
    </row>
    <row r="548" spans="1:7" ht="13.8">
      <c r="A548" s="9"/>
      <c r="B548" s="9"/>
      <c r="C548" s="9"/>
      <c r="D548" s="9"/>
      <c r="E548" s="9"/>
      <c r="F548" s="9"/>
      <c r="G548" s="9"/>
    </row>
    <row r="549" spans="1:7" ht="13.8">
      <c r="A549" s="8"/>
      <c r="B549" s="8"/>
      <c r="C549" s="8"/>
      <c r="D549" s="8"/>
      <c r="E549" s="8"/>
      <c r="F549" s="8"/>
      <c r="G549" s="8"/>
    </row>
    <row r="550" spans="1:7" ht="13.8">
      <c r="A550" s="9"/>
      <c r="B550" s="9"/>
      <c r="C550" s="9"/>
      <c r="D550" s="9"/>
      <c r="E550" s="9"/>
      <c r="F550" s="9"/>
      <c r="G550" s="9"/>
    </row>
    <row r="551" spans="1:7" ht="13.8">
      <c r="A551" s="8"/>
      <c r="B551" s="8"/>
      <c r="C551" s="8"/>
      <c r="D551" s="8"/>
      <c r="E551" s="8"/>
      <c r="F551" s="8"/>
      <c r="G551" s="8"/>
    </row>
    <row r="552" spans="1:7" ht="13.8">
      <c r="A552" s="9"/>
      <c r="B552" s="9"/>
      <c r="C552" s="9"/>
      <c r="D552" s="9"/>
      <c r="E552" s="9"/>
      <c r="F552" s="9"/>
      <c r="G552" s="9"/>
    </row>
    <row r="553" spans="1:7" ht="13.8">
      <c r="A553" s="8"/>
      <c r="B553" s="8"/>
      <c r="C553" s="8"/>
      <c r="D553" s="8"/>
      <c r="E553" s="8"/>
      <c r="F553" s="8"/>
      <c r="G553" s="8"/>
    </row>
    <row r="554" spans="1:7" ht="13.8">
      <c r="A554" s="9"/>
      <c r="B554" s="9"/>
      <c r="C554" s="9"/>
      <c r="D554" s="9"/>
      <c r="E554" s="9"/>
      <c r="F554" s="9"/>
      <c r="G554" s="9"/>
    </row>
    <row r="555" spans="1:7" ht="13.8">
      <c r="A555" s="8"/>
      <c r="B555" s="8"/>
      <c r="C555" s="8"/>
      <c r="D555" s="8"/>
      <c r="E555" s="8"/>
      <c r="F555" s="8"/>
      <c r="G555" s="8"/>
    </row>
    <row r="556" spans="1:7" ht="13.8">
      <c r="A556" s="9"/>
      <c r="B556" s="9"/>
      <c r="C556" s="9"/>
      <c r="D556" s="9"/>
      <c r="E556" s="9"/>
      <c r="F556" s="9"/>
      <c r="G556" s="9"/>
    </row>
    <row r="557" spans="1:7" ht="13.8">
      <c r="A557" s="8"/>
      <c r="B557" s="8"/>
      <c r="C557" s="8"/>
      <c r="D557" s="8"/>
      <c r="E557" s="8"/>
      <c r="F557" s="8"/>
      <c r="G557" s="8"/>
    </row>
    <row r="558" spans="1:7" ht="13.8">
      <c r="A558" s="9"/>
      <c r="B558" s="9"/>
      <c r="C558" s="9"/>
      <c r="D558" s="9"/>
      <c r="E558" s="9"/>
      <c r="F558" s="9"/>
      <c r="G558" s="9"/>
    </row>
    <row r="559" spans="1:7" ht="13.8">
      <c r="A559" s="8"/>
      <c r="B559" s="8"/>
      <c r="C559" s="8"/>
      <c r="D559" s="8"/>
      <c r="E559" s="8"/>
      <c r="F559" s="8"/>
      <c r="G559" s="8"/>
    </row>
    <row r="560" spans="1:7" ht="13.8">
      <c r="A560" s="9"/>
      <c r="B560" s="9"/>
      <c r="C560" s="9"/>
      <c r="D560" s="9"/>
      <c r="E560" s="9"/>
      <c r="F560" s="9"/>
      <c r="G560" s="9"/>
    </row>
    <row r="561" spans="1:7" ht="13.8">
      <c r="A561" s="8"/>
      <c r="B561" s="8"/>
      <c r="C561" s="8"/>
      <c r="D561" s="8"/>
      <c r="E561" s="8"/>
      <c r="F561" s="8"/>
      <c r="G561" s="8"/>
    </row>
    <row r="562" spans="1:7" ht="13.8">
      <c r="A562" s="9"/>
      <c r="B562" s="9"/>
      <c r="C562" s="9"/>
      <c r="D562" s="9"/>
      <c r="E562" s="9"/>
      <c r="F562" s="9"/>
      <c r="G562" s="9"/>
    </row>
    <row r="563" spans="1:7" ht="13.8">
      <c r="A563" s="8"/>
      <c r="B563" s="8"/>
      <c r="C563" s="8"/>
      <c r="D563" s="8"/>
      <c r="E563" s="8"/>
      <c r="F563" s="8"/>
      <c r="G563" s="8"/>
    </row>
    <row r="564" spans="1:7" ht="13.8">
      <c r="A564" s="9"/>
      <c r="B564" s="9"/>
      <c r="C564" s="9"/>
      <c r="D564" s="9"/>
      <c r="E564" s="9"/>
      <c r="F564" s="9"/>
      <c r="G564" s="9"/>
    </row>
    <row r="565" spans="1:7" ht="13.8">
      <c r="A565" s="8"/>
      <c r="B565" s="8"/>
      <c r="C565" s="8"/>
      <c r="D565" s="8"/>
      <c r="E565" s="8"/>
      <c r="F565" s="8"/>
      <c r="G565" s="8"/>
    </row>
    <row r="566" spans="1:7" ht="13.8">
      <c r="A566" s="9"/>
      <c r="B566" s="9"/>
      <c r="C566" s="9"/>
      <c r="D566" s="9"/>
      <c r="E566" s="9"/>
      <c r="F566" s="9"/>
      <c r="G566" s="9"/>
    </row>
    <row r="567" spans="1:7" ht="13.8">
      <c r="A567" s="8"/>
      <c r="B567" s="8"/>
      <c r="C567" s="8"/>
      <c r="D567" s="8"/>
      <c r="E567" s="8"/>
      <c r="F567" s="8"/>
      <c r="G567" s="8"/>
    </row>
    <row r="568" spans="1:7" ht="13.8">
      <c r="A568" s="9"/>
      <c r="B568" s="9"/>
      <c r="C568" s="9"/>
      <c r="D568" s="9"/>
      <c r="E568" s="9"/>
      <c r="F568" s="9"/>
      <c r="G568" s="9"/>
    </row>
    <row r="569" spans="1:7" ht="13.8">
      <c r="A569" s="8"/>
      <c r="B569" s="8"/>
      <c r="C569" s="8"/>
      <c r="D569" s="8"/>
      <c r="E569" s="8"/>
      <c r="F569" s="8"/>
      <c r="G569" s="8"/>
    </row>
    <row r="570" spans="1:7" ht="13.8">
      <c r="A570" s="9"/>
      <c r="B570" s="9"/>
      <c r="C570" s="9"/>
      <c r="D570" s="9"/>
      <c r="E570" s="9"/>
      <c r="F570" s="9"/>
      <c r="G570" s="9"/>
    </row>
    <row r="571" spans="1:7" ht="13.8">
      <c r="A571" s="8"/>
      <c r="B571" s="8"/>
      <c r="C571" s="8"/>
      <c r="D571" s="8"/>
      <c r="E571" s="8"/>
      <c r="F571" s="8"/>
      <c r="G571" s="8"/>
    </row>
    <row r="572" spans="1:7" ht="13.8">
      <c r="A572" s="9"/>
      <c r="B572" s="9"/>
      <c r="C572" s="9"/>
      <c r="D572" s="9"/>
      <c r="E572" s="9"/>
      <c r="F572" s="9"/>
      <c r="G572" s="9"/>
    </row>
    <row r="573" spans="1:7" ht="13.8">
      <c r="A573" s="8"/>
      <c r="B573" s="8"/>
      <c r="C573" s="8"/>
      <c r="D573" s="8"/>
      <c r="E573" s="8"/>
      <c r="F573" s="8"/>
      <c r="G573" s="8"/>
    </row>
    <row r="574" spans="1:7" ht="13.8">
      <c r="A574" s="9"/>
      <c r="B574" s="9"/>
      <c r="C574" s="9"/>
      <c r="D574" s="9"/>
      <c r="E574" s="9"/>
      <c r="F574" s="9"/>
      <c r="G574" s="9"/>
    </row>
    <row r="575" spans="1:7" ht="13.8">
      <c r="A575" s="8"/>
      <c r="B575" s="8"/>
      <c r="C575" s="8"/>
      <c r="D575" s="8"/>
      <c r="E575" s="8"/>
      <c r="F575" s="8"/>
      <c r="G575" s="8"/>
    </row>
    <row r="576" spans="1:7" ht="13.8">
      <c r="A576" s="9"/>
      <c r="B576" s="9"/>
      <c r="C576" s="9"/>
      <c r="D576" s="9"/>
      <c r="E576" s="9"/>
      <c r="F576" s="9"/>
      <c r="G576" s="9"/>
    </row>
    <row r="577" spans="1:7" ht="13.8">
      <c r="A577" s="8"/>
      <c r="B577" s="8"/>
      <c r="C577" s="8"/>
      <c r="D577" s="8"/>
      <c r="E577" s="8"/>
      <c r="F577" s="8"/>
      <c r="G577" s="8"/>
    </row>
    <row r="578" spans="1:7" ht="13.8">
      <c r="A578" s="9"/>
      <c r="B578" s="9"/>
      <c r="C578" s="9"/>
      <c r="D578" s="9"/>
      <c r="E578" s="9"/>
      <c r="F578" s="9"/>
      <c r="G578" s="9"/>
    </row>
    <row r="579" spans="1:7" ht="13.8">
      <c r="A579" s="8"/>
      <c r="B579" s="8"/>
      <c r="C579" s="8"/>
      <c r="D579" s="8"/>
      <c r="E579" s="8"/>
      <c r="F579" s="8"/>
      <c r="G579" s="8"/>
    </row>
    <row r="580" spans="1:7" ht="13.8">
      <c r="A580" s="9"/>
      <c r="B580" s="9"/>
      <c r="C580" s="9"/>
      <c r="D580" s="9"/>
      <c r="E580" s="9"/>
      <c r="F580" s="9"/>
      <c r="G580" s="9"/>
    </row>
    <row r="581" spans="1:7" ht="13.8">
      <c r="A581" s="8"/>
      <c r="B581" s="8"/>
      <c r="C581" s="8"/>
      <c r="D581" s="8"/>
      <c r="E581" s="8"/>
      <c r="F581" s="8"/>
      <c r="G581" s="8"/>
    </row>
    <row r="582" spans="1:7" ht="13.8">
      <c r="A582" s="9"/>
      <c r="B582" s="9"/>
      <c r="C582" s="9"/>
      <c r="D582" s="9"/>
      <c r="E582" s="9"/>
      <c r="F582" s="9"/>
      <c r="G582" s="9"/>
    </row>
    <row r="583" spans="1:7" ht="13.8">
      <c r="A583" s="8"/>
      <c r="B583" s="8"/>
      <c r="C583" s="8"/>
      <c r="D583" s="8"/>
      <c r="E583" s="8"/>
      <c r="F583" s="8"/>
      <c r="G583" s="8"/>
    </row>
    <row r="584" spans="1:7" ht="13.8">
      <c r="A584" s="9"/>
      <c r="B584" s="9"/>
      <c r="C584" s="9"/>
      <c r="D584" s="9"/>
      <c r="E584" s="9"/>
      <c r="F584" s="9"/>
      <c r="G584" s="9"/>
    </row>
    <row r="585" spans="1:7" ht="13.8">
      <c r="A585" s="8"/>
      <c r="B585" s="8"/>
      <c r="C585" s="8"/>
      <c r="D585" s="8"/>
      <c r="E585" s="8"/>
      <c r="F585" s="8"/>
      <c r="G585" s="8"/>
    </row>
    <row r="586" spans="1:7" ht="13.8">
      <c r="A586" s="9"/>
      <c r="B586" s="9"/>
      <c r="C586" s="9"/>
      <c r="D586" s="9"/>
      <c r="E586" s="9"/>
      <c r="F586" s="9"/>
      <c r="G586" s="9"/>
    </row>
    <row r="587" spans="1:7" ht="13.8">
      <c r="A587" s="8"/>
      <c r="B587" s="8"/>
      <c r="C587" s="8"/>
      <c r="D587" s="8"/>
      <c r="E587" s="8"/>
      <c r="F587" s="8"/>
      <c r="G587" s="8"/>
    </row>
    <row r="588" spans="1:7" ht="13.8">
      <c r="A588" s="9"/>
      <c r="B588" s="9"/>
      <c r="C588" s="9"/>
      <c r="D588" s="9"/>
      <c r="E588" s="9"/>
      <c r="F588" s="9"/>
      <c r="G588" s="9"/>
    </row>
    <row r="589" spans="1:7" ht="13.8">
      <c r="A589" s="8"/>
      <c r="B589" s="8"/>
      <c r="C589" s="8"/>
      <c r="D589" s="8"/>
      <c r="E589" s="8"/>
      <c r="F589" s="8"/>
      <c r="G589" s="8"/>
    </row>
    <row r="590" spans="1:7" ht="13.8">
      <c r="A590" s="9"/>
      <c r="B590" s="9"/>
      <c r="C590" s="9"/>
      <c r="D590" s="9"/>
      <c r="E590" s="9"/>
      <c r="F590" s="9"/>
      <c r="G590" s="9"/>
    </row>
    <row r="591" spans="1:7" ht="13.8">
      <c r="A591" s="8"/>
      <c r="B591" s="8"/>
      <c r="C591" s="8"/>
      <c r="D591" s="8"/>
      <c r="E591" s="8"/>
      <c r="F591" s="8"/>
      <c r="G591" s="8"/>
    </row>
    <row r="592" spans="1:7" ht="13.8">
      <c r="A592" s="9"/>
      <c r="B592" s="9"/>
      <c r="C592" s="9"/>
      <c r="D592" s="9"/>
      <c r="E592" s="9"/>
      <c r="F592" s="9"/>
      <c r="G592" s="9"/>
    </row>
    <row r="593" spans="1:7" ht="13.8">
      <c r="A593" s="8"/>
      <c r="B593" s="8"/>
      <c r="C593" s="8"/>
      <c r="D593" s="8"/>
      <c r="E593" s="8"/>
      <c r="F593" s="8"/>
      <c r="G593" s="8"/>
    </row>
    <row r="594" spans="1:7" ht="13.8">
      <c r="A594" s="9"/>
      <c r="B594" s="9"/>
      <c r="C594" s="9"/>
      <c r="D594" s="9"/>
      <c r="E594" s="9"/>
      <c r="F594" s="9"/>
      <c r="G594" s="9"/>
    </row>
    <row r="595" spans="1:7" ht="13.8">
      <c r="A595" s="8"/>
      <c r="B595" s="8"/>
      <c r="C595" s="8"/>
      <c r="D595" s="8"/>
      <c r="E595" s="8"/>
      <c r="F595" s="8"/>
      <c r="G595" s="8"/>
    </row>
    <row r="596" spans="1:7" ht="13.8">
      <c r="A596" s="9"/>
      <c r="B596" s="9"/>
      <c r="C596" s="9"/>
      <c r="D596" s="9"/>
      <c r="E596" s="9"/>
      <c r="F596" s="9"/>
      <c r="G596" s="9"/>
    </row>
    <row r="597" spans="1:7" ht="13.8">
      <c r="A597" s="8"/>
      <c r="B597" s="8"/>
      <c r="C597" s="8"/>
      <c r="D597" s="8"/>
      <c r="E597" s="8"/>
      <c r="F597" s="8"/>
      <c r="G597" s="8"/>
    </row>
    <row r="598" spans="1:7" ht="13.8">
      <c r="A598" s="9"/>
      <c r="B598" s="9"/>
      <c r="C598" s="9"/>
      <c r="D598" s="9"/>
      <c r="E598" s="9"/>
      <c r="F598" s="9"/>
      <c r="G598" s="9"/>
    </row>
    <row r="599" spans="1:7" ht="13.8">
      <c r="A599" s="8"/>
      <c r="B599" s="8"/>
      <c r="C599" s="8"/>
      <c r="D599" s="8"/>
      <c r="E599" s="8"/>
      <c r="F599" s="8"/>
      <c r="G599" s="8"/>
    </row>
    <row r="600" spans="1:7" ht="13.8">
      <c r="A600" s="9"/>
      <c r="B600" s="9"/>
      <c r="C600" s="9"/>
      <c r="D600" s="9"/>
      <c r="E600" s="9"/>
      <c r="F600" s="9"/>
      <c r="G600" s="9"/>
    </row>
    <row r="601" spans="1:7" ht="13.8">
      <c r="A601" s="8"/>
      <c r="B601" s="8"/>
      <c r="C601" s="8"/>
      <c r="D601" s="8"/>
      <c r="E601" s="8"/>
      <c r="F601" s="8"/>
      <c r="G601" s="8"/>
    </row>
    <row r="602" spans="1:7" ht="13.8">
      <c r="A602" s="9"/>
      <c r="B602" s="9"/>
      <c r="C602" s="9"/>
      <c r="D602" s="9"/>
      <c r="E602" s="9"/>
      <c r="F602" s="9"/>
      <c r="G602" s="9"/>
    </row>
    <row r="603" spans="1:7" ht="13.8">
      <c r="A603" s="8"/>
      <c r="B603" s="8"/>
      <c r="C603" s="8"/>
      <c r="D603" s="8"/>
      <c r="E603" s="8"/>
      <c r="F603" s="8"/>
      <c r="G603" s="8"/>
    </row>
    <row r="604" spans="1:7" ht="13.8">
      <c r="A604" s="9"/>
      <c r="B604" s="9"/>
      <c r="C604" s="9"/>
      <c r="D604" s="9"/>
      <c r="E604" s="9"/>
      <c r="F604" s="9"/>
      <c r="G604" s="9"/>
    </row>
    <row r="605" spans="1:7" ht="13.8">
      <c r="A605" s="8"/>
      <c r="B605" s="8"/>
      <c r="C605" s="8"/>
      <c r="D605" s="8"/>
      <c r="E605" s="8"/>
      <c r="F605" s="8"/>
      <c r="G605" s="8"/>
    </row>
    <row r="606" spans="1:7" ht="13.8">
      <c r="A606" s="9"/>
      <c r="B606" s="9"/>
      <c r="C606" s="9"/>
      <c r="D606" s="9"/>
      <c r="E606" s="9"/>
      <c r="F606" s="9"/>
      <c r="G606" s="9"/>
    </row>
    <row r="607" spans="1:7" ht="13.8">
      <c r="A607" s="8"/>
      <c r="B607" s="8"/>
      <c r="C607" s="8"/>
      <c r="D607" s="8"/>
      <c r="E607" s="8"/>
      <c r="F607" s="8"/>
      <c r="G607" s="8"/>
    </row>
    <row r="608" spans="1:7" ht="13.8">
      <c r="A608" s="9"/>
      <c r="B608" s="9"/>
      <c r="C608" s="9"/>
      <c r="D608" s="9"/>
      <c r="E608" s="9"/>
      <c r="F608" s="9"/>
      <c r="G608" s="9"/>
    </row>
    <row r="609" spans="1:7" ht="13.8">
      <c r="A609" s="8"/>
      <c r="B609" s="8"/>
      <c r="C609" s="8"/>
      <c r="D609" s="8"/>
      <c r="E609" s="8"/>
      <c r="F609" s="8"/>
      <c r="G609" s="8"/>
    </row>
    <row r="610" spans="1:7" ht="13.8">
      <c r="A610" s="9"/>
      <c r="B610" s="9"/>
      <c r="C610" s="9"/>
      <c r="D610" s="9"/>
      <c r="E610" s="9"/>
      <c r="F610" s="9"/>
      <c r="G610" s="9"/>
    </row>
    <row r="611" spans="1:7" ht="13.8">
      <c r="A611" s="8"/>
      <c r="B611" s="8"/>
      <c r="C611" s="8"/>
      <c r="D611" s="8"/>
      <c r="E611" s="8"/>
      <c r="F611" s="8"/>
      <c r="G611" s="8"/>
    </row>
    <row r="612" spans="1:7" ht="13.8">
      <c r="A612" s="9"/>
      <c r="B612" s="9"/>
      <c r="C612" s="9"/>
      <c r="D612" s="9"/>
      <c r="E612" s="9"/>
      <c r="F612" s="9"/>
      <c r="G612" s="9"/>
    </row>
    <row r="613" spans="1:7" ht="13.8">
      <c r="A613" s="8"/>
      <c r="B613" s="8"/>
      <c r="C613" s="8"/>
      <c r="D613" s="8"/>
      <c r="E613" s="8"/>
      <c r="F613" s="8"/>
      <c r="G613" s="8"/>
    </row>
    <row r="614" spans="1:7" ht="13.8">
      <c r="A614" s="9"/>
      <c r="B614" s="9"/>
      <c r="C614" s="9"/>
      <c r="D614" s="9"/>
      <c r="E614" s="9"/>
      <c r="F614" s="9"/>
      <c r="G614" s="9"/>
    </row>
    <row r="615" spans="1:7" ht="13.8">
      <c r="A615" s="8"/>
      <c r="B615" s="8"/>
      <c r="C615" s="8"/>
      <c r="D615" s="8"/>
      <c r="E615" s="8"/>
      <c r="F615" s="8"/>
      <c r="G615" s="8"/>
    </row>
    <row r="616" spans="1:7" ht="13.8">
      <c r="A616" s="9"/>
      <c r="B616" s="9"/>
      <c r="C616" s="9"/>
      <c r="D616" s="9"/>
      <c r="E616" s="9"/>
      <c r="F616" s="9"/>
      <c r="G616" s="9"/>
    </row>
    <row r="617" spans="1:7" ht="13.8">
      <c r="A617" s="8"/>
      <c r="B617" s="8"/>
      <c r="C617" s="8"/>
      <c r="D617" s="8"/>
      <c r="E617" s="8"/>
      <c r="F617" s="8"/>
      <c r="G617" s="8"/>
    </row>
    <row r="618" spans="1:7" ht="13.8">
      <c r="A618" s="9"/>
      <c r="B618" s="9"/>
      <c r="C618" s="9"/>
      <c r="D618" s="9"/>
      <c r="E618" s="9"/>
      <c r="F618" s="9"/>
      <c r="G618" s="9"/>
    </row>
    <row r="619" spans="1:7" ht="13.8">
      <c r="A619" s="8"/>
      <c r="B619" s="8"/>
      <c r="C619" s="8"/>
      <c r="D619" s="8"/>
      <c r="E619" s="8"/>
      <c r="F619" s="8"/>
      <c r="G619" s="8"/>
    </row>
    <row r="620" spans="1:7" ht="13.8">
      <c r="A620" s="9"/>
      <c r="B620" s="9"/>
      <c r="C620" s="9"/>
      <c r="D620" s="9"/>
      <c r="E620" s="9"/>
      <c r="F620" s="9"/>
      <c r="G620" s="9"/>
    </row>
    <row r="621" spans="1:7" ht="13.8">
      <c r="A621" s="8"/>
      <c r="B621" s="8"/>
      <c r="C621" s="8"/>
      <c r="D621" s="8"/>
      <c r="E621" s="8"/>
      <c r="F621" s="8"/>
      <c r="G621" s="8"/>
    </row>
    <row r="622" spans="1:7" ht="13.8">
      <c r="A622" s="9"/>
      <c r="B622" s="9"/>
      <c r="C622" s="9"/>
      <c r="D622" s="9"/>
      <c r="E622" s="9"/>
      <c r="F622" s="9"/>
      <c r="G622" s="9"/>
    </row>
    <row r="623" spans="1:7" ht="13.8">
      <c r="A623" s="8"/>
      <c r="B623" s="8"/>
      <c r="C623" s="8"/>
      <c r="D623" s="8"/>
      <c r="E623" s="8"/>
      <c r="F623" s="8"/>
      <c r="G623" s="8"/>
    </row>
    <row r="624" spans="1:7" ht="13.8">
      <c r="A624" s="9"/>
      <c r="B624" s="9"/>
      <c r="C624" s="9"/>
      <c r="D624" s="9"/>
      <c r="E624" s="9"/>
      <c r="F624" s="9"/>
      <c r="G624" s="9"/>
    </row>
    <row r="625" spans="1:7" ht="13.8">
      <c r="A625" s="8"/>
      <c r="B625" s="8"/>
      <c r="C625" s="8"/>
      <c r="D625" s="8"/>
      <c r="E625" s="8"/>
      <c r="F625" s="8"/>
      <c r="G625" s="8"/>
    </row>
    <row r="626" spans="1:7" ht="13.8">
      <c r="A626" s="9"/>
      <c r="B626" s="9"/>
      <c r="C626" s="9"/>
      <c r="D626" s="9"/>
      <c r="E626" s="9"/>
      <c r="F626" s="9"/>
      <c r="G626" s="9"/>
    </row>
    <row r="627" spans="1:7" ht="13.8">
      <c r="A627" s="8"/>
      <c r="B627" s="8"/>
      <c r="C627" s="8"/>
      <c r="D627" s="8"/>
      <c r="E627" s="8"/>
      <c r="F627" s="8"/>
      <c r="G627" s="8"/>
    </row>
    <row r="628" spans="1:7" ht="13.8">
      <c r="A628" s="9"/>
      <c r="B628" s="9"/>
      <c r="C628" s="9"/>
      <c r="D628" s="9"/>
      <c r="E628" s="9"/>
      <c r="F628" s="9"/>
      <c r="G628" s="9"/>
    </row>
    <row r="629" spans="1:7" ht="13.8">
      <c r="A629" s="8"/>
      <c r="B629" s="8"/>
      <c r="C629" s="8"/>
      <c r="D629" s="8"/>
      <c r="E629" s="8"/>
      <c r="F629" s="8"/>
      <c r="G629" s="8"/>
    </row>
    <row r="630" spans="1:7" ht="13.8">
      <c r="A630" s="9"/>
      <c r="B630" s="9"/>
      <c r="C630" s="9"/>
      <c r="D630" s="9"/>
      <c r="E630" s="9"/>
      <c r="F630" s="9"/>
      <c r="G630" s="9"/>
    </row>
    <row r="631" spans="1:7" ht="13.8">
      <c r="A631" s="8"/>
      <c r="B631" s="8"/>
      <c r="C631" s="8"/>
      <c r="D631" s="8"/>
      <c r="E631" s="8"/>
      <c r="F631" s="8"/>
      <c r="G631" s="8"/>
    </row>
    <row r="632" spans="1:7" ht="13.8">
      <c r="A632" s="9"/>
      <c r="B632" s="9"/>
      <c r="C632" s="9"/>
      <c r="D632" s="9"/>
      <c r="E632" s="9"/>
      <c r="F632" s="9"/>
      <c r="G632" s="9"/>
    </row>
    <row r="633" spans="1:7" ht="13.8">
      <c r="A633" s="8"/>
      <c r="B633" s="8"/>
      <c r="C633" s="8"/>
      <c r="D633" s="8"/>
      <c r="E633" s="8"/>
      <c r="F633" s="8"/>
      <c r="G633" s="8"/>
    </row>
    <row r="634" spans="1:7" ht="13.8">
      <c r="A634" s="9"/>
      <c r="B634" s="9"/>
      <c r="C634" s="9"/>
      <c r="D634" s="9"/>
      <c r="E634" s="9"/>
      <c r="F634" s="9"/>
      <c r="G634" s="9"/>
    </row>
    <row r="635" spans="1:7" ht="13.8">
      <c r="A635" s="8"/>
      <c r="B635" s="8"/>
      <c r="C635" s="8"/>
      <c r="D635" s="8"/>
      <c r="E635" s="8"/>
      <c r="F635" s="8"/>
      <c r="G635" s="8"/>
    </row>
    <row r="636" spans="1:7" ht="13.8">
      <c r="A636" s="9"/>
      <c r="B636" s="9"/>
      <c r="C636" s="9"/>
      <c r="D636" s="9"/>
      <c r="E636" s="9"/>
      <c r="F636" s="9"/>
      <c r="G636" s="9"/>
    </row>
    <row r="637" spans="1:7" ht="13.8">
      <c r="A637" s="8"/>
      <c r="B637" s="8"/>
      <c r="C637" s="8"/>
      <c r="D637" s="8"/>
      <c r="E637" s="8"/>
      <c r="F637" s="8"/>
      <c r="G637" s="8"/>
    </row>
    <row r="638" spans="1:7" ht="13.8">
      <c r="A638" s="9"/>
      <c r="B638" s="9"/>
      <c r="C638" s="9"/>
      <c r="D638" s="9"/>
      <c r="E638" s="9"/>
      <c r="F638" s="9"/>
      <c r="G638" s="9"/>
    </row>
    <row r="639" spans="1:7" ht="13.8">
      <c r="A639" s="8"/>
      <c r="B639" s="8"/>
      <c r="C639" s="8"/>
      <c r="D639" s="8"/>
      <c r="E639" s="8"/>
      <c r="F639" s="8"/>
      <c r="G639" s="8"/>
    </row>
    <row r="640" spans="1:7" ht="13.8">
      <c r="A640" s="9"/>
      <c r="B640" s="9"/>
      <c r="C640" s="9"/>
      <c r="D640" s="9"/>
      <c r="E640" s="9"/>
      <c r="F640" s="9"/>
      <c r="G640" s="9"/>
    </row>
    <row r="641" spans="1:7" ht="13.8">
      <c r="A641" s="8"/>
      <c r="B641" s="8"/>
      <c r="C641" s="8"/>
      <c r="D641" s="8"/>
      <c r="E641" s="8"/>
      <c r="F641" s="8"/>
      <c r="G641" s="8"/>
    </row>
    <row r="642" spans="1:7" ht="13.8">
      <c r="A642" s="9"/>
      <c r="B642" s="9"/>
      <c r="C642" s="9"/>
      <c r="D642" s="9"/>
      <c r="E642" s="9"/>
      <c r="F642" s="9"/>
      <c r="G642" s="9"/>
    </row>
    <row r="643" spans="1:7" ht="13.8">
      <c r="A643" s="8"/>
      <c r="B643" s="8"/>
      <c r="C643" s="8"/>
      <c r="D643" s="8"/>
      <c r="E643" s="8"/>
      <c r="F643" s="8"/>
      <c r="G643" s="8"/>
    </row>
    <row r="644" spans="1:7" ht="13.8">
      <c r="A644" s="9"/>
      <c r="B644" s="9"/>
      <c r="C644" s="9"/>
      <c r="D644" s="9"/>
      <c r="E644" s="9"/>
      <c r="F644" s="9"/>
      <c r="G644" s="9"/>
    </row>
    <row r="645" spans="1:7" ht="13.8">
      <c r="A645" s="8"/>
      <c r="B645" s="8"/>
      <c r="C645" s="8"/>
      <c r="D645" s="8"/>
      <c r="E645" s="8"/>
      <c r="F645" s="8"/>
      <c r="G645" s="8"/>
    </row>
    <row r="646" spans="1:7" ht="13.8">
      <c r="A646" s="9"/>
      <c r="B646" s="9"/>
      <c r="C646" s="9"/>
      <c r="D646" s="9"/>
      <c r="E646" s="9"/>
      <c r="F646" s="9"/>
      <c r="G646" s="9"/>
    </row>
    <row r="647" spans="1:7" ht="13.8">
      <c r="A647" s="8"/>
      <c r="B647" s="8"/>
      <c r="C647" s="8"/>
      <c r="D647" s="8"/>
      <c r="E647" s="8"/>
      <c r="F647" s="8"/>
      <c r="G647" s="8"/>
    </row>
    <row r="648" spans="1:7" ht="13.8">
      <c r="A648" s="9"/>
      <c r="B648" s="9"/>
      <c r="C648" s="9"/>
      <c r="D648" s="9"/>
      <c r="E648" s="9"/>
      <c r="F648" s="9"/>
      <c r="G648" s="9"/>
    </row>
    <row r="649" spans="1:7" ht="13.8">
      <c r="A649" s="8"/>
      <c r="B649" s="8"/>
      <c r="C649" s="8"/>
      <c r="D649" s="8"/>
      <c r="E649" s="8"/>
      <c r="F649" s="8"/>
      <c r="G649" s="8"/>
    </row>
    <row r="650" spans="1:7" ht="13.8">
      <c r="A650" s="9"/>
      <c r="B650" s="9"/>
      <c r="C650" s="9"/>
      <c r="D650" s="9"/>
      <c r="E650" s="9"/>
      <c r="F650" s="9"/>
      <c r="G650" s="9"/>
    </row>
    <row r="651" spans="1:7" ht="13.8">
      <c r="A651" s="8"/>
      <c r="B651" s="8"/>
      <c r="C651" s="8"/>
      <c r="D651" s="8"/>
      <c r="E651" s="8"/>
      <c r="F651" s="8"/>
      <c r="G651" s="8"/>
    </row>
    <row r="652" spans="1:7" ht="13.8">
      <c r="A652" s="9"/>
      <c r="B652" s="9"/>
      <c r="C652" s="9"/>
      <c r="D652" s="9"/>
      <c r="E652" s="9"/>
      <c r="F652" s="9"/>
      <c r="G652" s="9"/>
    </row>
    <row r="653" spans="1:7" ht="13.8">
      <c r="A653" s="8"/>
      <c r="B653" s="8"/>
      <c r="C653" s="8"/>
      <c r="D653" s="8"/>
      <c r="E653" s="8"/>
      <c r="F653" s="8"/>
      <c r="G653" s="8"/>
    </row>
    <row r="654" spans="1:7" ht="13.8">
      <c r="A654" s="9"/>
      <c r="B654" s="9"/>
      <c r="C654" s="9"/>
      <c r="D654" s="9"/>
      <c r="E654" s="9"/>
      <c r="F654" s="9"/>
      <c r="G654" s="9"/>
    </row>
    <row r="655" spans="1:7" ht="13.8">
      <c r="A655" s="8"/>
      <c r="B655" s="8"/>
      <c r="C655" s="8"/>
      <c r="D655" s="8"/>
      <c r="E655" s="8"/>
      <c r="F655" s="8"/>
      <c r="G655" s="8"/>
    </row>
    <row r="656" spans="1:7" ht="13.8">
      <c r="A656" s="9"/>
      <c r="B656" s="9"/>
      <c r="C656" s="9"/>
      <c r="D656" s="9"/>
      <c r="E656" s="9"/>
      <c r="F656" s="9"/>
      <c r="G656" s="9"/>
    </row>
    <row r="657" spans="1:7" ht="13.8">
      <c r="A657" s="8"/>
      <c r="B657" s="8"/>
      <c r="C657" s="8"/>
      <c r="D657" s="8"/>
      <c r="E657" s="8"/>
      <c r="F657" s="8"/>
      <c r="G657" s="8"/>
    </row>
    <row r="658" spans="1:7" ht="13.8">
      <c r="A658" s="9"/>
      <c r="B658" s="9"/>
      <c r="C658" s="9"/>
      <c r="D658" s="9"/>
      <c r="E658" s="9"/>
      <c r="F658" s="9"/>
      <c r="G658" s="9"/>
    </row>
    <row r="659" spans="1:7" ht="13.8">
      <c r="A659" s="8"/>
      <c r="B659" s="8"/>
      <c r="C659" s="8"/>
      <c r="D659" s="8"/>
      <c r="E659" s="8"/>
      <c r="F659" s="8"/>
      <c r="G659" s="8"/>
    </row>
    <row r="660" spans="1:7" ht="13.8">
      <c r="A660" s="9"/>
      <c r="B660" s="9"/>
      <c r="C660" s="9"/>
      <c r="D660" s="9"/>
      <c r="E660" s="9"/>
      <c r="F660" s="9"/>
      <c r="G660" s="9"/>
    </row>
    <row r="661" spans="1:7" ht="13.8">
      <c r="A661" s="8"/>
      <c r="B661" s="8"/>
      <c r="C661" s="8"/>
      <c r="D661" s="8"/>
      <c r="E661" s="8"/>
      <c r="F661" s="8"/>
      <c r="G661" s="8"/>
    </row>
    <row r="662" spans="1:7" ht="13.8">
      <c r="A662" s="9"/>
      <c r="B662" s="9"/>
      <c r="C662" s="9"/>
      <c r="D662" s="9"/>
      <c r="E662" s="9"/>
      <c r="F662" s="9"/>
      <c r="G662" s="9"/>
    </row>
    <row r="663" spans="1:7" ht="13.8">
      <c r="A663" s="8"/>
      <c r="B663" s="8"/>
      <c r="C663" s="8"/>
      <c r="D663" s="8"/>
      <c r="E663" s="8"/>
      <c r="F663" s="8"/>
      <c r="G663" s="8"/>
    </row>
    <row r="664" spans="1:7" ht="13.8">
      <c r="A664" s="9"/>
      <c r="B664" s="9"/>
      <c r="C664" s="9"/>
      <c r="D664" s="9"/>
      <c r="E664" s="9"/>
      <c r="F664" s="9"/>
      <c r="G664" s="9"/>
    </row>
    <row r="665" spans="1:7" ht="13.8">
      <c r="A665" s="8"/>
      <c r="B665" s="8"/>
      <c r="C665" s="8"/>
      <c r="D665" s="8"/>
      <c r="E665" s="8"/>
      <c r="F665" s="8"/>
      <c r="G665" s="8"/>
    </row>
    <row r="666" spans="1:7" ht="13.8">
      <c r="A666" s="9"/>
      <c r="B666" s="9"/>
      <c r="C666" s="9"/>
      <c r="D666" s="9"/>
      <c r="E666" s="9"/>
      <c r="F666" s="9"/>
      <c r="G666" s="9"/>
    </row>
    <row r="667" spans="1:7" ht="13.8">
      <c r="A667" s="8"/>
      <c r="B667" s="8"/>
      <c r="C667" s="8"/>
      <c r="D667" s="8"/>
      <c r="E667" s="8"/>
      <c r="F667" s="8"/>
      <c r="G667" s="8"/>
    </row>
    <row r="668" spans="1:7" ht="13.8">
      <c r="A668" s="9"/>
      <c r="B668" s="9"/>
      <c r="C668" s="9"/>
      <c r="D668" s="9"/>
      <c r="E668" s="9"/>
      <c r="F668" s="9"/>
      <c r="G668" s="9"/>
    </row>
    <row r="669" spans="1:7" ht="13.8">
      <c r="A669" s="8"/>
      <c r="B669" s="8"/>
      <c r="C669" s="8"/>
      <c r="D669" s="8"/>
      <c r="E669" s="8"/>
      <c r="F669" s="8"/>
      <c r="G669" s="8"/>
    </row>
    <row r="670" spans="1:7" ht="13.8">
      <c r="A670" s="9"/>
      <c r="B670" s="9"/>
      <c r="C670" s="9"/>
      <c r="D670" s="9"/>
      <c r="E670" s="9"/>
      <c r="F670" s="9"/>
      <c r="G670" s="9"/>
    </row>
    <row r="671" spans="1:7" ht="13.8">
      <c r="A671" s="8"/>
      <c r="B671" s="8"/>
      <c r="C671" s="8"/>
      <c r="D671" s="8"/>
      <c r="E671" s="8"/>
      <c r="F671" s="8"/>
      <c r="G671" s="8"/>
    </row>
    <row r="672" spans="1:7" ht="13.8">
      <c r="A672" s="9"/>
      <c r="B672" s="9"/>
      <c r="C672" s="9"/>
      <c r="D672" s="9"/>
      <c r="E672" s="9"/>
      <c r="F672" s="9"/>
      <c r="G672" s="9"/>
    </row>
    <row r="673" spans="1:7" ht="13.8">
      <c r="A673" s="8"/>
      <c r="B673" s="8"/>
      <c r="C673" s="8"/>
      <c r="D673" s="8"/>
      <c r="E673" s="8"/>
      <c r="F673" s="8"/>
      <c r="G673" s="8"/>
    </row>
    <row r="674" spans="1:7" ht="13.8">
      <c r="A674" s="9"/>
      <c r="B674" s="9"/>
      <c r="C674" s="9"/>
      <c r="D674" s="9"/>
      <c r="E674" s="9"/>
      <c r="F674" s="9"/>
      <c r="G674" s="9"/>
    </row>
    <row r="675" spans="1:7" ht="13.8">
      <c r="A675" s="8"/>
      <c r="B675" s="8"/>
      <c r="C675" s="8"/>
      <c r="D675" s="8"/>
      <c r="E675" s="8"/>
      <c r="F675" s="8"/>
      <c r="G675" s="8"/>
    </row>
    <row r="676" spans="1:7" ht="13.8">
      <c r="A676" s="9"/>
      <c r="B676" s="9"/>
      <c r="C676" s="9"/>
      <c r="D676" s="9"/>
      <c r="E676" s="9"/>
      <c r="F676" s="9"/>
      <c r="G676" s="9"/>
    </row>
    <row r="677" spans="1:7" ht="13.8">
      <c r="A677" s="8"/>
      <c r="B677" s="8"/>
      <c r="C677" s="8"/>
      <c r="D677" s="8"/>
      <c r="E677" s="8"/>
      <c r="F677" s="8"/>
      <c r="G677" s="8"/>
    </row>
    <row r="678" spans="1:7" ht="13.8">
      <c r="A678" s="9"/>
      <c r="B678" s="9"/>
      <c r="C678" s="9"/>
      <c r="D678" s="9"/>
      <c r="E678" s="9"/>
      <c r="F678" s="9"/>
      <c r="G678" s="9"/>
    </row>
    <row r="679" spans="1:7" ht="13.8">
      <c r="A679" s="8"/>
      <c r="B679" s="8"/>
      <c r="C679" s="8"/>
      <c r="D679" s="8"/>
      <c r="E679" s="8"/>
      <c r="F679" s="8"/>
      <c r="G679" s="8"/>
    </row>
    <row r="680" spans="1:7" ht="13.8">
      <c r="A680" s="9"/>
      <c r="B680" s="9"/>
      <c r="C680" s="9"/>
      <c r="D680" s="9"/>
      <c r="E680" s="9"/>
      <c r="F680" s="9"/>
      <c r="G680" s="9"/>
    </row>
    <row r="681" spans="1:7" ht="13.8">
      <c r="A681" s="8"/>
      <c r="B681" s="8"/>
      <c r="C681" s="8"/>
      <c r="D681" s="8"/>
      <c r="E681" s="8"/>
      <c r="F681" s="8"/>
      <c r="G681" s="8"/>
    </row>
    <row r="682" spans="1:7" ht="13.8">
      <c r="A682" s="9"/>
      <c r="B682" s="9"/>
      <c r="C682" s="9"/>
      <c r="D682" s="9"/>
      <c r="E682" s="9"/>
      <c r="F682" s="9"/>
      <c r="G682" s="9"/>
    </row>
    <row r="683" spans="1:7" ht="13.8">
      <c r="A683" s="8"/>
      <c r="B683" s="8"/>
      <c r="C683" s="8"/>
      <c r="D683" s="8"/>
      <c r="E683" s="8"/>
      <c r="F683" s="8"/>
      <c r="G683" s="8"/>
    </row>
    <row r="684" spans="1:7" ht="13.8">
      <c r="A684" s="9"/>
      <c r="B684" s="9"/>
      <c r="C684" s="9"/>
      <c r="D684" s="9"/>
      <c r="E684" s="9"/>
      <c r="F684" s="9"/>
      <c r="G684" s="9"/>
    </row>
    <row r="685" spans="1:7" ht="13.8">
      <c r="A685" s="8"/>
      <c r="B685" s="8"/>
      <c r="C685" s="8"/>
      <c r="D685" s="8"/>
      <c r="E685" s="8"/>
      <c r="F685" s="8"/>
      <c r="G685" s="8"/>
    </row>
    <row r="686" spans="1:7" ht="13.8">
      <c r="A686" s="9"/>
      <c r="B686" s="9"/>
      <c r="C686" s="9"/>
      <c r="D686" s="9"/>
      <c r="E686" s="9"/>
      <c r="F686" s="9"/>
      <c r="G686" s="9"/>
    </row>
    <row r="687" spans="1:7" ht="13.8">
      <c r="A687" s="8"/>
      <c r="B687" s="8"/>
      <c r="C687" s="8"/>
      <c r="D687" s="8"/>
      <c r="E687" s="8"/>
      <c r="F687" s="8"/>
      <c r="G687" s="8"/>
    </row>
    <row r="688" spans="1:7" ht="13.8">
      <c r="A688" s="9"/>
      <c r="B688" s="9"/>
      <c r="C688" s="9"/>
      <c r="D688" s="9"/>
      <c r="E688" s="9"/>
      <c r="F688" s="9"/>
      <c r="G688" s="9"/>
    </row>
    <row r="689" spans="1:7" ht="13.8">
      <c r="A689" s="8"/>
      <c r="B689" s="8"/>
      <c r="C689" s="8"/>
      <c r="D689" s="8"/>
      <c r="E689" s="8"/>
      <c r="F689" s="8"/>
      <c r="G689" s="8"/>
    </row>
    <row r="690" spans="1:7" ht="13.8">
      <c r="A690" s="9"/>
      <c r="B690" s="9"/>
      <c r="C690" s="9"/>
      <c r="D690" s="9"/>
      <c r="E690" s="9"/>
      <c r="F690" s="9"/>
      <c r="G690" s="9"/>
    </row>
    <row r="691" spans="1:7" ht="13.8">
      <c r="A691" s="8"/>
      <c r="B691" s="8"/>
      <c r="C691" s="8"/>
      <c r="D691" s="8"/>
      <c r="E691" s="8"/>
      <c r="F691" s="8"/>
      <c r="G691" s="8"/>
    </row>
    <row r="692" spans="1:7" ht="13.8">
      <c r="A692" s="9"/>
      <c r="B692" s="9"/>
      <c r="C692" s="9"/>
      <c r="D692" s="9"/>
      <c r="E692" s="9"/>
      <c r="F692" s="9"/>
      <c r="G692" s="9"/>
    </row>
    <row r="693" spans="1:7" ht="13.8">
      <c r="A693" s="8"/>
      <c r="B693" s="8"/>
      <c r="C693" s="8"/>
      <c r="D693" s="8"/>
      <c r="E693" s="8"/>
      <c r="F693" s="8"/>
      <c r="G693" s="8"/>
    </row>
    <row r="694" spans="1:7" ht="13.8">
      <c r="A694" s="9"/>
      <c r="B694" s="9"/>
      <c r="C694" s="9"/>
      <c r="D694" s="9"/>
      <c r="E694" s="9"/>
      <c r="F694" s="9"/>
      <c r="G694" s="9"/>
    </row>
    <row r="695" spans="1:7" ht="13.8">
      <c r="A695" s="8"/>
      <c r="B695" s="8"/>
      <c r="C695" s="8"/>
      <c r="D695" s="8"/>
      <c r="E695" s="8"/>
      <c r="F695" s="8"/>
      <c r="G695" s="8"/>
    </row>
    <row r="696" spans="1:7" ht="13.8">
      <c r="A696" s="9"/>
      <c r="B696" s="9"/>
      <c r="C696" s="9"/>
      <c r="D696" s="9"/>
      <c r="E696" s="9"/>
      <c r="F696" s="9"/>
      <c r="G696" s="9"/>
    </row>
    <row r="697" spans="1:7" ht="13.8">
      <c r="A697" s="8"/>
      <c r="B697" s="8"/>
      <c r="C697" s="8"/>
      <c r="D697" s="8"/>
      <c r="E697" s="8"/>
      <c r="F697" s="8"/>
      <c r="G697" s="8"/>
    </row>
    <row r="698" spans="1:7" ht="13.8">
      <c r="A698" s="9"/>
      <c r="B698" s="9"/>
      <c r="C698" s="9"/>
      <c r="D698" s="9"/>
      <c r="E698" s="9"/>
      <c r="F698" s="9"/>
      <c r="G698" s="9"/>
    </row>
    <row r="699" spans="1:7" ht="13.8">
      <c r="A699" s="8"/>
      <c r="B699" s="8"/>
      <c r="C699" s="8"/>
      <c r="D699" s="8"/>
      <c r="E699" s="8"/>
      <c r="F699" s="8"/>
      <c r="G699" s="8"/>
    </row>
    <row r="700" spans="1:7" ht="13.8">
      <c r="A700" s="9"/>
      <c r="B700" s="9"/>
      <c r="C700" s="9"/>
      <c r="D700" s="9"/>
      <c r="E700" s="9"/>
      <c r="F700" s="9"/>
      <c r="G700" s="9"/>
    </row>
    <row r="701" spans="1:7" ht="13.8">
      <c r="A701" s="8"/>
      <c r="B701" s="8"/>
      <c r="C701" s="8"/>
      <c r="D701" s="8"/>
      <c r="E701" s="8"/>
      <c r="F701" s="8"/>
      <c r="G701" s="8"/>
    </row>
    <row r="702" spans="1:7" ht="13.8">
      <c r="A702" s="9"/>
      <c r="B702" s="9"/>
      <c r="C702" s="9"/>
      <c r="D702" s="9"/>
      <c r="E702" s="9"/>
      <c r="F702" s="9"/>
      <c r="G702" s="9"/>
    </row>
    <row r="703" spans="1:7" ht="13.8">
      <c r="A703" s="8"/>
      <c r="B703" s="8"/>
      <c r="C703" s="8"/>
      <c r="D703" s="8"/>
      <c r="E703" s="8"/>
      <c r="F703" s="8"/>
      <c r="G703" s="8"/>
    </row>
    <row r="704" spans="1:7" ht="13.8">
      <c r="A704" s="9"/>
      <c r="B704" s="9"/>
      <c r="C704" s="9"/>
      <c r="D704" s="9"/>
      <c r="E704" s="9"/>
      <c r="F704" s="9"/>
      <c r="G704" s="9"/>
    </row>
    <row r="705" spans="1:7" ht="13.8">
      <c r="A705" s="8"/>
      <c r="B705" s="8"/>
      <c r="C705" s="8"/>
      <c r="D705" s="8"/>
      <c r="E705" s="8"/>
      <c r="F705" s="8"/>
      <c r="G705" s="8"/>
    </row>
    <row r="706" spans="1:7" ht="13.8">
      <c r="A706" s="9"/>
      <c r="B706" s="9"/>
      <c r="C706" s="9"/>
      <c r="D706" s="9"/>
      <c r="E706" s="9"/>
      <c r="F706" s="9"/>
      <c r="G706" s="9"/>
    </row>
    <row r="707" spans="1:7" ht="13.8">
      <c r="A707" s="8"/>
      <c r="B707" s="8"/>
      <c r="C707" s="8"/>
      <c r="D707" s="8"/>
      <c r="E707" s="8"/>
      <c r="F707" s="8"/>
      <c r="G707" s="8"/>
    </row>
    <row r="708" spans="1:7" ht="13.8">
      <c r="A708" s="9"/>
      <c r="B708" s="9"/>
      <c r="C708" s="9"/>
      <c r="D708" s="9"/>
      <c r="E708" s="9"/>
      <c r="F708" s="9"/>
      <c r="G708" s="9"/>
    </row>
    <row r="709" spans="1:7" ht="13.8">
      <c r="A709" s="8"/>
      <c r="B709" s="8"/>
      <c r="C709" s="8"/>
      <c r="D709" s="8"/>
      <c r="E709" s="8"/>
      <c r="F709" s="8"/>
      <c r="G709" s="8"/>
    </row>
    <row r="710" spans="1:7" ht="13.8">
      <c r="A710" s="9"/>
      <c r="B710" s="9"/>
      <c r="C710" s="9"/>
      <c r="D710" s="9"/>
      <c r="E710" s="9"/>
      <c r="F710" s="9"/>
      <c r="G710" s="9"/>
    </row>
    <row r="711" spans="1:7" ht="13.8">
      <c r="A711" s="8"/>
      <c r="B711" s="8"/>
      <c r="C711" s="8"/>
      <c r="D711" s="8"/>
      <c r="E711" s="8"/>
      <c r="F711" s="8"/>
      <c r="G711" s="8"/>
    </row>
    <row r="712" spans="1:7" ht="13.8">
      <c r="A712" s="9"/>
      <c r="B712" s="9"/>
      <c r="C712" s="9"/>
      <c r="D712" s="9"/>
      <c r="E712" s="9"/>
      <c r="F712" s="9"/>
      <c r="G712" s="9"/>
    </row>
    <row r="713" spans="1:7" ht="13.8">
      <c r="A713" s="8"/>
      <c r="B713" s="8"/>
      <c r="C713" s="8"/>
      <c r="D713" s="8"/>
      <c r="E713" s="8"/>
      <c r="F713" s="8"/>
      <c r="G713" s="8"/>
    </row>
    <row r="714" spans="1:7" ht="13.8">
      <c r="A714" s="9"/>
      <c r="B714" s="9"/>
      <c r="C714" s="9"/>
      <c r="D714" s="9"/>
      <c r="E714" s="9"/>
      <c r="F714" s="9"/>
      <c r="G714" s="9"/>
    </row>
    <row r="715" spans="1:7" ht="13.8">
      <c r="A715" s="8"/>
      <c r="B715" s="8"/>
      <c r="C715" s="8"/>
      <c r="D715" s="8"/>
      <c r="E715" s="8"/>
      <c r="F715" s="8"/>
      <c r="G715" s="8"/>
    </row>
    <row r="716" spans="1:7" ht="13.8">
      <c r="A716" s="9"/>
      <c r="B716" s="9"/>
      <c r="C716" s="9"/>
      <c r="D716" s="9"/>
      <c r="E716" s="9"/>
      <c r="F716" s="9"/>
      <c r="G716" s="9"/>
    </row>
    <row r="717" spans="1:7" ht="13.8">
      <c r="A717" s="8"/>
      <c r="B717" s="8"/>
      <c r="C717" s="8"/>
      <c r="D717" s="8"/>
      <c r="E717" s="8"/>
      <c r="F717" s="8"/>
      <c r="G717" s="8"/>
    </row>
    <row r="718" spans="1:7" ht="13.8">
      <c r="A718" s="9"/>
      <c r="B718" s="9"/>
      <c r="C718" s="9"/>
      <c r="D718" s="9"/>
      <c r="E718" s="9"/>
      <c r="F718" s="9"/>
      <c r="G718" s="9"/>
    </row>
    <row r="719" spans="1:7" ht="13.8">
      <c r="A719" s="8"/>
      <c r="B719" s="8"/>
      <c r="C719" s="8"/>
      <c r="D719" s="8"/>
      <c r="E719" s="8"/>
      <c r="F719" s="8"/>
      <c r="G719" s="8"/>
    </row>
    <row r="720" spans="1:7" ht="13.8">
      <c r="A720" s="9"/>
      <c r="B720" s="9"/>
      <c r="C720" s="9"/>
      <c r="D720" s="9"/>
      <c r="E720" s="9"/>
      <c r="F720" s="9"/>
      <c r="G720" s="9"/>
    </row>
    <row r="721" spans="1:7" ht="13.8">
      <c r="A721" s="8"/>
      <c r="B721" s="8"/>
      <c r="C721" s="8"/>
      <c r="D721" s="8"/>
      <c r="E721" s="8"/>
      <c r="F721" s="8"/>
      <c r="G721" s="8"/>
    </row>
    <row r="722" spans="1:7" ht="13.8">
      <c r="A722" s="9"/>
      <c r="B722" s="9"/>
      <c r="C722" s="9"/>
      <c r="D722" s="9"/>
      <c r="E722" s="9"/>
      <c r="F722" s="9"/>
      <c r="G722" s="9"/>
    </row>
    <row r="723" spans="1:7" ht="13.8">
      <c r="A723" s="8"/>
      <c r="B723" s="8"/>
      <c r="C723" s="8"/>
      <c r="D723" s="8"/>
      <c r="E723" s="8"/>
      <c r="F723" s="8"/>
      <c r="G723" s="8"/>
    </row>
    <row r="724" spans="1:7" ht="13.8">
      <c r="A724" s="9"/>
      <c r="B724" s="9"/>
      <c r="C724" s="9"/>
      <c r="D724" s="9"/>
      <c r="E724" s="9"/>
      <c r="F724" s="9"/>
      <c r="G724" s="9"/>
    </row>
    <row r="725" spans="1:7" ht="13.8">
      <c r="A725" s="8"/>
      <c r="B725" s="8"/>
      <c r="C725" s="8"/>
      <c r="D725" s="8"/>
      <c r="E725" s="8"/>
      <c r="F725" s="8"/>
      <c r="G725" s="8"/>
    </row>
    <row r="726" spans="1:7" ht="13.8">
      <c r="A726" s="9"/>
      <c r="B726" s="9"/>
      <c r="C726" s="9"/>
      <c r="D726" s="9"/>
      <c r="E726" s="9"/>
      <c r="F726" s="9"/>
      <c r="G726" s="9"/>
    </row>
    <row r="727" spans="1:7" ht="13.8">
      <c r="A727" s="8"/>
      <c r="B727" s="8"/>
      <c r="C727" s="8"/>
      <c r="D727" s="8"/>
      <c r="E727" s="8"/>
      <c r="F727" s="8"/>
      <c r="G727" s="8"/>
    </row>
    <row r="728" spans="1:7" ht="13.8">
      <c r="A728" s="9"/>
      <c r="B728" s="9"/>
      <c r="C728" s="9"/>
      <c r="D728" s="9"/>
      <c r="E728" s="9"/>
      <c r="F728" s="9"/>
      <c r="G728" s="9"/>
    </row>
    <row r="729" spans="1:7" ht="13.8">
      <c r="A729" s="8"/>
      <c r="B729" s="8"/>
      <c r="C729" s="8"/>
      <c r="D729" s="8"/>
      <c r="E729" s="8"/>
      <c r="F729" s="8"/>
      <c r="G729" s="8"/>
    </row>
    <row r="730" spans="1:7" ht="13.8">
      <c r="A730" s="9"/>
      <c r="B730" s="9"/>
      <c r="C730" s="9"/>
      <c r="D730" s="9"/>
      <c r="E730" s="9"/>
      <c r="F730" s="9"/>
      <c r="G730" s="9"/>
    </row>
    <row r="731" spans="1:7" ht="13.8">
      <c r="A731" s="8"/>
      <c r="B731" s="8"/>
      <c r="C731" s="8"/>
      <c r="D731" s="8"/>
      <c r="E731" s="8"/>
      <c r="F731" s="8"/>
      <c r="G731" s="8"/>
    </row>
    <row r="732" spans="1:7" ht="13.8">
      <c r="A732" s="9"/>
      <c r="B732" s="9"/>
      <c r="C732" s="9"/>
      <c r="D732" s="9"/>
      <c r="E732" s="9"/>
      <c r="F732" s="9"/>
      <c r="G732" s="9"/>
    </row>
    <row r="733" spans="1:7" ht="13.8">
      <c r="A733" s="8"/>
      <c r="B733" s="8"/>
      <c r="C733" s="8"/>
      <c r="D733" s="8"/>
      <c r="E733" s="8"/>
      <c r="F733" s="8"/>
      <c r="G733" s="8"/>
    </row>
    <row r="734" spans="1:7" ht="13.8">
      <c r="A734" s="9"/>
      <c r="B734" s="9"/>
      <c r="C734" s="9"/>
      <c r="D734" s="9"/>
      <c r="E734" s="9"/>
      <c r="F734" s="9"/>
      <c r="G734" s="9"/>
    </row>
    <row r="735" spans="1:7" ht="13.8">
      <c r="A735" s="8"/>
      <c r="B735" s="8"/>
      <c r="C735" s="8"/>
      <c r="D735" s="8"/>
      <c r="E735" s="8"/>
      <c r="F735" s="8"/>
      <c r="G735" s="8"/>
    </row>
    <row r="736" spans="1:7" ht="13.8">
      <c r="A736" s="9"/>
      <c r="B736" s="9"/>
      <c r="C736" s="9"/>
      <c r="D736" s="9"/>
      <c r="E736" s="9"/>
      <c r="F736" s="9"/>
      <c r="G736" s="9"/>
    </row>
    <row r="737" spans="1:7" ht="13.8">
      <c r="A737" s="8"/>
      <c r="B737" s="8"/>
      <c r="C737" s="8"/>
      <c r="D737" s="8"/>
      <c r="E737" s="8"/>
      <c r="F737" s="8"/>
      <c r="G737" s="8"/>
    </row>
    <row r="738" spans="1:7" ht="13.8">
      <c r="A738" s="9"/>
      <c r="B738" s="9"/>
      <c r="C738" s="9"/>
      <c r="D738" s="9"/>
      <c r="E738" s="9"/>
      <c r="F738" s="9"/>
      <c r="G738" s="9"/>
    </row>
    <row r="739" spans="1:7" ht="13.8">
      <c r="A739" s="8"/>
      <c r="B739" s="8"/>
      <c r="C739" s="8"/>
      <c r="D739" s="8"/>
      <c r="E739" s="8"/>
      <c r="F739" s="8"/>
      <c r="G739" s="8"/>
    </row>
    <row r="740" spans="1:7" ht="13.8">
      <c r="A740" s="9"/>
      <c r="B740" s="9"/>
      <c r="C740" s="9"/>
      <c r="D740" s="9"/>
      <c r="E740" s="9"/>
      <c r="F740" s="9"/>
      <c r="G740" s="9"/>
    </row>
    <row r="741" spans="1:7" ht="13.8">
      <c r="A741" s="8"/>
      <c r="B741" s="8"/>
      <c r="C741" s="8"/>
      <c r="D741" s="8"/>
      <c r="E741" s="8"/>
      <c r="F741" s="8"/>
      <c r="G741" s="8"/>
    </row>
    <row r="742" spans="1:7" ht="13.8">
      <c r="A742" s="9"/>
      <c r="B742" s="9"/>
      <c r="C742" s="9"/>
      <c r="D742" s="9"/>
      <c r="E742" s="9"/>
      <c r="F742" s="9"/>
      <c r="G742" s="9"/>
    </row>
    <row r="743" spans="1:7" ht="13.8">
      <c r="A743" s="8"/>
      <c r="B743" s="8"/>
      <c r="C743" s="8"/>
      <c r="D743" s="8"/>
      <c r="E743" s="8"/>
      <c r="F743" s="8"/>
      <c r="G743" s="8"/>
    </row>
    <row r="744" spans="1:7" ht="13.8">
      <c r="A744" s="9"/>
      <c r="B744" s="9"/>
      <c r="C744" s="9"/>
      <c r="D744" s="9"/>
      <c r="E744" s="9"/>
      <c r="F744" s="9"/>
      <c r="G744" s="9"/>
    </row>
    <row r="745" spans="1:7" ht="13.8">
      <c r="A745" s="8"/>
      <c r="B745" s="8"/>
      <c r="C745" s="8"/>
      <c r="D745" s="8"/>
      <c r="E745" s="8"/>
      <c r="F745" s="8"/>
      <c r="G745" s="8"/>
    </row>
    <row r="746" spans="1:7" ht="13.8">
      <c r="A746" s="9"/>
      <c r="B746" s="9"/>
      <c r="C746" s="9"/>
      <c r="D746" s="9"/>
      <c r="E746" s="9"/>
      <c r="F746" s="9"/>
      <c r="G746" s="9"/>
    </row>
    <row r="747" spans="1:7" ht="13.8">
      <c r="A747" s="8"/>
      <c r="B747" s="8"/>
      <c r="C747" s="8"/>
      <c r="D747" s="8"/>
      <c r="E747" s="8"/>
      <c r="F747" s="8"/>
      <c r="G747" s="8"/>
    </row>
    <row r="748" spans="1:7" ht="13.8">
      <c r="A748" s="9"/>
      <c r="B748" s="9"/>
      <c r="C748" s="9"/>
      <c r="D748" s="9"/>
      <c r="E748" s="9"/>
      <c r="F748" s="9"/>
      <c r="G748" s="9"/>
    </row>
    <row r="749" spans="1:7" ht="13.8">
      <c r="A749" s="8"/>
      <c r="B749" s="8"/>
      <c r="C749" s="8"/>
      <c r="D749" s="8"/>
      <c r="E749" s="8"/>
      <c r="F749" s="8"/>
      <c r="G749" s="8"/>
    </row>
    <row r="750" spans="1:7" ht="13.8">
      <c r="A750" s="9"/>
      <c r="B750" s="9"/>
      <c r="C750" s="9"/>
      <c r="D750" s="9"/>
      <c r="E750" s="9"/>
      <c r="F750" s="9"/>
      <c r="G750" s="9"/>
    </row>
    <row r="751" spans="1:7" ht="13.8">
      <c r="A751" s="8"/>
      <c r="B751" s="8"/>
      <c r="C751" s="8"/>
      <c r="D751" s="8"/>
      <c r="E751" s="8"/>
      <c r="F751" s="8"/>
      <c r="G751" s="8"/>
    </row>
    <row r="752" spans="1:7" ht="13.8">
      <c r="A752" s="9"/>
      <c r="B752" s="9"/>
      <c r="C752" s="9"/>
      <c r="D752" s="9"/>
      <c r="E752" s="9"/>
      <c r="F752" s="9"/>
      <c r="G752" s="9"/>
    </row>
    <row r="753" spans="1:7" ht="13.8">
      <c r="A753" s="8"/>
      <c r="B753" s="8"/>
      <c r="C753" s="8"/>
      <c r="D753" s="8"/>
      <c r="E753" s="8"/>
      <c r="F753" s="8"/>
      <c r="G753" s="8"/>
    </row>
    <row r="754" spans="1:7" ht="13.8">
      <c r="A754" s="9"/>
      <c r="B754" s="9"/>
      <c r="C754" s="9"/>
      <c r="D754" s="9"/>
      <c r="E754" s="9"/>
      <c r="F754" s="9"/>
      <c r="G754" s="9"/>
    </row>
    <row r="755" spans="1:7" ht="13.8">
      <c r="A755" s="8"/>
      <c r="B755" s="8"/>
      <c r="C755" s="8"/>
      <c r="D755" s="8"/>
      <c r="E755" s="8"/>
      <c r="F755" s="8"/>
      <c r="G755" s="8"/>
    </row>
    <row r="756" spans="1:7" ht="13.8">
      <c r="A756" s="9"/>
      <c r="B756" s="9"/>
      <c r="C756" s="9"/>
      <c r="D756" s="9"/>
      <c r="E756" s="9"/>
      <c r="F756" s="9"/>
      <c r="G756" s="9"/>
    </row>
    <row r="757" spans="1:7" ht="13.8">
      <c r="A757" s="8"/>
      <c r="B757" s="8"/>
      <c r="C757" s="8"/>
      <c r="D757" s="8"/>
      <c r="E757" s="8"/>
      <c r="F757" s="8"/>
      <c r="G757" s="8"/>
    </row>
    <row r="758" spans="1:7" ht="13.8">
      <c r="A758" s="9"/>
      <c r="B758" s="9"/>
      <c r="C758" s="9"/>
      <c r="D758" s="9"/>
      <c r="E758" s="9"/>
      <c r="F758" s="9"/>
      <c r="G758" s="9"/>
    </row>
    <row r="759" spans="1:7" ht="13.8">
      <c r="A759" s="8"/>
      <c r="B759" s="8"/>
      <c r="C759" s="8"/>
      <c r="D759" s="8"/>
      <c r="E759" s="8"/>
      <c r="F759" s="8"/>
      <c r="G759" s="8"/>
    </row>
    <row r="760" spans="1:7" ht="13.8">
      <c r="A760" s="9"/>
      <c r="B760" s="9"/>
      <c r="C760" s="9"/>
      <c r="D760" s="9"/>
      <c r="E760" s="9"/>
      <c r="F760" s="9"/>
      <c r="G760" s="9"/>
    </row>
    <row r="761" spans="1:7" ht="13.8">
      <c r="A761" s="8"/>
      <c r="B761" s="8"/>
      <c r="C761" s="8"/>
      <c r="D761" s="8"/>
      <c r="E761" s="8"/>
      <c r="F761" s="8"/>
      <c r="G761" s="8"/>
    </row>
    <row r="762" spans="1:7" ht="13.8">
      <c r="A762" s="9"/>
      <c r="B762" s="9"/>
      <c r="C762" s="9"/>
      <c r="D762" s="9"/>
      <c r="E762" s="9"/>
      <c r="F762" s="9"/>
      <c r="G762" s="9"/>
    </row>
    <row r="763" spans="1:7" ht="13.8">
      <c r="A763" s="8"/>
      <c r="B763" s="8"/>
      <c r="C763" s="8"/>
      <c r="D763" s="8"/>
      <c r="E763" s="8"/>
      <c r="F763" s="8"/>
      <c r="G763" s="8"/>
    </row>
    <row r="764" spans="1:7" ht="13.8">
      <c r="A764" s="9"/>
      <c r="B764" s="9"/>
      <c r="C764" s="9"/>
      <c r="D764" s="9"/>
      <c r="E764" s="9"/>
      <c r="F764" s="9"/>
      <c r="G764" s="9"/>
    </row>
    <row r="765" spans="1:7" ht="13.8">
      <c r="A765" s="8"/>
      <c r="B765" s="8"/>
      <c r="C765" s="8"/>
      <c r="D765" s="8"/>
      <c r="E765" s="8"/>
      <c r="F765" s="8"/>
      <c r="G765" s="8"/>
    </row>
    <row r="766" spans="1:7" ht="13.8">
      <c r="A766" s="9"/>
      <c r="B766" s="9"/>
      <c r="C766" s="9"/>
      <c r="D766" s="9"/>
      <c r="E766" s="9"/>
      <c r="F766" s="9"/>
      <c r="G766" s="9"/>
    </row>
    <row r="767" spans="1:7" ht="13.8">
      <c r="A767" s="8"/>
      <c r="B767" s="8"/>
      <c r="C767" s="8"/>
      <c r="D767" s="8"/>
      <c r="E767" s="8"/>
      <c r="F767" s="8"/>
      <c r="G767" s="8"/>
    </row>
    <row r="768" spans="1:7" ht="13.8">
      <c r="A768" s="9"/>
      <c r="B768" s="9"/>
      <c r="C768" s="9"/>
      <c r="D768" s="9"/>
      <c r="E768" s="9"/>
      <c r="F768" s="9"/>
      <c r="G768" s="9"/>
    </row>
    <row r="769" spans="1:7" ht="13.8">
      <c r="A769" s="8"/>
      <c r="B769" s="8"/>
      <c r="C769" s="8"/>
      <c r="D769" s="8"/>
      <c r="E769" s="8"/>
      <c r="F769" s="8"/>
      <c r="G769" s="8"/>
    </row>
    <row r="770" spans="1:7" ht="13.8">
      <c r="A770" s="9"/>
      <c r="B770" s="9"/>
      <c r="C770" s="9"/>
      <c r="D770" s="9"/>
      <c r="E770" s="9"/>
      <c r="F770" s="9"/>
      <c r="G770" s="9"/>
    </row>
    <row r="771" spans="1:7" ht="13.8">
      <c r="A771" s="8"/>
      <c r="B771" s="8"/>
      <c r="C771" s="8"/>
      <c r="D771" s="8"/>
      <c r="E771" s="8"/>
      <c r="F771" s="8"/>
      <c r="G771" s="8"/>
    </row>
    <row r="772" spans="1:7" ht="13.8">
      <c r="A772" s="9"/>
      <c r="B772" s="9"/>
      <c r="C772" s="9"/>
      <c r="D772" s="9"/>
      <c r="E772" s="9"/>
      <c r="F772" s="9"/>
      <c r="G772" s="9"/>
    </row>
    <row r="773" spans="1:7" ht="13.8">
      <c r="A773" s="8"/>
      <c r="B773" s="8"/>
      <c r="C773" s="8"/>
      <c r="D773" s="8"/>
      <c r="E773" s="8"/>
      <c r="F773" s="8"/>
      <c r="G773" s="8"/>
    </row>
    <row r="774" spans="1:7" ht="13.8">
      <c r="A774" s="9"/>
      <c r="B774" s="9"/>
      <c r="C774" s="9"/>
      <c r="D774" s="9"/>
      <c r="E774" s="9"/>
      <c r="F774" s="9"/>
      <c r="G774" s="9"/>
    </row>
    <row r="775" spans="1:7" ht="13.8">
      <c r="A775" s="8"/>
      <c r="B775" s="8"/>
      <c r="C775" s="8"/>
      <c r="D775" s="8"/>
      <c r="E775" s="8"/>
      <c r="F775" s="8"/>
      <c r="G775" s="8"/>
    </row>
    <row r="776" spans="1:7" ht="13.8">
      <c r="A776" s="9"/>
      <c r="B776" s="9"/>
      <c r="C776" s="9"/>
      <c r="D776" s="9"/>
      <c r="E776" s="9"/>
      <c r="F776" s="9"/>
      <c r="G776" s="9"/>
    </row>
    <row r="777" spans="1:7" ht="13.8">
      <c r="A777" s="8"/>
      <c r="B777" s="8"/>
      <c r="C777" s="8"/>
      <c r="D777" s="8"/>
      <c r="E777" s="8"/>
      <c r="F777" s="8"/>
      <c r="G777" s="8"/>
    </row>
    <row r="778" spans="1:7" ht="13.8">
      <c r="A778" s="9"/>
      <c r="B778" s="9"/>
      <c r="C778" s="9"/>
      <c r="D778" s="9"/>
      <c r="E778" s="9"/>
      <c r="F778" s="9"/>
      <c r="G778" s="9"/>
    </row>
    <row r="779" spans="1:7" ht="13.8">
      <c r="A779" s="8"/>
      <c r="B779" s="8"/>
      <c r="C779" s="8"/>
      <c r="D779" s="8"/>
      <c r="E779" s="8"/>
      <c r="F779" s="8"/>
      <c r="G779" s="8"/>
    </row>
    <row r="780" spans="1:7" ht="13.8">
      <c r="A780" s="9"/>
      <c r="B780" s="9"/>
      <c r="C780" s="9"/>
      <c r="D780" s="9"/>
      <c r="E780" s="9"/>
      <c r="F780" s="9"/>
      <c r="G780" s="9"/>
    </row>
    <row r="781" spans="1:7" ht="13.8">
      <c r="A781" s="8"/>
      <c r="B781" s="8"/>
      <c r="C781" s="8"/>
      <c r="D781" s="8"/>
      <c r="E781" s="8"/>
      <c r="F781" s="8"/>
      <c r="G781" s="8"/>
    </row>
    <row r="782" spans="1:7" ht="13.8">
      <c r="A782" s="9"/>
      <c r="B782" s="9"/>
      <c r="C782" s="9"/>
      <c r="D782" s="9"/>
      <c r="E782" s="9"/>
      <c r="F782" s="9"/>
      <c r="G782" s="9"/>
    </row>
    <row r="783" spans="1:7" ht="13.8">
      <c r="A783" s="8"/>
      <c r="B783" s="8"/>
      <c r="C783" s="8"/>
      <c r="D783" s="8"/>
      <c r="E783" s="8"/>
      <c r="F783" s="8"/>
      <c r="G783" s="8"/>
    </row>
    <row r="784" spans="1:7" ht="13.8">
      <c r="A784" s="9"/>
      <c r="B784" s="9"/>
      <c r="C784" s="9"/>
      <c r="D784" s="9"/>
      <c r="E784" s="9"/>
      <c r="F784" s="9"/>
      <c r="G784" s="9"/>
    </row>
    <row r="785" spans="1:7" ht="13.8">
      <c r="A785" s="8"/>
      <c r="B785" s="8"/>
      <c r="C785" s="8"/>
      <c r="D785" s="8"/>
      <c r="E785" s="8"/>
      <c r="F785" s="8"/>
      <c r="G785" s="8"/>
    </row>
    <row r="786" spans="1:7" ht="13.8">
      <c r="A786" s="9"/>
      <c r="B786" s="9"/>
      <c r="C786" s="9"/>
      <c r="D786" s="9"/>
      <c r="E786" s="9"/>
      <c r="F786" s="9"/>
      <c r="G786" s="9"/>
    </row>
    <row r="787" spans="1:7" ht="13.8">
      <c r="A787" s="8"/>
      <c r="B787" s="8"/>
      <c r="C787" s="8"/>
      <c r="D787" s="8"/>
      <c r="E787" s="8"/>
      <c r="F787" s="8"/>
      <c r="G787" s="8"/>
    </row>
    <row r="788" spans="1:7" ht="13.8">
      <c r="A788" s="9"/>
      <c r="B788" s="9"/>
      <c r="C788" s="9"/>
      <c r="D788" s="9"/>
      <c r="E788" s="9"/>
      <c r="F788" s="9"/>
      <c r="G788" s="9"/>
    </row>
    <row r="789" spans="1:7" ht="13.8">
      <c r="A789" s="8"/>
      <c r="B789" s="8"/>
      <c r="C789" s="8"/>
      <c r="D789" s="8"/>
      <c r="E789" s="8"/>
      <c r="F789" s="8"/>
      <c r="G789" s="8"/>
    </row>
    <row r="790" spans="1:7" ht="13.8">
      <c r="A790" s="9"/>
      <c r="B790" s="9"/>
      <c r="C790" s="9"/>
      <c r="D790" s="9"/>
      <c r="E790" s="9"/>
      <c r="F790" s="9"/>
      <c r="G790" s="9"/>
    </row>
    <row r="791" spans="1:7" ht="13.8">
      <c r="A791" s="8"/>
      <c r="B791" s="8"/>
      <c r="C791" s="8"/>
      <c r="D791" s="8"/>
      <c r="E791" s="8"/>
      <c r="F791" s="8"/>
      <c r="G791" s="8"/>
    </row>
    <row r="792" spans="1:7" ht="13.8">
      <c r="A792" s="9"/>
      <c r="B792" s="9"/>
      <c r="C792" s="9"/>
      <c r="D792" s="9"/>
      <c r="E792" s="9"/>
      <c r="F792" s="9"/>
      <c r="G792" s="9"/>
    </row>
    <row r="793" spans="1:7" ht="13.8">
      <c r="A793" s="8"/>
      <c r="B793" s="8"/>
      <c r="C793" s="8"/>
      <c r="D793" s="8"/>
      <c r="E793" s="8"/>
      <c r="F793" s="8"/>
      <c r="G793" s="8"/>
    </row>
    <row r="794" spans="1:7" ht="13.8">
      <c r="A794" s="9"/>
      <c r="B794" s="9"/>
      <c r="C794" s="9"/>
      <c r="D794" s="9"/>
      <c r="E794" s="9"/>
      <c r="F794" s="9"/>
      <c r="G794" s="9"/>
    </row>
    <row r="795" spans="1:7" ht="13.8">
      <c r="A795" s="8"/>
      <c r="B795" s="8"/>
      <c r="C795" s="8"/>
      <c r="D795" s="8"/>
      <c r="E795" s="8"/>
      <c r="F795" s="8"/>
      <c r="G795" s="8"/>
    </row>
    <row r="796" spans="1:7" ht="13.8">
      <c r="A796" s="9"/>
      <c r="B796" s="9"/>
      <c r="C796" s="9"/>
      <c r="D796" s="9"/>
      <c r="E796" s="9"/>
      <c r="F796" s="9"/>
      <c r="G796" s="9"/>
    </row>
    <row r="797" spans="1:7" ht="13.8">
      <c r="A797" s="8"/>
      <c r="B797" s="8"/>
      <c r="C797" s="8"/>
      <c r="D797" s="8"/>
      <c r="E797" s="8"/>
      <c r="F797" s="8"/>
      <c r="G797" s="8"/>
    </row>
    <row r="798" spans="1:7" ht="13.8">
      <c r="A798" s="9"/>
      <c r="B798" s="9"/>
      <c r="C798" s="9"/>
      <c r="D798" s="9"/>
      <c r="E798" s="9"/>
      <c r="F798" s="9"/>
      <c r="G798" s="9"/>
    </row>
    <row r="799" spans="1:7" ht="13.8">
      <c r="A799" s="8"/>
      <c r="B799" s="8"/>
      <c r="C799" s="8"/>
      <c r="D799" s="8"/>
      <c r="E799" s="8"/>
      <c r="F799" s="8"/>
      <c r="G799" s="8"/>
    </row>
    <row r="800" spans="1:7" ht="13.8">
      <c r="A800" s="9"/>
      <c r="B800" s="9"/>
      <c r="C800" s="9"/>
      <c r="D800" s="9"/>
      <c r="E800" s="9"/>
      <c r="F800" s="9"/>
      <c r="G800" s="9"/>
    </row>
    <row r="801" spans="1:7" ht="13.8">
      <c r="A801" s="8"/>
      <c r="B801" s="8"/>
      <c r="C801" s="8"/>
      <c r="D801" s="8"/>
      <c r="E801" s="8"/>
      <c r="F801" s="8"/>
      <c r="G801" s="8"/>
    </row>
    <row r="802" spans="1:7" ht="13.8">
      <c r="A802" s="9"/>
      <c r="B802" s="9"/>
      <c r="C802" s="9"/>
      <c r="D802" s="9"/>
      <c r="E802" s="9"/>
      <c r="F802" s="9"/>
      <c r="G802" s="9"/>
    </row>
    <row r="803" spans="1:7" ht="13.8">
      <c r="A803" s="8"/>
      <c r="B803" s="8"/>
      <c r="C803" s="8"/>
      <c r="D803" s="8"/>
      <c r="E803" s="8"/>
      <c r="F803" s="8"/>
      <c r="G803" s="8"/>
    </row>
    <row r="804" spans="1:7" ht="13.8">
      <c r="A804" s="9"/>
      <c r="B804" s="9"/>
      <c r="C804" s="9"/>
      <c r="D804" s="9"/>
      <c r="E804" s="9"/>
      <c r="F804" s="9"/>
      <c r="G804" s="9"/>
    </row>
    <row r="805" spans="1:7" ht="13.8">
      <c r="A805" s="8"/>
      <c r="B805" s="8"/>
      <c r="C805" s="8"/>
      <c r="D805" s="8"/>
      <c r="E805" s="8"/>
      <c r="F805" s="8"/>
      <c r="G805" s="8"/>
    </row>
    <row r="806" spans="1:7" ht="13.8">
      <c r="A806" s="9"/>
      <c r="B806" s="9"/>
      <c r="C806" s="9"/>
      <c r="D806" s="9"/>
      <c r="E806" s="9"/>
      <c r="F806" s="9"/>
      <c r="G806" s="9"/>
    </row>
    <row r="807" spans="1:7" ht="13.8">
      <c r="A807" s="8"/>
      <c r="B807" s="8"/>
      <c r="C807" s="8"/>
      <c r="D807" s="8"/>
      <c r="E807" s="8"/>
      <c r="F807" s="8"/>
      <c r="G807" s="8"/>
    </row>
    <row r="808" spans="1:7" ht="13.8">
      <c r="A808" s="9"/>
      <c r="B808" s="9"/>
      <c r="C808" s="9"/>
      <c r="D808" s="9"/>
      <c r="E808" s="9"/>
      <c r="F808" s="9"/>
      <c r="G808" s="9"/>
    </row>
    <row r="809" spans="1:7" ht="13.8">
      <c r="A809" s="8"/>
      <c r="B809" s="8"/>
      <c r="C809" s="8"/>
      <c r="D809" s="8"/>
      <c r="E809" s="8"/>
      <c r="F809" s="8"/>
      <c r="G809" s="8"/>
    </row>
    <row r="810" spans="1:7" ht="13.8">
      <c r="A810" s="9"/>
      <c r="B810" s="9"/>
      <c r="C810" s="9"/>
      <c r="D810" s="9"/>
      <c r="E810" s="9"/>
      <c r="F810" s="9"/>
      <c r="G810" s="9"/>
    </row>
    <row r="811" spans="1:7" ht="13.8">
      <c r="A811" s="8"/>
      <c r="B811" s="8"/>
      <c r="C811" s="8"/>
      <c r="D811" s="8"/>
      <c r="E811" s="8"/>
      <c r="F811" s="8"/>
      <c r="G811" s="8"/>
    </row>
    <row r="812" spans="1:7" ht="13.8">
      <c r="A812" s="9"/>
      <c r="B812" s="9"/>
      <c r="C812" s="9"/>
      <c r="D812" s="9"/>
      <c r="E812" s="9"/>
      <c r="F812" s="9"/>
      <c r="G812" s="9"/>
    </row>
    <row r="813" spans="1:7" ht="13.8">
      <c r="A813" s="8"/>
      <c r="B813" s="8"/>
      <c r="C813" s="8"/>
      <c r="D813" s="8"/>
      <c r="E813" s="8"/>
      <c r="F813" s="8"/>
      <c r="G813" s="8"/>
    </row>
    <row r="814" spans="1:7" ht="13.8">
      <c r="A814" s="9"/>
      <c r="B814" s="9"/>
      <c r="C814" s="9"/>
      <c r="D814" s="9"/>
      <c r="E814" s="9"/>
      <c r="F814" s="9"/>
      <c r="G814" s="9"/>
    </row>
    <row r="815" spans="1:7" ht="13.8">
      <c r="A815" s="8"/>
      <c r="B815" s="8"/>
      <c r="C815" s="8"/>
      <c r="D815" s="8"/>
      <c r="E815" s="8"/>
      <c r="F815" s="8"/>
      <c r="G815" s="8"/>
    </row>
    <row r="816" spans="1:7" ht="13.8">
      <c r="A816" s="9"/>
      <c r="B816" s="9"/>
      <c r="C816" s="9"/>
      <c r="D816" s="9"/>
      <c r="E816" s="9"/>
      <c r="F816" s="9"/>
      <c r="G816" s="9"/>
    </row>
    <row r="817" spans="1:7" ht="13.8">
      <c r="A817" s="8"/>
      <c r="B817" s="8"/>
      <c r="C817" s="8"/>
      <c r="D817" s="8"/>
      <c r="E817" s="8"/>
      <c r="F817" s="8"/>
      <c r="G817" s="8"/>
    </row>
    <row r="818" spans="1:7" ht="13.8">
      <c r="A818" s="9"/>
      <c r="B818" s="9"/>
      <c r="C818" s="9"/>
      <c r="D818" s="9"/>
      <c r="E818" s="9"/>
      <c r="F818" s="9"/>
      <c r="G818" s="9"/>
    </row>
    <row r="819" spans="1:7" ht="13.8">
      <c r="A819" s="8"/>
      <c r="B819" s="8"/>
      <c r="C819" s="8"/>
      <c r="D819" s="8"/>
      <c r="E819" s="8"/>
      <c r="F819" s="8"/>
      <c r="G819" s="8"/>
    </row>
    <row r="820" spans="1:7" ht="13.8">
      <c r="A820" s="9"/>
      <c r="B820" s="9"/>
      <c r="C820" s="9"/>
      <c r="D820" s="9"/>
      <c r="E820" s="9"/>
      <c r="F820" s="9"/>
      <c r="G820" s="9"/>
    </row>
    <row r="821" spans="1:7" ht="13.8">
      <c r="A821" s="8"/>
      <c r="B821" s="8"/>
      <c r="C821" s="8"/>
      <c r="D821" s="8"/>
      <c r="E821" s="8"/>
      <c r="F821" s="8"/>
      <c r="G821" s="8"/>
    </row>
    <row r="822" spans="1:7" ht="13.8">
      <c r="A822" s="9"/>
      <c r="B822" s="9"/>
      <c r="C822" s="9"/>
      <c r="D822" s="9"/>
      <c r="E822" s="9"/>
      <c r="F822" s="9"/>
      <c r="G822" s="9"/>
    </row>
    <row r="823" spans="1:7" ht="13.8">
      <c r="A823" s="8"/>
      <c r="B823" s="8"/>
      <c r="C823" s="8"/>
      <c r="D823" s="8"/>
      <c r="E823" s="8"/>
      <c r="F823" s="8"/>
      <c r="G823" s="8"/>
    </row>
    <row r="824" spans="1:7" ht="13.8">
      <c r="A824" s="9"/>
      <c r="B824" s="9"/>
      <c r="C824" s="9"/>
      <c r="D824" s="9"/>
      <c r="E824" s="9"/>
      <c r="F824" s="9"/>
      <c r="G824" s="9"/>
    </row>
    <row r="825" spans="1:7" ht="13.8">
      <c r="A825" s="8"/>
      <c r="B825" s="8"/>
      <c r="C825" s="8"/>
      <c r="D825" s="8"/>
      <c r="E825" s="8"/>
      <c r="F825" s="8"/>
      <c r="G825" s="8"/>
    </row>
    <row r="826" spans="1:7" ht="13.8">
      <c r="A826" s="9"/>
      <c r="B826" s="9"/>
      <c r="C826" s="9"/>
      <c r="D826" s="9"/>
      <c r="E826" s="9"/>
      <c r="F826" s="9"/>
      <c r="G826" s="9"/>
    </row>
    <row r="827" spans="1:7" ht="13.8">
      <c r="A827" s="8"/>
      <c r="B827" s="8"/>
      <c r="C827" s="8"/>
      <c r="D827" s="8"/>
      <c r="E827" s="8"/>
      <c r="F827" s="8"/>
      <c r="G827" s="8"/>
    </row>
    <row r="828" spans="1:7" ht="13.8">
      <c r="A828" s="9"/>
      <c r="B828" s="9"/>
      <c r="C828" s="9"/>
      <c r="D828" s="9"/>
      <c r="E828" s="9"/>
      <c r="F828" s="9"/>
      <c r="G828" s="9"/>
    </row>
    <row r="829" spans="1:7" ht="13.8">
      <c r="A829" s="8"/>
      <c r="B829" s="8"/>
      <c r="C829" s="8"/>
      <c r="D829" s="8"/>
      <c r="E829" s="8"/>
      <c r="F829" s="8"/>
      <c r="G829" s="8"/>
    </row>
    <row r="830" spans="1:7" ht="13.8">
      <c r="A830" s="9"/>
      <c r="B830" s="9"/>
      <c r="C830" s="9"/>
      <c r="D830" s="9"/>
      <c r="E830" s="9"/>
      <c r="F830" s="9"/>
      <c r="G830" s="9"/>
    </row>
    <row r="831" spans="1:7" ht="13.8">
      <c r="A831" s="8"/>
      <c r="B831" s="8"/>
      <c r="C831" s="8"/>
      <c r="D831" s="8"/>
      <c r="E831" s="8"/>
      <c r="F831" s="8"/>
      <c r="G831" s="8"/>
    </row>
    <row r="832" spans="1:7" ht="13.8">
      <c r="A832" s="9"/>
      <c r="B832" s="9"/>
      <c r="C832" s="9"/>
      <c r="D832" s="9"/>
      <c r="E832" s="9"/>
      <c r="F832" s="9"/>
      <c r="G832" s="9"/>
    </row>
    <row r="833" spans="1:7" ht="13.8">
      <c r="A833" s="8"/>
      <c r="B833" s="8"/>
      <c r="C833" s="8"/>
      <c r="D833" s="8"/>
      <c r="E833" s="8"/>
      <c r="F833" s="8"/>
      <c r="G833" s="8"/>
    </row>
    <row r="834" spans="1:7" ht="13.8">
      <c r="A834" s="9"/>
      <c r="B834" s="9"/>
      <c r="C834" s="9"/>
      <c r="D834" s="9"/>
      <c r="E834" s="9"/>
      <c r="F834" s="9"/>
      <c r="G834" s="9"/>
    </row>
    <row r="835" spans="1:7" ht="13.8">
      <c r="A835" s="8"/>
      <c r="B835" s="8"/>
      <c r="C835" s="8"/>
      <c r="D835" s="8"/>
      <c r="E835" s="8"/>
      <c r="F835" s="8"/>
      <c r="G835" s="8"/>
    </row>
    <row r="836" spans="1:7" ht="13.8">
      <c r="A836" s="9"/>
      <c r="B836" s="9"/>
      <c r="C836" s="9"/>
      <c r="D836" s="9"/>
      <c r="E836" s="9"/>
      <c r="F836" s="9"/>
      <c r="G836" s="9"/>
    </row>
    <row r="837" spans="1:7" ht="13.8">
      <c r="A837" s="8"/>
      <c r="B837" s="8"/>
      <c r="C837" s="8"/>
      <c r="D837" s="8"/>
      <c r="E837" s="8"/>
      <c r="F837" s="8"/>
      <c r="G837" s="8"/>
    </row>
    <row r="838" spans="1:7" ht="13.8">
      <c r="A838" s="9"/>
      <c r="B838" s="9"/>
      <c r="C838" s="9"/>
      <c r="D838" s="9"/>
      <c r="E838" s="9"/>
      <c r="F838" s="9"/>
      <c r="G838" s="9"/>
    </row>
    <row r="839" spans="1:7" ht="13.8">
      <c r="A839" s="8"/>
      <c r="B839" s="8"/>
      <c r="C839" s="8"/>
      <c r="D839" s="8"/>
      <c r="E839" s="8"/>
      <c r="F839" s="8"/>
      <c r="G839" s="8"/>
    </row>
    <row r="840" spans="1:7" ht="13.8">
      <c r="A840" s="9"/>
      <c r="B840" s="9"/>
      <c r="C840" s="9"/>
      <c r="D840" s="9"/>
      <c r="E840" s="9"/>
      <c r="F840" s="9"/>
      <c r="G840" s="9"/>
    </row>
    <row r="841" spans="1:7" ht="13.8">
      <c r="A841" s="8"/>
      <c r="B841" s="8"/>
      <c r="C841" s="8"/>
      <c r="D841" s="8"/>
      <c r="E841" s="8"/>
      <c r="F841" s="8"/>
      <c r="G841" s="8"/>
    </row>
    <row r="842" spans="1:7" ht="13.8">
      <c r="A842" s="9"/>
      <c r="B842" s="9"/>
      <c r="C842" s="9"/>
      <c r="D842" s="9"/>
      <c r="E842" s="9"/>
      <c r="F842" s="9"/>
      <c r="G842" s="9"/>
    </row>
    <row r="843" spans="1:7" ht="13.8">
      <c r="A843" s="8"/>
      <c r="B843" s="8"/>
      <c r="C843" s="8"/>
      <c r="D843" s="8"/>
      <c r="E843" s="8"/>
      <c r="F843" s="8"/>
      <c r="G843" s="8"/>
    </row>
    <row r="844" spans="1:7" ht="13.8">
      <c r="A844" s="9"/>
      <c r="B844" s="9"/>
      <c r="C844" s="9"/>
      <c r="D844" s="9"/>
      <c r="E844" s="9"/>
      <c r="F844" s="9"/>
      <c r="G844" s="9"/>
    </row>
    <row r="845" spans="1:7" ht="13.8">
      <c r="A845" s="8"/>
      <c r="B845" s="8"/>
      <c r="C845" s="8"/>
      <c r="D845" s="8"/>
      <c r="E845" s="8"/>
      <c r="F845" s="8"/>
      <c r="G845" s="8"/>
    </row>
    <row r="846" spans="1:7" ht="13.8">
      <c r="A846" s="9"/>
      <c r="B846" s="9"/>
      <c r="C846" s="9"/>
      <c r="D846" s="9"/>
      <c r="E846" s="9"/>
      <c r="F846" s="9"/>
      <c r="G846" s="9"/>
    </row>
    <row r="847" spans="1:7" ht="13.8">
      <c r="A847" s="8"/>
      <c r="B847" s="8"/>
      <c r="C847" s="8"/>
      <c r="D847" s="8"/>
      <c r="E847" s="8"/>
      <c r="F847" s="8"/>
      <c r="G847" s="8"/>
    </row>
    <row r="848" spans="1:7" ht="13.8">
      <c r="A848" s="9"/>
      <c r="B848" s="9"/>
      <c r="C848" s="9"/>
      <c r="D848" s="9"/>
      <c r="E848" s="9"/>
      <c r="F848" s="9"/>
      <c r="G848" s="9"/>
    </row>
    <row r="849" spans="1:7" ht="13.8">
      <c r="A849" s="8"/>
      <c r="B849" s="8"/>
      <c r="C849" s="8"/>
      <c r="D849" s="8"/>
      <c r="E849" s="8"/>
      <c r="F849" s="8"/>
      <c r="G849" s="8"/>
    </row>
    <row r="850" spans="1:7" ht="13.8">
      <c r="A850" s="9"/>
      <c r="B850" s="9"/>
      <c r="C850" s="9"/>
      <c r="D850" s="9"/>
      <c r="E850" s="9"/>
      <c r="F850" s="9"/>
      <c r="G850" s="9"/>
    </row>
    <row r="851" spans="1:7" ht="13.8">
      <c r="A851" s="8"/>
      <c r="B851" s="8"/>
      <c r="C851" s="8"/>
      <c r="D851" s="8"/>
      <c r="E851" s="8"/>
      <c r="F851" s="8"/>
      <c r="G851" s="8"/>
    </row>
    <row r="852" spans="1:7" ht="13.8">
      <c r="A852" s="9"/>
      <c r="B852" s="9"/>
      <c r="C852" s="9"/>
      <c r="D852" s="9"/>
      <c r="E852" s="9"/>
      <c r="F852" s="9"/>
      <c r="G852" s="9"/>
    </row>
    <row r="853" spans="1:7" ht="13.8">
      <c r="A853" s="8"/>
      <c r="B853" s="8"/>
      <c r="C853" s="8"/>
      <c r="D853" s="8"/>
      <c r="E853" s="8"/>
      <c r="F853" s="8"/>
      <c r="G853" s="8"/>
    </row>
    <row r="854" spans="1:7" ht="13.8">
      <c r="A854" s="9"/>
      <c r="B854" s="9"/>
      <c r="C854" s="9"/>
      <c r="D854" s="9"/>
      <c r="E854" s="9"/>
      <c r="F854" s="9"/>
      <c r="G854" s="9"/>
    </row>
    <row r="855" spans="1:7" ht="13.8">
      <c r="A855" s="8"/>
      <c r="B855" s="8"/>
      <c r="C855" s="8"/>
      <c r="D855" s="8"/>
      <c r="E855" s="8"/>
      <c r="F855" s="8"/>
      <c r="G855" s="8"/>
    </row>
    <row r="856" spans="1:7" ht="13.8">
      <c r="A856" s="9"/>
      <c r="B856" s="9"/>
      <c r="C856" s="9"/>
      <c r="D856" s="9"/>
      <c r="E856" s="9"/>
      <c r="F856" s="9"/>
      <c r="G856" s="9"/>
    </row>
    <row r="857" spans="1:7" ht="13.8">
      <c r="A857" s="8"/>
      <c r="B857" s="8"/>
      <c r="C857" s="8"/>
      <c r="D857" s="8"/>
      <c r="E857" s="8"/>
      <c r="F857" s="8"/>
      <c r="G857" s="8"/>
    </row>
    <row r="858" spans="1:7" ht="13.8">
      <c r="A858" s="9"/>
      <c r="B858" s="9"/>
      <c r="C858" s="9"/>
      <c r="D858" s="9"/>
      <c r="E858" s="9"/>
      <c r="F858" s="9"/>
      <c r="G858" s="9"/>
    </row>
    <row r="859" spans="1:7" ht="13.8">
      <c r="A859" s="8"/>
      <c r="B859" s="8"/>
      <c r="C859" s="8"/>
      <c r="D859" s="8"/>
      <c r="E859" s="8"/>
      <c r="F859" s="8"/>
      <c r="G859" s="8"/>
    </row>
    <row r="860" spans="1:7" ht="13.8">
      <c r="A860" s="9"/>
      <c r="B860" s="9"/>
      <c r="C860" s="9"/>
      <c r="D860" s="9"/>
      <c r="E860" s="9"/>
      <c r="F860" s="9"/>
      <c r="G860" s="9"/>
    </row>
    <row r="861" spans="1:7" ht="13.8">
      <c r="A861" s="8"/>
      <c r="B861" s="8"/>
      <c r="C861" s="8"/>
      <c r="D861" s="8"/>
      <c r="E861" s="8"/>
      <c r="F861" s="8"/>
      <c r="G861" s="8"/>
    </row>
    <row r="862" spans="1:7" ht="13.8">
      <c r="A862" s="9"/>
      <c r="B862" s="9"/>
      <c r="C862" s="9"/>
      <c r="D862" s="9"/>
      <c r="E862" s="9"/>
      <c r="F862" s="9"/>
      <c r="G862" s="9"/>
    </row>
    <row r="863" spans="1:7" ht="13.8">
      <c r="A863" s="8"/>
      <c r="B863" s="8"/>
      <c r="C863" s="8"/>
      <c r="D863" s="8"/>
      <c r="E863" s="8"/>
      <c r="F863" s="8"/>
      <c r="G863" s="8"/>
    </row>
    <row r="864" spans="1:7" ht="13.8">
      <c r="A864" s="9"/>
      <c r="B864" s="9"/>
      <c r="C864" s="9"/>
      <c r="D864" s="9"/>
      <c r="E864" s="9"/>
      <c r="F864" s="9"/>
      <c r="G864" s="9"/>
    </row>
    <row r="865" spans="1:7" ht="13.8">
      <c r="A865" s="8"/>
      <c r="B865" s="8"/>
      <c r="C865" s="8"/>
      <c r="D865" s="8"/>
      <c r="E865" s="8"/>
      <c r="F865" s="8"/>
      <c r="G865" s="8"/>
    </row>
    <row r="866" spans="1:7" ht="13.8">
      <c r="A866" s="9"/>
      <c r="B866" s="9"/>
      <c r="C866" s="9"/>
      <c r="D866" s="9"/>
      <c r="E866" s="9"/>
      <c r="F866" s="9"/>
      <c r="G866" s="9"/>
    </row>
    <row r="867" spans="1:7" ht="13.8">
      <c r="A867" s="8"/>
      <c r="B867" s="8"/>
      <c r="C867" s="8"/>
      <c r="D867" s="8"/>
      <c r="E867" s="8"/>
      <c r="F867" s="8"/>
      <c r="G867" s="8"/>
    </row>
    <row r="868" spans="1:7" ht="13.8">
      <c r="A868" s="9"/>
      <c r="B868" s="9"/>
      <c r="C868" s="9"/>
      <c r="D868" s="9"/>
      <c r="E868" s="9"/>
      <c r="F868" s="9"/>
      <c r="G868" s="9"/>
    </row>
    <row r="869" spans="1:7" ht="13.8">
      <c r="A869" s="8"/>
      <c r="B869" s="8"/>
      <c r="C869" s="8"/>
      <c r="D869" s="8"/>
      <c r="E869" s="8"/>
      <c r="F869" s="8"/>
      <c r="G869" s="8"/>
    </row>
    <row r="870" spans="1:7" ht="13.8">
      <c r="A870" s="9"/>
      <c r="B870" s="9"/>
      <c r="C870" s="9"/>
      <c r="D870" s="9"/>
      <c r="E870" s="9"/>
      <c r="F870" s="9"/>
      <c r="G870" s="9"/>
    </row>
    <row r="871" spans="1:7" ht="13.8">
      <c r="A871" s="8"/>
      <c r="B871" s="8"/>
      <c r="C871" s="8"/>
      <c r="D871" s="8"/>
      <c r="E871" s="8"/>
      <c r="F871" s="8"/>
      <c r="G871" s="8"/>
    </row>
    <row r="872" spans="1:7" ht="13.8">
      <c r="A872" s="9"/>
      <c r="B872" s="9"/>
      <c r="C872" s="9"/>
      <c r="D872" s="9"/>
      <c r="E872" s="9"/>
      <c r="F872" s="9"/>
      <c r="G872" s="9"/>
    </row>
    <row r="873" spans="1:7" ht="13.8">
      <c r="A873" s="8"/>
      <c r="B873" s="8"/>
      <c r="C873" s="8"/>
      <c r="D873" s="8"/>
      <c r="E873" s="8"/>
      <c r="F873" s="8"/>
      <c r="G873" s="8"/>
    </row>
    <row r="874" spans="1:7" ht="13.8">
      <c r="A874" s="9"/>
      <c r="B874" s="9"/>
      <c r="C874" s="9"/>
      <c r="D874" s="9"/>
      <c r="E874" s="9"/>
      <c r="F874" s="9"/>
      <c r="G874" s="9"/>
    </row>
    <row r="875" spans="1:7" ht="13.8">
      <c r="A875" s="8"/>
      <c r="B875" s="8"/>
      <c r="C875" s="8"/>
      <c r="D875" s="8"/>
      <c r="E875" s="8"/>
      <c r="F875" s="8"/>
      <c r="G875" s="8"/>
    </row>
    <row r="876" spans="1:7" ht="13.8">
      <c r="A876" s="9"/>
      <c r="B876" s="9"/>
      <c r="C876" s="9"/>
      <c r="D876" s="9"/>
      <c r="E876" s="9"/>
      <c r="F876" s="9"/>
      <c r="G876" s="9"/>
    </row>
    <row r="877" spans="1:7" ht="13.8">
      <c r="A877" s="8"/>
      <c r="B877" s="8"/>
      <c r="C877" s="8"/>
      <c r="D877" s="8"/>
      <c r="E877" s="8"/>
      <c r="F877" s="8"/>
      <c r="G877" s="8"/>
    </row>
    <row r="878" spans="1:7" ht="13.8">
      <c r="A878" s="9"/>
      <c r="B878" s="9"/>
      <c r="C878" s="9"/>
      <c r="D878" s="9"/>
      <c r="E878" s="9"/>
      <c r="F878" s="9"/>
      <c r="G878" s="9"/>
    </row>
    <row r="879" spans="1:7" ht="13.8">
      <c r="A879" s="8"/>
      <c r="B879" s="8"/>
      <c r="C879" s="8"/>
      <c r="D879" s="8"/>
      <c r="E879" s="8"/>
      <c r="F879" s="8"/>
      <c r="G879" s="8"/>
    </row>
    <row r="880" spans="1:7" ht="13.8">
      <c r="A880" s="9"/>
      <c r="B880" s="9"/>
      <c r="C880" s="9"/>
      <c r="D880" s="9"/>
      <c r="E880" s="9"/>
      <c r="F880" s="9"/>
      <c r="G880" s="9"/>
    </row>
    <row r="881" spans="1:7" ht="13.8">
      <c r="A881" s="8"/>
      <c r="B881" s="8"/>
      <c r="C881" s="8"/>
      <c r="D881" s="8"/>
      <c r="E881" s="8"/>
      <c r="F881" s="8"/>
      <c r="G881" s="8"/>
    </row>
    <row r="882" spans="1:7" ht="13.8">
      <c r="A882" s="9"/>
      <c r="B882" s="9"/>
      <c r="C882" s="9"/>
      <c r="D882" s="9"/>
      <c r="E882" s="9"/>
      <c r="F882" s="9"/>
      <c r="G882" s="9"/>
    </row>
    <row r="883" spans="1:7" ht="13.8">
      <c r="A883" s="8"/>
      <c r="B883" s="8"/>
      <c r="C883" s="8"/>
      <c r="D883" s="8"/>
      <c r="E883" s="8"/>
      <c r="F883" s="8"/>
      <c r="G883" s="8"/>
    </row>
    <row r="884" spans="1:7" ht="13.8">
      <c r="A884" s="9"/>
      <c r="B884" s="9"/>
      <c r="C884" s="9"/>
      <c r="D884" s="9"/>
      <c r="E884" s="9"/>
      <c r="F884" s="9"/>
      <c r="G884" s="9"/>
    </row>
    <row r="885" spans="1:7" ht="13.8">
      <c r="A885" s="8"/>
      <c r="B885" s="8"/>
      <c r="C885" s="8"/>
      <c r="D885" s="8"/>
      <c r="E885" s="8"/>
      <c r="F885" s="8"/>
      <c r="G885" s="8"/>
    </row>
    <row r="886" spans="1:7" ht="13.8">
      <c r="A886" s="9"/>
      <c r="B886" s="9"/>
      <c r="C886" s="9"/>
      <c r="D886" s="9"/>
      <c r="E886" s="9"/>
      <c r="F886" s="9"/>
      <c r="G886" s="9"/>
    </row>
    <row r="887" spans="1:7" ht="13.8">
      <c r="A887" s="8"/>
      <c r="B887" s="8"/>
      <c r="C887" s="8"/>
      <c r="D887" s="8"/>
      <c r="E887" s="8"/>
      <c r="F887" s="8"/>
      <c r="G887" s="8"/>
    </row>
    <row r="888" spans="1:7" ht="13.8">
      <c r="A888" s="9"/>
      <c r="B888" s="9"/>
      <c r="C888" s="9"/>
      <c r="D888" s="9"/>
      <c r="E888" s="9"/>
      <c r="F888" s="9"/>
      <c r="G888" s="9"/>
    </row>
    <row r="889" spans="1:7" ht="13.8">
      <c r="A889" s="8"/>
      <c r="B889" s="8"/>
      <c r="C889" s="8"/>
      <c r="D889" s="8"/>
      <c r="E889" s="8"/>
      <c r="F889" s="8"/>
      <c r="G889" s="8"/>
    </row>
    <row r="890" spans="1:7" ht="13.8">
      <c r="A890" s="9"/>
      <c r="B890" s="9"/>
      <c r="C890" s="9"/>
      <c r="D890" s="9"/>
      <c r="E890" s="9"/>
      <c r="F890" s="9"/>
      <c r="G890" s="9"/>
    </row>
    <row r="891" spans="1:7" ht="13.8">
      <c r="A891" s="8"/>
      <c r="B891" s="8"/>
      <c r="C891" s="8"/>
      <c r="D891" s="8"/>
      <c r="E891" s="8"/>
      <c r="F891" s="8"/>
      <c r="G891" s="8"/>
    </row>
    <row r="892" spans="1:7" ht="13.8">
      <c r="A892" s="9"/>
      <c r="B892" s="9"/>
      <c r="C892" s="9"/>
      <c r="D892" s="9"/>
      <c r="E892" s="9"/>
      <c r="F892" s="9"/>
      <c r="G892" s="9"/>
    </row>
    <row r="893" spans="1:7" ht="13.8">
      <c r="A893" s="8"/>
      <c r="B893" s="8"/>
      <c r="C893" s="8"/>
      <c r="D893" s="8"/>
      <c r="E893" s="8"/>
      <c r="F893" s="8"/>
      <c r="G893" s="8"/>
    </row>
    <row r="894" spans="1:7" ht="13.8">
      <c r="A894" s="9"/>
      <c r="B894" s="9"/>
      <c r="C894" s="9"/>
      <c r="D894" s="9"/>
      <c r="E894" s="9"/>
      <c r="F894" s="9"/>
      <c r="G894" s="9"/>
    </row>
    <row r="895" spans="1:7" ht="13.8">
      <c r="A895" s="8"/>
      <c r="B895" s="8"/>
      <c r="C895" s="8"/>
      <c r="D895" s="8"/>
      <c r="E895" s="8"/>
      <c r="F895" s="8"/>
      <c r="G895" s="8"/>
    </row>
    <row r="896" spans="1:7" ht="13.8">
      <c r="A896" s="9"/>
      <c r="B896" s="9"/>
      <c r="C896" s="9"/>
      <c r="D896" s="9"/>
      <c r="E896" s="9"/>
      <c r="F896" s="9"/>
      <c r="G896" s="9"/>
    </row>
    <row r="897" spans="1:7" ht="13.8">
      <c r="A897" s="8"/>
      <c r="B897" s="8"/>
      <c r="C897" s="8"/>
      <c r="D897" s="8"/>
      <c r="E897" s="8"/>
      <c r="F897" s="8"/>
      <c r="G897" s="8"/>
    </row>
    <row r="898" spans="1:7" ht="13.8">
      <c r="A898" s="9"/>
      <c r="B898" s="9"/>
      <c r="C898" s="9"/>
      <c r="D898" s="9"/>
      <c r="E898" s="9"/>
      <c r="F898" s="9"/>
      <c r="G898" s="9"/>
    </row>
    <row r="899" spans="1:7" ht="13.8">
      <c r="A899" s="8"/>
      <c r="B899" s="8"/>
      <c r="C899" s="8"/>
      <c r="D899" s="8"/>
      <c r="E899" s="8"/>
      <c r="F899" s="8"/>
      <c r="G899" s="8"/>
    </row>
    <row r="900" spans="1:7" ht="13.8">
      <c r="A900" s="9"/>
      <c r="B900" s="9"/>
      <c r="C900" s="9"/>
      <c r="D900" s="9"/>
      <c r="E900" s="9"/>
      <c r="F900" s="9"/>
      <c r="G900" s="9"/>
    </row>
    <row r="901" spans="1:7" ht="13.8">
      <c r="A901" s="8"/>
      <c r="B901" s="8"/>
      <c r="C901" s="8"/>
      <c r="D901" s="8"/>
      <c r="E901" s="8"/>
      <c r="F901" s="8"/>
      <c r="G901" s="8"/>
    </row>
    <row r="902" spans="1:7" ht="13.8">
      <c r="A902" s="9"/>
      <c r="B902" s="9"/>
      <c r="C902" s="9"/>
      <c r="D902" s="9"/>
      <c r="E902" s="9"/>
      <c r="F902" s="9"/>
      <c r="G902" s="9"/>
    </row>
    <row r="903" spans="1:7" ht="13.8">
      <c r="A903" s="8"/>
      <c r="B903" s="8"/>
      <c r="C903" s="8"/>
      <c r="D903" s="8"/>
      <c r="E903" s="8"/>
      <c r="F903" s="8"/>
      <c r="G903" s="8"/>
    </row>
    <row r="904" spans="1:7" ht="13.8">
      <c r="A904" s="9"/>
      <c r="B904" s="9"/>
      <c r="C904" s="9"/>
      <c r="D904" s="9"/>
      <c r="E904" s="9"/>
      <c r="F904" s="9"/>
      <c r="G904" s="9"/>
    </row>
    <row r="905" spans="1:7" ht="13.8">
      <c r="A905" s="8"/>
      <c r="B905" s="8"/>
      <c r="C905" s="8"/>
      <c r="D905" s="8"/>
      <c r="E905" s="8"/>
      <c r="F905" s="8"/>
      <c r="G905" s="8"/>
    </row>
    <row r="906" spans="1:7" ht="13.8">
      <c r="A906" s="9"/>
      <c r="B906" s="9"/>
      <c r="C906" s="9"/>
      <c r="D906" s="9"/>
      <c r="E906" s="9"/>
      <c r="F906" s="9"/>
      <c r="G906" s="9"/>
    </row>
    <row r="907" spans="1:7" ht="13.8">
      <c r="A907" s="8"/>
      <c r="B907" s="8"/>
      <c r="C907" s="8"/>
      <c r="D907" s="8"/>
      <c r="E907" s="8"/>
      <c r="F907" s="8"/>
      <c r="G907" s="8"/>
    </row>
    <row r="908" spans="1:7" ht="13.8">
      <c r="A908" s="9"/>
      <c r="B908" s="9"/>
      <c r="C908" s="9"/>
      <c r="D908" s="9"/>
      <c r="E908" s="9"/>
      <c r="F908" s="9"/>
      <c r="G908" s="9"/>
    </row>
    <row r="909" spans="1:7" ht="13.8">
      <c r="A909" s="8"/>
      <c r="B909" s="8"/>
      <c r="C909" s="8"/>
      <c r="D909" s="8"/>
      <c r="E909" s="8"/>
      <c r="F909" s="8"/>
      <c r="G909" s="8"/>
    </row>
    <row r="910" spans="1:7" ht="13.8">
      <c r="A910" s="9"/>
      <c r="B910" s="9"/>
      <c r="C910" s="9"/>
      <c r="D910" s="9"/>
      <c r="E910" s="9"/>
      <c r="F910" s="9"/>
      <c r="G910" s="9"/>
    </row>
    <row r="911" spans="1:7" ht="13.8">
      <c r="A911" s="8"/>
      <c r="B911" s="8"/>
      <c r="C911" s="8"/>
      <c r="D911" s="8"/>
      <c r="E911" s="8"/>
      <c r="F911" s="8"/>
      <c r="G911" s="8"/>
    </row>
    <row r="912" spans="1:7" ht="13.8">
      <c r="A912" s="9"/>
      <c r="B912" s="9"/>
      <c r="C912" s="9"/>
      <c r="D912" s="9"/>
      <c r="E912" s="9"/>
      <c r="F912" s="9"/>
      <c r="G912" s="9"/>
    </row>
    <row r="913" spans="1:7" ht="13.8">
      <c r="A913" s="8"/>
      <c r="B913" s="8"/>
      <c r="C913" s="8"/>
      <c r="D913" s="8"/>
      <c r="E913" s="8"/>
      <c r="F913" s="8"/>
      <c r="G913" s="8"/>
    </row>
    <row r="914" spans="1:7" ht="13.8">
      <c r="A914" s="9"/>
      <c r="B914" s="9"/>
      <c r="C914" s="9"/>
      <c r="D914" s="9"/>
      <c r="E914" s="9"/>
      <c r="F914" s="9"/>
      <c r="G914" s="9"/>
    </row>
    <row r="915" spans="1:7" ht="13.8">
      <c r="A915" s="8"/>
      <c r="B915" s="8"/>
      <c r="C915" s="8"/>
      <c r="D915" s="8"/>
      <c r="E915" s="8"/>
      <c r="F915" s="8"/>
      <c r="G915" s="8"/>
    </row>
    <row r="916" spans="1:7" ht="13.8">
      <c r="A916" s="9"/>
      <c r="B916" s="9"/>
      <c r="C916" s="9"/>
      <c r="D916" s="9"/>
      <c r="E916" s="9"/>
      <c r="F916" s="9"/>
      <c r="G916" s="9"/>
    </row>
    <row r="917" spans="1:7" ht="13.8">
      <c r="A917" s="8"/>
      <c r="B917" s="8"/>
      <c r="C917" s="8"/>
      <c r="D917" s="8"/>
      <c r="E917" s="8"/>
      <c r="F917" s="8"/>
      <c r="G917" s="8"/>
    </row>
    <row r="918" spans="1:7" ht="13.8">
      <c r="A918" s="9"/>
      <c r="B918" s="9"/>
      <c r="C918" s="9"/>
      <c r="D918" s="9"/>
      <c r="E918" s="9"/>
      <c r="F918" s="9"/>
      <c r="G918" s="9"/>
    </row>
    <row r="919" spans="1:7" ht="13.8">
      <c r="A919" s="8"/>
      <c r="B919" s="8"/>
      <c r="C919" s="8"/>
      <c r="D919" s="8"/>
      <c r="E919" s="8"/>
      <c r="F919" s="8"/>
      <c r="G919" s="8"/>
    </row>
    <row r="920" spans="1:7" ht="13.8">
      <c r="A920" s="9"/>
      <c r="B920" s="9"/>
      <c r="C920" s="9"/>
      <c r="D920" s="9"/>
      <c r="E920" s="9"/>
      <c r="F920" s="9"/>
      <c r="G920" s="9"/>
    </row>
    <row r="921" spans="1:7" ht="13.8">
      <c r="A921" s="8"/>
      <c r="B921" s="8"/>
      <c r="C921" s="8"/>
      <c r="D921" s="8"/>
      <c r="E921" s="8"/>
      <c r="F921" s="8"/>
      <c r="G921" s="8"/>
    </row>
    <row r="922" spans="1:7" ht="13.8">
      <c r="A922" s="9"/>
      <c r="B922" s="9"/>
      <c r="C922" s="9"/>
      <c r="D922" s="9"/>
      <c r="E922" s="9"/>
      <c r="F922" s="9"/>
      <c r="G922" s="9"/>
    </row>
    <row r="923" spans="1:7" ht="13.8">
      <c r="A923" s="8"/>
      <c r="B923" s="8"/>
      <c r="C923" s="8"/>
      <c r="D923" s="8"/>
      <c r="E923" s="8"/>
      <c r="F923" s="8"/>
      <c r="G923" s="8"/>
    </row>
    <row r="924" spans="1:7" ht="13.8">
      <c r="A924" s="9"/>
      <c r="B924" s="9"/>
      <c r="C924" s="9"/>
      <c r="D924" s="9"/>
      <c r="E924" s="9"/>
      <c r="F924" s="9"/>
      <c r="G924" s="9"/>
    </row>
    <row r="925" spans="1:7" ht="13.8">
      <c r="A925" s="8"/>
      <c r="B925" s="8"/>
      <c r="C925" s="8"/>
      <c r="D925" s="8"/>
      <c r="E925" s="8"/>
      <c r="F925" s="8"/>
      <c r="G925" s="8"/>
    </row>
    <row r="926" spans="1:7" ht="13.8">
      <c r="A926" s="9"/>
      <c r="B926" s="9"/>
      <c r="C926" s="9"/>
      <c r="D926" s="9"/>
      <c r="E926" s="9"/>
      <c r="F926" s="9"/>
      <c r="G926" s="9"/>
    </row>
    <row r="927" spans="1:7" ht="13.8">
      <c r="A927" s="8"/>
      <c r="B927" s="8"/>
      <c r="C927" s="8"/>
      <c r="D927" s="8"/>
      <c r="E927" s="8"/>
      <c r="F927" s="8"/>
      <c r="G927" s="8"/>
    </row>
    <row r="928" spans="1:7" ht="13.8">
      <c r="A928" s="9"/>
      <c r="B928" s="9"/>
      <c r="C928" s="9"/>
      <c r="D928" s="9"/>
      <c r="E928" s="9"/>
      <c r="F928" s="9"/>
      <c r="G928" s="9"/>
    </row>
    <row r="929" spans="1:7" ht="13.8">
      <c r="A929" s="8"/>
      <c r="B929" s="8"/>
      <c r="C929" s="8"/>
      <c r="D929" s="8"/>
      <c r="E929" s="8"/>
      <c r="F929" s="8"/>
      <c r="G929" s="8"/>
    </row>
    <row r="930" spans="1:7" ht="13.8">
      <c r="A930" s="9"/>
      <c r="B930" s="9"/>
      <c r="C930" s="9"/>
      <c r="D930" s="9"/>
      <c r="E930" s="9"/>
      <c r="F930" s="9"/>
      <c r="G930" s="9"/>
    </row>
    <row r="931" spans="1:7" ht="13.8">
      <c r="A931" s="8"/>
      <c r="B931" s="8"/>
      <c r="C931" s="8"/>
      <c r="D931" s="8"/>
      <c r="E931" s="8"/>
      <c r="F931" s="8"/>
      <c r="G931" s="8"/>
    </row>
    <row r="932" spans="1:7" ht="13.8">
      <c r="A932" s="9"/>
      <c r="B932" s="9"/>
      <c r="C932" s="9"/>
      <c r="D932" s="9"/>
      <c r="E932" s="9"/>
      <c r="F932" s="9"/>
      <c r="G932" s="9"/>
    </row>
    <row r="933" spans="1:7" ht="13.8">
      <c r="A933" s="8"/>
      <c r="B933" s="8"/>
      <c r="C933" s="8"/>
      <c r="D933" s="8"/>
      <c r="E933" s="8"/>
      <c r="F933" s="8"/>
      <c r="G933" s="8"/>
    </row>
    <row r="934" spans="1:7" ht="13.8">
      <c r="A934" s="9"/>
      <c r="B934" s="9"/>
      <c r="C934" s="9"/>
      <c r="D934" s="9"/>
      <c r="E934" s="9"/>
      <c r="F934" s="9"/>
      <c r="G934" s="9"/>
    </row>
    <row r="935" spans="1:7" ht="13.8">
      <c r="A935" s="8"/>
      <c r="B935" s="8"/>
      <c r="C935" s="8"/>
      <c r="D935" s="8"/>
      <c r="E935" s="8"/>
      <c r="F935" s="8"/>
      <c r="G935" s="8"/>
    </row>
    <row r="936" spans="1:7" ht="13.8">
      <c r="A936" s="9"/>
      <c r="B936" s="9"/>
      <c r="C936" s="9"/>
      <c r="D936" s="9"/>
      <c r="E936" s="9"/>
      <c r="F936" s="9"/>
      <c r="G936" s="9"/>
    </row>
    <row r="937" spans="1:7" ht="13.8">
      <c r="A937" s="8"/>
      <c r="B937" s="8"/>
      <c r="C937" s="8"/>
      <c r="D937" s="8"/>
      <c r="E937" s="8"/>
      <c r="F937" s="8"/>
      <c r="G937" s="8"/>
    </row>
    <row r="938" spans="1:7" ht="13.8">
      <c r="A938" s="9"/>
      <c r="B938" s="9"/>
      <c r="C938" s="9"/>
      <c r="D938" s="9"/>
      <c r="E938" s="9"/>
      <c r="F938" s="9"/>
      <c r="G938" s="9"/>
    </row>
    <row r="939" spans="1:7" ht="13.8">
      <c r="A939" s="8"/>
      <c r="B939" s="8"/>
      <c r="C939" s="8"/>
      <c r="D939" s="8"/>
      <c r="E939" s="8"/>
      <c r="F939" s="8"/>
      <c r="G939" s="8"/>
    </row>
    <row r="940" spans="1:7" ht="13.8">
      <c r="A940" s="9"/>
      <c r="B940" s="9"/>
      <c r="C940" s="9"/>
      <c r="D940" s="9"/>
      <c r="E940" s="9"/>
      <c r="F940" s="9"/>
      <c r="G940" s="9"/>
    </row>
    <row r="941" spans="1:7" ht="13.8">
      <c r="A941" s="8"/>
      <c r="B941" s="8"/>
      <c r="C941" s="8"/>
      <c r="D941" s="8"/>
      <c r="E941" s="8"/>
      <c r="F941" s="8"/>
      <c r="G941" s="8"/>
    </row>
    <row r="942" spans="1:7" ht="13.8">
      <c r="A942" s="9"/>
      <c r="B942" s="9"/>
      <c r="C942" s="9"/>
      <c r="D942" s="9"/>
      <c r="E942" s="9"/>
      <c r="F942" s="9"/>
      <c r="G942" s="9"/>
    </row>
    <row r="943" spans="1:7" ht="13.8">
      <c r="A943" s="8"/>
      <c r="B943" s="8"/>
      <c r="C943" s="8"/>
      <c r="D943" s="8"/>
      <c r="E943" s="8"/>
      <c r="F943" s="8"/>
      <c r="G943" s="8"/>
    </row>
    <row r="944" spans="1:7" ht="13.8">
      <c r="A944" s="9"/>
      <c r="B944" s="9"/>
      <c r="C944" s="9"/>
      <c r="D944" s="9"/>
      <c r="E944" s="9"/>
      <c r="F944" s="9"/>
      <c r="G944" s="9"/>
    </row>
    <row r="945" spans="1:7" ht="13.8">
      <c r="A945" s="8"/>
      <c r="B945" s="8"/>
      <c r="C945" s="8"/>
      <c r="D945" s="8"/>
      <c r="E945" s="8"/>
      <c r="F945" s="8"/>
      <c r="G945" s="8"/>
    </row>
    <row r="946" spans="1:7" ht="13.8">
      <c r="A946" s="9"/>
      <c r="B946" s="9"/>
      <c r="C946" s="9"/>
      <c r="D946" s="9"/>
      <c r="E946" s="9"/>
      <c r="F946" s="9"/>
      <c r="G946" s="9"/>
    </row>
    <row r="947" spans="1:7" ht="13.8">
      <c r="A947" s="8"/>
      <c r="B947" s="8"/>
      <c r="C947" s="8"/>
      <c r="D947" s="8"/>
      <c r="E947" s="8"/>
      <c r="F947" s="8"/>
      <c r="G947" s="8"/>
    </row>
    <row r="948" spans="1:7" ht="13.8">
      <c r="A948" s="9"/>
      <c r="B948" s="9"/>
      <c r="C948" s="9"/>
      <c r="D948" s="9"/>
      <c r="E948" s="9"/>
      <c r="F948" s="9"/>
      <c r="G948" s="9"/>
    </row>
    <row r="949" spans="1:7" ht="13.8">
      <c r="A949" s="8"/>
      <c r="B949" s="8"/>
      <c r="C949" s="8"/>
      <c r="D949" s="8"/>
      <c r="E949" s="8"/>
      <c r="F949" s="8"/>
      <c r="G949" s="8"/>
    </row>
    <row r="950" spans="1:7" ht="13.8">
      <c r="A950" s="9"/>
      <c r="B950" s="9"/>
      <c r="C950" s="9"/>
      <c r="D950" s="9"/>
      <c r="E950" s="9"/>
      <c r="F950" s="9"/>
      <c r="G950" s="9"/>
    </row>
    <row r="951" spans="1:7" ht="13.8">
      <c r="A951" s="8"/>
      <c r="B951" s="8"/>
      <c r="C951" s="8"/>
      <c r="D951" s="8"/>
      <c r="E951" s="8"/>
      <c r="F951" s="8"/>
      <c r="G951" s="8"/>
    </row>
    <row r="952" spans="1:7" ht="13.8">
      <c r="A952" s="9"/>
      <c r="B952" s="9"/>
      <c r="C952" s="9"/>
      <c r="D952" s="9"/>
      <c r="E952" s="9"/>
      <c r="F952" s="9"/>
      <c r="G952" s="9"/>
    </row>
    <row r="953" spans="1:7" ht="13.8">
      <c r="A953" s="8"/>
      <c r="B953" s="8"/>
      <c r="C953" s="8"/>
      <c r="D953" s="8"/>
      <c r="E953" s="8"/>
      <c r="F953" s="8"/>
      <c r="G953" s="8"/>
    </row>
    <row r="954" spans="1:7" ht="13.8">
      <c r="A954" s="9"/>
      <c r="B954" s="9"/>
      <c r="C954" s="9"/>
      <c r="D954" s="9"/>
      <c r="E954" s="9"/>
      <c r="F954" s="9"/>
      <c r="G954" s="9"/>
    </row>
    <row r="955" spans="1:7" ht="13.8">
      <c r="A955" s="8"/>
      <c r="B955" s="8"/>
      <c r="C955" s="8"/>
      <c r="D955" s="8"/>
      <c r="E955" s="8"/>
      <c r="F955" s="8"/>
      <c r="G955" s="8"/>
    </row>
    <row r="956" spans="1:7" ht="13.8">
      <c r="A956" s="9"/>
      <c r="B956" s="9"/>
      <c r="C956" s="9"/>
      <c r="D956" s="9"/>
      <c r="E956" s="9"/>
      <c r="F956" s="9"/>
      <c r="G956" s="9"/>
    </row>
    <row r="957" spans="1:7" ht="13.8">
      <c r="A957" s="8"/>
      <c r="B957" s="8"/>
      <c r="C957" s="8"/>
      <c r="D957" s="8"/>
      <c r="E957" s="8"/>
      <c r="F957" s="8"/>
      <c r="G957" s="8"/>
    </row>
    <row r="958" spans="1:7" ht="13.8">
      <c r="A958" s="9"/>
      <c r="B958" s="9"/>
      <c r="C958" s="9"/>
      <c r="D958" s="9"/>
      <c r="E958" s="9"/>
      <c r="F958" s="9"/>
      <c r="G958" s="9"/>
    </row>
    <row r="959" spans="1:7" ht="13.8">
      <c r="A959" s="8"/>
      <c r="B959" s="8"/>
      <c r="C959" s="8"/>
      <c r="D959" s="8"/>
      <c r="E959" s="8"/>
      <c r="F959" s="8"/>
      <c r="G959" s="8"/>
    </row>
    <row r="960" spans="1:7" ht="13.8">
      <c r="A960" s="9"/>
      <c r="B960" s="9"/>
      <c r="C960" s="9"/>
      <c r="D960" s="9"/>
      <c r="E960" s="9"/>
      <c r="F960" s="9"/>
      <c r="G960" s="9"/>
    </row>
    <row r="961" spans="1:7" ht="13.8">
      <c r="A961" s="8"/>
      <c r="B961" s="8"/>
      <c r="C961" s="8"/>
      <c r="D961" s="8"/>
      <c r="E961" s="8"/>
      <c r="F961" s="8"/>
      <c r="G961" s="8"/>
    </row>
    <row r="962" spans="1:7" ht="13.8">
      <c r="A962" s="9"/>
      <c r="B962" s="9"/>
      <c r="C962" s="9"/>
      <c r="D962" s="9"/>
      <c r="E962" s="9"/>
      <c r="F962" s="9"/>
      <c r="G962" s="9"/>
    </row>
    <row r="963" spans="1:7" ht="13.8">
      <c r="A963" s="8"/>
      <c r="B963" s="8"/>
      <c r="C963" s="8"/>
      <c r="D963" s="8"/>
      <c r="E963" s="8"/>
      <c r="F963" s="8"/>
      <c r="G963" s="8"/>
    </row>
    <row r="964" spans="1:7" ht="13.8">
      <c r="A964" s="9"/>
      <c r="B964" s="9"/>
      <c r="C964" s="9"/>
      <c r="D964" s="9"/>
      <c r="E964" s="9"/>
      <c r="F964" s="9"/>
      <c r="G964" s="9"/>
    </row>
    <row r="965" spans="1:7" ht="13.8">
      <c r="A965" s="8"/>
      <c r="B965" s="8"/>
      <c r="C965" s="8"/>
      <c r="D965" s="8"/>
      <c r="E965" s="8"/>
      <c r="F965" s="8"/>
      <c r="G965" s="8"/>
    </row>
    <row r="966" spans="1:7" ht="13.8">
      <c r="A966" s="9"/>
      <c r="B966" s="9"/>
      <c r="C966" s="9"/>
      <c r="D966" s="9"/>
      <c r="E966" s="9"/>
      <c r="F966" s="9"/>
      <c r="G966" s="9"/>
    </row>
    <row r="967" spans="1:7" ht="13.8">
      <c r="A967" s="8"/>
      <c r="B967" s="8"/>
      <c r="C967" s="8"/>
      <c r="D967" s="8"/>
      <c r="E967" s="8"/>
      <c r="F967" s="8"/>
      <c r="G967" s="8"/>
    </row>
    <row r="968" spans="1:7" ht="13.8">
      <c r="A968" s="9"/>
      <c r="B968" s="9"/>
      <c r="C968" s="9"/>
      <c r="D968" s="9"/>
      <c r="E968" s="9"/>
      <c r="F968" s="9"/>
      <c r="G968" s="9"/>
    </row>
    <row r="969" spans="1:7" ht="13.8">
      <c r="A969" s="8"/>
      <c r="B969" s="8"/>
      <c r="C969" s="8"/>
      <c r="D969" s="8"/>
      <c r="E969" s="8"/>
      <c r="F969" s="8"/>
      <c r="G969" s="8"/>
    </row>
    <row r="970" spans="1:7" ht="13.8">
      <c r="A970" s="9"/>
      <c r="B970" s="9"/>
      <c r="C970" s="9"/>
      <c r="D970" s="9"/>
      <c r="E970" s="9"/>
      <c r="F970" s="9"/>
      <c r="G970" s="9"/>
    </row>
    <row r="971" spans="1:7" ht="13.8">
      <c r="A971" s="8"/>
      <c r="B971" s="8"/>
      <c r="C971" s="8"/>
      <c r="D971" s="8"/>
      <c r="E971" s="8"/>
      <c r="F971" s="8"/>
      <c r="G971" s="8"/>
    </row>
    <row r="972" spans="1:7" ht="13.8">
      <c r="A972" s="9"/>
      <c r="B972" s="9"/>
      <c r="C972" s="9"/>
      <c r="D972" s="9"/>
      <c r="E972" s="9"/>
      <c r="F972" s="9"/>
      <c r="G972" s="9"/>
    </row>
    <row r="973" spans="1:7" ht="13.8">
      <c r="A973" s="8"/>
      <c r="B973" s="8"/>
      <c r="C973" s="8"/>
      <c r="D973" s="8"/>
      <c r="E973" s="8"/>
      <c r="F973" s="8"/>
      <c r="G973" s="8"/>
    </row>
    <row r="974" spans="1:7" ht="13.8">
      <c r="A974" s="9"/>
      <c r="B974" s="9"/>
      <c r="C974" s="9"/>
      <c r="D974" s="9"/>
      <c r="E974" s="9"/>
      <c r="F974" s="9"/>
      <c r="G974" s="9"/>
    </row>
    <row r="975" spans="1:7" ht="13.8">
      <c r="A975" s="8"/>
      <c r="B975" s="8"/>
      <c r="C975" s="8"/>
      <c r="D975" s="8"/>
      <c r="E975" s="8"/>
      <c r="F975" s="8"/>
      <c r="G975" s="8"/>
    </row>
    <row r="976" spans="1:7" ht="13.8">
      <c r="A976" s="9"/>
      <c r="B976" s="9"/>
      <c r="C976" s="9"/>
      <c r="D976" s="9"/>
      <c r="E976" s="9"/>
      <c r="F976" s="9"/>
      <c r="G976" s="9"/>
    </row>
    <row r="977" spans="1:7" ht="13.8">
      <c r="A977" s="8"/>
      <c r="B977" s="8"/>
      <c r="C977" s="8"/>
      <c r="D977" s="8"/>
      <c r="E977" s="8"/>
      <c r="F977" s="8"/>
      <c r="G977" s="8"/>
    </row>
    <row r="978" spans="1:7" ht="13.8">
      <c r="A978" s="9"/>
      <c r="B978" s="9"/>
      <c r="C978" s="9"/>
      <c r="D978" s="9"/>
      <c r="E978" s="9"/>
      <c r="F978" s="9"/>
      <c r="G978" s="9"/>
    </row>
    <row r="979" spans="1:7" ht="13.8">
      <c r="A979" s="8"/>
      <c r="B979" s="8"/>
      <c r="C979" s="8"/>
      <c r="D979" s="8"/>
      <c r="E979" s="8"/>
      <c r="F979" s="8"/>
      <c r="G979" s="8"/>
    </row>
    <row r="980" spans="1:7" ht="13.8">
      <c r="A980" s="9"/>
      <c r="B980" s="9"/>
      <c r="C980" s="9"/>
      <c r="D980" s="9"/>
      <c r="E980" s="9"/>
      <c r="F980" s="9"/>
      <c r="G980" s="9"/>
    </row>
    <row r="981" spans="1:7" ht="13.8">
      <c r="A981" s="8"/>
      <c r="B981" s="8"/>
      <c r="C981" s="8"/>
      <c r="D981" s="8"/>
      <c r="E981" s="8"/>
      <c r="F981" s="8"/>
      <c r="G981" s="8"/>
    </row>
    <row r="982" spans="1:7" ht="13.8">
      <c r="A982" s="9"/>
      <c r="B982" s="9"/>
      <c r="C982" s="9"/>
      <c r="D982" s="9"/>
      <c r="E982" s="9"/>
      <c r="F982" s="9"/>
      <c r="G982" s="9"/>
    </row>
    <row r="983" spans="1:7" ht="13.8">
      <c r="A983" s="8"/>
      <c r="B983" s="8"/>
      <c r="C983" s="8"/>
      <c r="D983" s="8"/>
      <c r="E983" s="8"/>
      <c r="F983" s="8"/>
      <c r="G983" s="8"/>
    </row>
    <row r="984" spans="1:7" ht="13.8">
      <c r="A984" s="9"/>
      <c r="B984" s="9"/>
      <c r="C984" s="9"/>
      <c r="D984" s="9"/>
      <c r="E984" s="9"/>
      <c r="F984" s="9"/>
      <c r="G984" s="9"/>
    </row>
    <row r="985" spans="1:7" ht="13.8">
      <c r="A985" s="8"/>
      <c r="B985" s="8"/>
      <c r="C985" s="8"/>
      <c r="D985" s="8"/>
      <c r="E985" s="8"/>
      <c r="F985" s="8"/>
      <c r="G985" s="8"/>
    </row>
    <row r="986" spans="1:7" ht="13.8">
      <c r="A986" s="9"/>
      <c r="B986" s="9"/>
      <c r="C986" s="9"/>
      <c r="D986" s="9"/>
      <c r="E986" s="9"/>
      <c r="F986" s="9"/>
      <c r="G986" s="9"/>
    </row>
    <row r="987" spans="1:7" ht="13.8">
      <c r="A987" s="8"/>
      <c r="B987" s="8"/>
      <c r="C987" s="8"/>
      <c r="D987" s="8"/>
      <c r="E987" s="8"/>
      <c r="F987" s="8"/>
      <c r="G987" s="8"/>
    </row>
    <row r="988" spans="1:7" ht="13.8">
      <c r="A988" s="9"/>
      <c r="B988" s="9"/>
      <c r="C988" s="9"/>
      <c r="D988" s="9"/>
      <c r="E988" s="9"/>
      <c r="F988" s="9"/>
      <c r="G988" s="9"/>
    </row>
    <row r="989" spans="1:7" ht="13.8">
      <c r="A989" s="8"/>
      <c r="B989" s="8"/>
      <c r="C989" s="8"/>
      <c r="D989" s="8"/>
      <c r="E989" s="8"/>
      <c r="F989" s="8"/>
      <c r="G989" s="8"/>
    </row>
    <row r="990" spans="1:7" ht="13.8">
      <c r="A990" s="9"/>
      <c r="B990" s="9"/>
      <c r="C990" s="9"/>
      <c r="D990" s="9"/>
      <c r="E990" s="9"/>
      <c r="F990" s="9"/>
      <c r="G990" s="9"/>
    </row>
    <row r="991" spans="1:7" ht="13.8">
      <c r="A991" s="8"/>
      <c r="B991" s="8"/>
      <c r="C991" s="8"/>
      <c r="D991" s="8"/>
      <c r="E991" s="8"/>
      <c r="F991" s="8"/>
      <c r="G991" s="8"/>
    </row>
    <row r="992" spans="1:7" ht="13.8">
      <c r="A992" s="9"/>
      <c r="B992" s="9"/>
      <c r="C992" s="9"/>
      <c r="D992" s="9"/>
      <c r="E992" s="9"/>
      <c r="F992" s="9"/>
      <c r="G992" s="9"/>
    </row>
    <row r="993" spans="1:7" ht="13.8">
      <c r="A993" s="8"/>
      <c r="B993" s="8"/>
      <c r="C993" s="8"/>
      <c r="D993" s="8"/>
      <c r="E993" s="8"/>
      <c r="F993" s="8"/>
      <c r="G993" s="8"/>
    </row>
    <row r="994" spans="1:7" ht="13.8">
      <c r="A994" s="9"/>
      <c r="B994" s="9"/>
      <c r="C994" s="9"/>
      <c r="D994" s="9"/>
      <c r="E994" s="9"/>
      <c r="F994" s="9"/>
      <c r="G994" s="9"/>
    </row>
    <row r="995" spans="1:7" ht="13.8">
      <c r="A995" s="8"/>
      <c r="B995" s="8"/>
      <c r="C995" s="8"/>
      <c r="D995" s="8"/>
      <c r="E995" s="8"/>
      <c r="F995" s="8"/>
      <c r="G995" s="8"/>
    </row>
    <row r="996" spans="1:7" ht="13.8">
      <c r="A996" s="9"/>
      <c r="B996" s="9"/>
      <c r="C996" s="9"/>
      <c r="D996" s="9"/>
      <c r="E996" s="9"/>
      <c r="F996" s="9"/>
      <c r="G996" s="9"/>
    </row>
    <row r="997" spans="1:7" ht="13.8">
      <c r="A997" s="8"/>
      <c r="B997" s="8"/>
      <c r="C997" s="8"/>
      <c r="D997" s="8"/>
      <c r="E997" s="8"/>
      <c r="F997" s="8"/>
      <c r="G997" s="8"/>
    </row>
    <row r="998" spans="1:7" ht="13.8">
      <c r="A998" s="9"/>
      <c r="B998" s="9"/>
      <c r="C998" s="9"/>
      <c r="D998" s="9"/>
      <c r="E998" s="9"/>
      <c r="F998" s="9"/>
      <c r="G998" s="9"/>
    </row>
    <row r="999" spans="1:7" ht="13.8">
      <c r="A999" s="8"/>
      <c r="B999" s="8"/>
      <c r="C999" s="8"/>
      <c r="D999" s="8"/>
      <c r="E999" s="8"/>
      <c r="F999" s="8"/>
      <c r="G999" s="8"/>
    </row>
    <row r="1000" spans="1:7" ht="13.8">
      <c r="A1000" s="9"/>
      <c r="B1000" s="9"/>
      <c r="C1000" s="9"/>
      <c r="D1000" s="9"/>
      <c r="E1000" s="9"/>
      <c r="F1000" s="9"/>
      <c r="G1000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CF0F-37C7-4972-98AF-39C53C6611DF}">
  <dimension ref="A1:P1000"/>
  <sheetViews>
    <sheetView workbookViewId="0">
      <selection activeCell="H1" sqref="H1:P1048576"/>
    </sheetView>
  </sheetViews>
  <sheetFormatPr defaultRowHeight="13.2"/>
  <cols>
    <col min="1" max="1" width="7" customWidth="1"/>
    <col min="2" max="2" width="10.109375" bestFit="1" customWidth="1"/>
    <col min="3" max="3" width="11.77734375" bestFit="1" customWidth="1"/>
    <col min="4" max="4" width="13.21875" bestFit="1" customWidth="1"/>
    <col min="5" max="5" width="8.6640625" bestFit="1" customWidth="1"/>
    <col min="6" max="6" width="9.21875" bestFit="1" customWidth="1"/>
    <col min="7" max="7" width="8.5546875" bestFit="1" customWidth="1"/>
    <col min="8" max="8" width="11.88671875" style="23" bestFit="1" customWidth="1"/>
    <col min="9" max="9" width="16.88671875" style="44" bestFit="1" customWidth="1"/>
    <col min="10" max="10" width="23.44140625" style="31" bestFit="1" customWidth="1"/>
    <col min="11" max="11" width="20.5546875" style="48" bestFit="1" customWidth="1"/>
    <col min="12" max="12" width="12.109375" style="23" bestFit="1" customWidth="1"/>
    <col min="13" max="13" width="17.5546875" style="23" bestFit="1" customWidth="1"/>
    <col min="14" max="14" width="18.21875" style="23" bestFit="1" customWidth="1"/>
    <col min="15" max="15" width="13.33203125" style="23" bestFit="1" customWidth="1"/>
    <col min="16" max="16" width="17.6640625" style="23" bestFit="1" customWidth="1"/>
  </cols>
  <sheetData>
    <row r="1" spans="1:16" ht="13.8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20" t="s">
        <v>1011</v>
      </c>
      <c r="I1" s="41" t="s">
        <v>1012</v>
      </c>
      <c r="J1" s="28" t="s">
        <v>1013</v>
      </c>
      <c r="K1" s="45" t="s">
        <v>1014</v>
      </c>
      <c r="L1" s="24" t="s">
        <v>1015</v>
      </c>
      <c r="M1" s="24" t="s">
        <v>1016</v>
      </c>
      <c r="N1" s="24" t="s">
        <v>1017</v>
      </c>
      <c r="O1" s="37" t="s">
        <v>1056</v>
      </c>
      <c r="P1" s="24" t="s">
        <v>1057</v>
      </c>
    </row>
    <row r="2" spans="1:16">
      <c r="A2" s="2" t="s">
        <v>11</v>
      </c>
      <c r="B2" s="3">
        <v>45317</v>
      </c>
      <c r="C2" s="4">
        <v>9.5</v>
      </c>
      <c r="D2" s="4">
        <v>15.97</v>
      </c>
      <c r="E2" s="4">
        <v>9.18</v>
      </c>
      <c r="F2" s="4">
        <v>9.56</v>
      </c>
      <c r="G2" s="2" t="s">
        <v>12</v>
      </c>
      <c r="H2" s="21">
        <f xml:space="preserve"> D2/100</f>
        <v>0.15970000000000001</v>
      </c>
      <c r="I2" s="42">
        <f xml:space="preserve"> C2/(H2+1)</f>
        <v>8.1917737345865316</v>
      </c>
      <c r="J2" s="29">
        <f xml:space="preserve"> VLOOKUP(A2, Total_de_acoes!A:B, 2, 0)</f>
        <v>515117391</v>
      </c>
      <c r="K2" s="46">
        <f xml:space="preserve"> (C2 - I2)*J2</f>
        <v>673890100.67745936</v>
      </c>
      <c r="L2" s="21" t="str">
        <f xml:space="preserve"> IF(K2&gt;0, "Subiu", IF(K2&lt;0, "Diminuiu", "Igual"))</f>
        <v>Subiu</v>
      </c>
      <c r="M2" s="21" t="str">
        <f xml:space="preserve"> VLOOKUP(A2, Ticker!A:B, 2, 0)</f>
        <v>Usiminas</v>
      </c>
      <c r="N2" s="21" t="str">
        <f xml:space="preserve"> VLOOKUP(M2, ChatGpt!A:B, 2, 0)</f>
        <v>Siderurgia</v>
      </c>
      <c r="O2" s="21">
        <f xml:space="preserve"> VLOOKUP(M2, ChatGpt!A:C, 3, 0)</f>
        <v>60</v>
      </c>
      <c r="P2" s="21" t="str">
        <f xml:space="preserve"> IF(O2&gt;100, "Maior que 100 anos", IF(O2&lt;50, "Menor que 50 anos", "Entre 50 e 100 anos"))</f>
        <v>Entre 50 e 100 anos</v>
      </c>
    </row>
    <row r="3" spans="1:16">
      <c r="A3" s="5" t="s">
        <v>13</v>
      </c>
      <c r="B3" s="6">
        <v>45317</v>
      </c>
      <c r="C3" s="7">
        <v>6.82</v>
      </c>
      <c r="D3" s="7">
        <v>50.56</v>
      </c>
      <c r="E3" s="7">
        <v>6.66</v>
      </c>
      <c r="F3" s="7">
        <v>6.86</v>
      </c>
      <c r="G3" s="5" t="s">
        <v>14</v>
      </c>
      <c r="H3" s="22">
        <f xml:space="preserve"> D3/100</f>
        <v>0.50560000000000005</v>
      </c>
      <c r="I3" s="43">
        <f xml:space="preserve"> C3/(H3+1)</f>
        <v>4.5297555791710948</v>
      </c>
      <c r="J3" s="30">
        <f xml:space="preserve"> VLOOKUP(A3, Total_de_acoes!A:B, 2, 0)</f>
        <v>1110559345</v>
      </c>
      <c r="K3" s="47">
        <f xml:space="preserve"> (C3 - I3)*J3</f>
        <v>2543452343.8856535</v>
      </c>
      <c r="L3" s="22" t="str">
        <f xml:space="preserve"> IF(K3&gt;0, "Subiu", IF(K3&lt;0, "Diminuiu", "Igual"))</f>
        <v>Subiu</v>
      </c>
      <c r="M3" s="22" t="str">
        <f xml:space="preserve"> VLOOKUP(A3, Ticker!A:B, 2, 0)</f>
        <v>CSN Mineração</v>
      </c>
      <c r="N3" s="22" t="str">
        <f xml:space="preserve"> VLOOKUP(M3, ChatGpt!A:B, 2, 0)</f>
        <v>Mineração</v>
      </c>
      <c r="O3" s="49">
        <f xml:space="preserve"> VLOOKUP(M3, ChatGpt!A:C, 3, 0)</f>
        <v>19</v>
      </c>
      <c r="P3" s="22" t="str">
        <f xml:space="preserve"> IF(O3&gt;100, "Maior que 100 anos", IF(O3&lt;50, "Menor que 50 anos", "Entre 50 e 100 anos"))</f>
        <v>Menor que 50 anos</v>
      </c>
    </row>
    <row r="4" spans="1:16">
      <c r="A4" s="2" t="s">
        <v>15</v>
      </c>
      <c r="B4" s="3">
        <v>45317</v>
      </c>
      <c r="C4" s="4">
        <v>41.96</v>
      </c>
      <c r="D4" s="4">
        <v>77.55</v>
      </c>
      <c r="E4" s="4">
        <v>40.81</v>
      </c>
      <c r="F4" s="4">
        <v>42.34</v>
      </c>
      <c r="G4" s="2" t="s">
        <v>16</v>
      </c>
      <c r="H4" s="21">
        <f t="shared" ref="H4:H67" si="0" xml:space="preserve"> D4/100</f>
        <v>0.77549999999999997</v>
      </c>
      <c r="I4" s="42">
        <f t="shared" ref="I4:I67" si="1" xml:space="preserve"> C4/(H4+1)</f>
        <v>23.632779498732752</v>
      </c>
      <c r="J4" s="29">
        <f xml:space="preserve"> VLOOKUP(A4, Total_de_acoes!A:B, 2, 0)</f>
        <v>2379877655</v>
      </c>
      <c r="K4" s="46">
        <f t="shared" ref="K4:K67" si="2" xml:space="preserve"> (C4 - I4)*J4</f>
        <v>43616542549.223824</v>
      </c>
      <c r="L4" s="21" t="str">
        <f t="shared" ref="L4:L67" si="3" xml:space="preserve"> IF(K4&gt;0, "Subiu", IF(K4&lt;0, "Diminuiu", "Igual"))</f>
        <v>Subiu</v>
      </c>
      <c r="M4" s="21" t="str">
        <f xml:space="preserve"> VLOOKUP(A4, Ticker!A:B, 2, 0)</f>
        <v>Petrobras</v>
      </c>
      <c r="N4" s="21" t="str">
        <f xml:space="preserve"> VLOOKUP(M4, ChatGpt!A:B, 2, 0)</f>
        <v>Petróleo e Gás</v>
      </c>
      <c r="O4" s="21">
        <f xml:space="preserve"> VLOOKUP(M4, ChatGpt!A:C, 3, 0)</f>
        <v>69</v>
      </c>
      <c r="P4" s="21" t="str">
        <f t="shared" ref="P4:P67" si="4" xml:space="preserve"> IF(O4&gt;100, "Maior que 100 anos", IF(O4&lt;50, "Menor que 50 anos", "Entre 50 e 100 anos"))</f>
        <v>Entre 50 e 100 anos</v>
      </c>
    </row>
    <row r="5" spans="1:16">
      <c r="A5" s="5" t="s">
        <v>17</v>
      </c>
      <c r="B5" s="6">
        <v>45317</v>
      </c>
      <c r="C5" s="7">
        <v>52.91</v>
      </c>
      <c r="D5" s="7">
        <v>18.850000000000001</v>
      </c>
      <c r="E5" s="7">
        <v>51.89</v>
      </c>
      <c r="F5" s="7">
        <v>53.17</v>
      </c>
      <c r="G5" s="5" t="s">
        <v>18</v>
      </c>
      <c r="H5" s="22">
        <f t="shared" si="0"/>
        <v>0.1885</v>
      </c>
      <c r="I5" s="43">
        <f t="shared" si="1"/>
        <v>44.518300378628524</v>
      </c>
      <c r="J5" s="30">
        <f xml:space="preserve"> VLOOKUP(A5, Total_de_acoes!A:B, 2, 0)</f>
        <v>683452836</v>
      </c>
      <c r="K5" s="47">
        <f t="shared" si="2"/>
        <v>5735330905.0864592</v>
      </c>
      <c r="L5" s="22" t="str">
        <f t="shared" si="3"/>
        <v>Subiu</v>
      </c>
      <c r="M5" s="22" t="str">
        <f xml:space="preserve"> VLOOKUP(A5, Ticker!A:B, 2, 0)</f>
        <v>Suzano</v>
      </c>
      <c r="N5" s="22" t="str">
        <f xml:space="preserve"> VLOOKUP(M5, ChatGpt!A:B, 2, 0)</f>
        <v>Papel e Celulose</v>
      </c>
      <c r="O5" s="49">
        <f xml:space="preserve"> VLOOKUP(M5, ChatGpt!A:C, 3, 0)</f>
        <v>98</v>
      </c>
      <c r="P5" s="22" t="str">
        <f t="shared" si="4"/>
        <v>Entre 50 e 100 anos</v>
      </c>
    </row>
    <row r="6" spans="1:16">
      <c r="A6" s="2" t="s">
        <v>19</v>
      </c>
      <c r="B6" s="3">
        <v>45317</v>
      </c>
      <c r="C6" s="4">
        <v>37.1</v>
      </c>
      <c r="D6" s="4">
        <v>20.7</v>
      </c>
      <c r="E6" s="4">
        <v>36.369999999999997</v>
      </c>
      <c r="F6" s="4">
        <v>37.32</v>
      </c>
      <c r="G6" s="2" t="s">
        <v>20</v>
      </c>
      <c r="H6" s="21">
        <f t="shared" si="0"/>
        <v>0.20699999999999999</v>
      </c>
      <c r="I6" s="42">
        <f t="shared" si="1"/>
        <v>30.737365368682685</v>
      </c>
      <c r="J6" s="29">
        <f xml:space="preserve"> VLOOKUP(A6, Total_de_acoes!A:B, 2, 0)</f>
        <v>187732538</v>
      </c>
      <c r="K6" s="46">
        <f t="shared" si="2"/>
        <v>1194473547.7038941</v>
      </c>
      <c r="L6" s="21" t="str">
        <f t="shared" si="3"/>
        <v>Subiu</v>
      </c>
      <c r="M6" s="21" t="str">
        <f xml:space="preserve"> VLOOKUP(A6, Ticker!A:B, 2, 0)</f>
        <v>CPFL Energia</v>
      </c>
      <c r="N6" s="21" t="str">
        <f xml:space="preserve"> VLOOKUP(M6, ChatGpt!A:B, 2, 0)</f>
        <v>Energia Elétrica</v>
      </c>
      <c r="O6" s="21">
        <f xml:space="preserve"> VLOOKUP(M6, ChatGpt!A:C, 3, 0)</f>
        <v>109</v>
      </c>
      <c r="P6" s="21" t="str">
        <f t="shared" si="4"/>
        <v>Maior que 100 anos</v>
      </c>
    </row>
    <row r="7" spans="1:16">
      <c r="A7" s="5" t="s">
        <v>21</v>
      </c>
      <c r="B7" s="6">
        <v>45317</v>
      </c>
      <c r="C7" s="7">
        <v>45.69</v>
      </c>
      <c r="D7" s="7">
        <v>8.08</v>
      </c>
      <c r="E7" s="7">
        <v>44.25</v>
      </c>
      <c r="F7" s="7">
        <v>45.69</v>
      </c>
      <c r="G7" s="5" t="s">
        <v>22</v>
      </c>
      <c r="H7" s="22">
        <f t="shared" si="0"/>
        <v>8.0799999999999997E-2</v>
      </c>
      <c r="I7" s="43">
        <f t="shared" si="1"/>
        <v>42.274241302738709</v>
      </c>
      <c r="J7" s="30">
        <f xml:space="preserve"> VLOOKUP(A7, Total_de_acoes!A:B, 2, 0)</f>
        <v>800010734</v>
      </c>
      <c r="K7" s="47">
        <f t="shared" si="2"/>
        <v>2732643622.5628877</v>
      </c>
      <c r="L7" s="22" t="str">
        <f t="shared" si="3"/>
        <v>Subiu</v>
      </c>
      <c r="M7" s="22" t="str">
        <f xml:space="preserve"> VLOOKUP(A7, Ticker!A:B, 2, 0)</f>
        <v>PetroRio</v>
      </c>
      <c r="N7" s="22" t="str">
        <f xml:space="preserve"> VLOOKUP(M7, ChatGpt!A:B, 2, 0)</f>
        <v>Petróleo e Gás</v>
      </c>
      <c r="O7" s="49">
        <f xml:space="preserve"> VLOOKUP(M7, ChatGpt!A:C, 3, 0)</f>
        <v>8</v>
      </c>
      <c r="P7" s="22" t="str">
        <f t="shared" si="4"/>
        <v>Menor que 50 anos</v>
      </c>
    </row>
    <row r="8" spans="1:16">
      <c r="A8" s="2" t="s">
        <v>23</v>
      </c>
      <c r="B8" s="3">
        <v>45317</v>
      </c>
      <c r="C8" s="4">
        <v>39.96</v>
      </c>
      <c r="D8" s="4">
        <v>95.01</v>
      </c>
      <c r="E8" s="4">
        <v>38.909999999999997</v>
      </c>
      <c r="F8" s="4">
        <v>40.090000000000003</v>
      </c>
      <c r="G8" s="2" t="s">
        <v>24</v>
      </c>
      <c r="H8" s="21">
        <f t="shared" si="0"/>
        <v>0.95010000000000006</v>
      </c>
      <c r="I8" s="42">
        <f t="shared" si="1"/>
        <v>20.491256858622634</v>
      </c>
      <c r="J8" s="29">
        <f xml:space="preserve"> VLOOKUP(A8, Total_de_acoes!A:B, 2, 0)</f>
        <v>4566445852</v>
      </c>
      <c r="K8" s="46">
        <f t="shared" si="2"/>
        <v>88902961361.59613</v>
      </c>
      <c r="L8" s="21" t="str">
        <f t="shared" si="3"/>
        <v>Subiu</v>
      </c>
      <c r="M8" s="21" t="str">
        <f xml:space="preserve"> VLOOKUP(A8, Ticker!A:B, 2, 0)</f>
        <v>Petrobras</v>
      </c>
      <c r="N8" s="21" t="str">
        <f xml:space="preserve"> VLOOKUP(M8, ChatGpt!A:B, 2, 0)</f>
        <v>Petróleo e Gás</v>
      </c>
      <c r="O8" s="21">
        <f xml:space="preserve"> VLOOKUP(M8, ChatGpt!A:C, 3, 0)</f>
        <v>69</v>
      </c>
      <c r="P8" s="21" t="str">
        <f t="shared" si="4"/>
        <v>Entre 50 e 100 anos</v>
      </c>
    </row>
    <row r="9" spans="1:16">
      <c r="A9" s="5" t="s">
        <v>25</v>
      </c>
      <c r="B9" s="6">
        <v>45317</v>
      </c>
      <c r="C9" s="7">
        <v>69.5</v>
      </c>
      <c r="D9" s="7">
        <v>-23.49</v>
      </c>
      <c r="E9" s="7">
        <v>67.5</v>
      </c>
      <c r="F9" s="7">
        <v>69.81</v>
      </c>
      <c r="G9" s="5" t="s">
        <v>26</v>
      </c>
      <c r="H9" s="22">
        <f t="shared" si="0"/>
        <v>-0.2349</v>
      </c>
      <c r="I9" s="43">
        <f t="shared" si="1"/>
        <v>90.83779898052542</v>
      </c>
      <c r="J9" s="30">
        <f xml:space="preserve"> VLOOKUP(A9, Total_de_acoes!A:B, 2, 0)</f>
        <v>4196924316</v>
      </c>
      <c r="K9" s="47">
        <f t="shared" si="2"/>
        <v>-89553127391.28714</v>
      </c>
      <c r="L9" s="22" t="str">
        <f t="shared" si="3"/>
        <v>Diminuiu</v>
      </c>
      <c r="M9" s="22" t="str">
        <f xml:space="preserve"> VLOOKUP(A9, Ticker!A:B, 2, 0)</f>
        <v>Vale</v>
      </c>
      <c r="N9" s="22" t="str">
        <f xml:space="preserve"> VLOOKUP(M9, ChatGpt!A:B, 2, 0)</f>
        <v>Mineração</v>
      </c>
      <c r="O9" s="49">
        <f xml:space="preserve"> VLOOKUP(M9, ChatGpt!A:C, 3, 0)</f>
        <v>79</v>
      </c>
      <c r="P9" s="22" t="str">
        <f t="shared" si="4"/>
        <v>Entre 50 e 100 anos</v>
      </c>
    </row>
    <row r="10" spans="1:16">
      <c r="A10" s="2" t="s">
        <v>27</v>
      </c>
      <c r="B10" s="3">
        <v>45317</v>
      </c>
      <c r="C10" s="4">
        <v>28.19</v>
      </c>
      <c r="D10" s="4">
        <v>24.02</v>
      </c>
      <c r="E10" s="4">
        <v>27.71</v>
      </c>
      <c r="F10" s="4">
        <v>28.36</v>
      </c>
      <c r="G10" s="2" t="s">
        <v>28</v>
      </c>
      <c r="H10" s="21">
        <f t="shared" si="0"/>
        <v>0.2402</v>
      </c>
      <c r="I10" s="42">
        <f t="shared" si="1"/>
        <v>22.730204805676504</v>
      </c>
      <c r="J10" s="29">
        <f xml:space="preserve"> VLOOKUP(A10, Total_de_acoes!A:B, 2, 0)</f>
        <v>268505432</v>
      </c>
      <c r="K10" s="46">
        <f t="shared" si="2"/>
        <v>1465984667.2833545</v>
      </c>
      <c r="L10" s="21" t="str">
        <f t="shared" si="3"/>
        <v>Subiu</v>
      </c>
      <c r="M10" s="21" t="str">
        <f xml:space="preserve"> VLOOKUP(A10, Ticker!A:B, 2, 0)</f>
        <v>Multiplan</v>
      </c>
      <c r="N10" s="21" t="str">
        <f xml:space="preserve"> VLOOKUP(M10, ChatGpt!A:B, 2, 0)</f>
        <v>Shopping Centers</v>
      </c>
      <c r="O10" s="21">
        <f xml:space="preserve"> VLOOKUP(M10, ChatGpt!A:C, 3, 0)</f>
        <v>50</v>
      </c>
      <c r="P10" s="21" t="str">
        <f t="shared" si="4"/>
        <v>Entre 50 e 100 anos</v>
      </c>
    </row>
    <row r="11" spans="1:16">
      <c r="A11" s="5" t="s">
        <v>29</v>
      </c>
      <c r="B11" s="6">
        <v>45317</v>
      </c>
      <c r="C11" s="7">
        <v>32.81</v>
      </c>
      <c r="D11" s="7">
        <v>34.25</v>
      </c>
      <c r="E11" s="7">
        <v>32.35</v>
      </c>
      <c r="F11" s="7">
        <v>32.909999999999997</v>
      </c>
      <c r="G11" s="5" t="s">
        <v>30</v>
      </c>
      <c r="H11" s="22">
        <f t="shared" si="0"/>
        <v>0.34250000000000003</v>
      </c>
      <c r="I11" s="43">
        <f t="shared" si="1"/>
        <v>24.439478584729983</v>
      </c>
      <c r="J11" s="30">
        <f xml:space="preserve"> VLOOKUP(A11, Total_de_acoes!A:B, 2, 0)</f>
        <v>4801593832</v>
      </c>
      <c r="K11" s="47">
        <f t="shared" si="2"/>
        <v>40191843998.184433</v>
      </c>
      <c r="L11" s="22" t="str">
        <f t="shared" si="3"/>
        <v>Subiu</v>
      </c>
      <c r="M11" s="22" t="str">
        <f xml:space="preserve"> VLOOKUP(A11, Ticker!A:B, 2, 0)</f>
        <v>Itaú Unibanco</v>
      </c>
      <c r="N11" s="22" t="str">
        <f xml:space="preserve"> VLOOKUP(M11, ChatGpt!A:B, 2, 0)</f>
        <v>Bancário</v>
      </c>
      <c r="O11" s="49">
        <f xml:space="preserve"> VLOOKUP(M11, ChatGpt!A:C, 3, 0)</f>
        <v>13</v>
      </c>
      <c r="P11" s="22" t="str">
        <f t="shared" si="4"/>
        <v>Menor que 50 anos</v>
      </c>
    </row>
    <row r="12" spans="1:16">
      <c r="A12" s="2" t="s">
        <v>31</v>
      </c>
      <c r="B12" s="3">
        <v>45317</v>
      </c>
      <c r="C12" s="4">
        <v>27.56</v>
      </c>
      <c r="D12" s="4">
        <v>-6.01</v>
      </c>
      <c r="E12" s="4">
        <v>26.9</v>
      </c>
      <c r="F12" s="4">
        <v>27.91</v>
      </c>
      <c r="G12" s="2" t="s">
        <v>32</v>
      </c>
      <c r="H12" s="21">
        <f t="shared" si="0"/>
        <v>-6.0100000000000001E-2</v>
      </c>
      <c r="I12" s="42">
        <f t="shared" si="1"/>
        <v>29.322268326417703</v>
      </c>
      <c r="J12" s="29">
        <f xml:space="preserve"> VLOOKUP(A12, Total_de_acoes!A:B, 2, 0)</f>
        <v>1168230366</v>
      </c>
      <c r="K12" s="46">
        <f t="shared" si="2"/>
        <v>-2058735371.9611621</v>
      </c>
      <c r="L12" s="21" t="str">
        <f t="shared" si="3"/>
        <v>Diminuiu</v>
      </c>
      <c r="M12" s="21" t="str">
        <f xml:space="preserve"> VLOOKUP(A12, Ticker!A:B, 2, 0)</f>
        <v>Rede D'Or</v>
      </c>
      <c r="N12" s="21" t="str">
        <f xml:space="preserve"> VLOOKUP(M12, ChatGpt!A:B, 2, 0)</f>
        <v>Saúde</v>
      </c>
      <c r="O12" s="21">
        <f xml:space="preserve"> VLOOKUP(M12, ChatGpt!A:C, 3, 0)</f>
        <v>51</v>
      </c>
      <c r="P12" s="21" t="str">
        <f t="shared" si="4"/>
        <v>Entre 50 e 100 anos</v>
      </c>
    </row>
    <row r="13" spans="1:16">
      <c r="A13" s="5" t="s">
        <v>33</v>
      </c>
      <c r="B13" s="6">
        <v>45317</v>
      </c>
      <c r="C13" s="7">
        <v>18.55</v>
      </c>
      <c r="D13" s="7">
        <v>-18.39</v>
      </c>
      <c r="E13" s="7">
        <v>18.29</v>
      </c>
      <c r="F13" s="7">
        <v>18.73</v>
      </c>
      <c r="G13" s="5" t="s">
        <v>34</v>
      </c>
      <c r="H13" s="22">
        <f t="shared" si="0"/>
        <v>-0.18390000000000001</v>
      </c>
      <c r="I13" s="43">
        <f t="shared" si="1"/>
        <v>22.730057590981495</v>
      </c>
      <c r="J13" s="30">
        <f xml:space="preserve"> VLOOKUP(A13, Total_de_acoes!A:B, 2, 0)</f>
        <v>265877867</v>
      </c>
      <c r="K13" s="47">
        <f t="shared" si="2"/>
        <v>-1111384796.2273183</v>
      </c>
      <c r="L13" s="22" t="str">
        <f t="shared" si="3"/>
        <v>Diminuiu</v>
      </c>
      <c r="M13" s="22" t="str">
        <f xml:space="preserve"> VLOOKUP(A13, Ticker!A:B, 2, 0)</f>
        <v>Braskem</v>
      </c>
      <c r="N13" s="22" t="str">
        <f xml:space="preserve"> VLOOKUP(M13, ChatGpt!A:B, 2, 0)</f>
        <v>Química</v>
      </c>
      <c r="O13" s="49">
        <f xml:space="preserve"> VLOOKUP(M13, ChatGpt!A:C, 3, 0)</f>
        <v>20</v>
      </c>
      <c r="P13" s="22" t="str">
        <f t="shared" si="4"/>
        <v>Menor que 50 anos</v>
      </c>
    </row>
    <row r="14" spans="1:16">
      <c r="A14" s="2" t="s">
        <v>35</v>
      </c>
      <c r="B14" s="3">
        <v>45317</v>
      </c>
      <c r="C14" s="4">
        <v>14.27</v>
      </c>
      <c r="D14" s="4">
        <v>18.52</v>
      </c>
      <c r="E14" s="4">
        <v>13.8</v>
      </c>
      <c r="F14" s="4">
        <v>14.36</v>
      </c>
      <c r="G14" s="2" t="s">
        <v>36</v>
      </c>
      <c r="H14" s="21">
        <f t="shared" si="0"/>
        <v>0.1852</v>
      </c>
      <c r="I14" s="42">
        <f t="shared" si="1"/>
        <v>12.040161997975025</v>
      </c>
      <c r="J14" s="29">
        <f xml:space="preserve"> VLOOKUP(A14, Total_de_acoes!A:B, 2, 0)</f>
        <v>327593725</v>
      </c>
      <c r="K14" s="46">
        <f t="shared" si="2"/>
        <v>730480937.22991908</v>
      </c>
      <c r="L14" s="21" t="str">
        <f t="shared" si="3"/>
        <v>Subiu</v>
      </c>
      <c r="M14" s="21" t="str">
        <f xml:space="preserve"> VLOOKUP(A14, Ticker!A:B, 2, 0)</f>
        <v>Azul</v>
      </c>
      <c r="N14" s="21" t="str">
        <f xml:space="preserve"> VLOOKUP(M14, ChatGpt!A:B, 2, 0)</f>
        <v>Transporte Aéreo</v>
      </c>
      <c r="O14" s="21">
        <f xml:space="preserve"> VLOOKUP(M14, ChatGpt!A:C, 3, 0)</f>
        <v>14</v>
      </c>
      <c r="P14" s="21" t="str">
        <f t="shared" si="4"/>
        <v>Menor que 50 anos</v>
      </c>
    </row>
    <row r="15" spans="1:16">
      <c r="A15" s="5" t="s">
        <v>37</v>
      </c>
      <c r="B15" s="6">
        <v>45317</v>
      </c>
      <c r="C15" s="7">
        <v>28.75</v>
      </c>
      <c r="D15" s="7">
        <v>-37.700000000000003</v>
      </c>
      <c r="E15" s="7">
        <v>28</v>
      </c>
      <c r="F15" s="7">
        <v>28.75</v>
      </c>
      <c r="G15" s="5" t="s">
        <v>38</v>
      </c>
      <c r="H15" s="22">
        <f t="shared" si="0"/>
        <v>-0.377</v>
      </c>
      <c r="I15" s="43">
        <f t="shared" si="1"/>
        <v>46.147672552166931</v>
      </c>
      <c r="J15" s="30">
        <f xml:space="preserve"> VLOOKUP(A15, Total_de_acoes!A:B, 2, 0)</f>
        <v>235665566</v>
      </c>
      <c r="K15" s="47">
        <f t="shared" si="2"/>
        <v>-4100032349.0890841</v>
      </c>
      <c r="L15" s="22" t="str">
        <f t="shared" si="3"/>
        <v>Diminuiu</v>
      </c>
      <c r="M15" s="22" t="str">
        <f xml:space="preserve"> VLOOKUP(A15, Ticker!A:B, 2, 0)</f>
        <v>3R Petroleum</v>
      </c>
      <c r="N15" s="22" t="str">
        <f xml:space="preserve"> VLOOKUP(M15, ChatGpt!A:B, 2, 0)</f>
        <v>Petróleo e Gás</v>
      </c>
      <c r="O15" s="49">
        <f xml:space="preserve"> VLOOKUP(M15, ChatGpt!A:C, 3, 0)</f>
        <v>3</v>
      </c>
      <c r="P15" s="22" t="str">
        <f t="shared" si="4"/>
        <v>Menor que 50 anos</v>
      </c>
    </row>
    <row r="16" spans="1:16">
      <c r="A16" s="2" t="s">
        <v>39</v>
      </c>
      <c r="B16" s="3">
        <v>45317</v>
      </c>
      <c r="C16" s="4">
        <v>35.32</v>
      </c>
      <c r="D16" s="4">
        <v>28.01</v>
      </c>
      <c r="E16" s="4">
        <v>34.85</v>
      </c>
      <c r="F16" s="4">
        <v>35.76</v>
      </c>
      <c r="G16" s="2" t="s">
        <v>40</v>
      </c>
      <c r="H16" s="21">
        <f t="shared" si="0"/>
        <v>0.28010000000000002</v>
      </c>
      <c r="I16" s="42">
        <f t="shared" si="1"/>
        <v>27.591594406686976</v>
      </c>
      <c r="J16" s="29">
        <f xml:space="preserve"> VLOOKUP(A16, Total_de_acoes!A:B, 2, 0)</f>
        <v>1095587251</v>
      </c>
      <c r="K16" s="46">
        <f t="shared" si="2"/>
        <v>8467142638.5908403</v>
      </c>
      <c r="L16" s="21" t="str">
        <f t="shared" si="3"/>
        <v>Subiu</v>
      </c>
      <c r="M16" s="21" t="str">
        <f xml:space="preserve"> VLOOKUP(A16, Ticker!A:B, 2, 0)</f>
        <v>Equatorial Energia</v>
      </c>
      <c r="N16" s="21" t="str">
        <f xml:space="preserve"> VLOOKUP(M16, ChatGpt!A:B, 2, 0)</f>
        <v>Energia Elétrica</v>
      </c>
      <c r="O16" s="21">
        <f xml:space="preserve"> VLOOKUP(M16, ChatGpt!A:C, 3, 0)</f>
        <v>24</v>
      </c>
      <c r="P16" s="21" t="str">
        <f t="shared" si="4"/>
        <v>Menor que 50 anos</v>
      </c>
    </row>
    <row r="17" spans="1:16">
      <c r="A17" s="5" t="s">
        <v>41</v>
      </c>
      <c r="B17" s="6">
        <v>45317</v>
      </c>
      <c r="C17" s="7">
        <v>18.16</v>
      </c>
      <c r="D17" s="7">
        <v>12.45</v>
      </c>
      <c r="E17" s="7">
        <v>18</v>
      </c>
      <c r="F17" s="7">
        <v>18.489999999999998</v>
      </c>
      <c r="G17" s="5" t="s">
        <v>42</v>
      </c>
      <c r="H17" s="22">
        <f t="shared" si="0"/>
        <v>0.1245</v>
      </c>
      <c r="I17" s="43">
        <f t="shared" si="1"/>
        <v>16.149399733214761</v>
      </c>
      <c r="J17" s="30">
        <f xml:space="preserve"> VLOOKUP(A17, Total_de_acoes!A:B, 2, 0)</f>
        <v>600865451</v>
      </c>
      <c r="K17" s="47">
        <f t="shared" si="2"/>
        <v>1208100236.0826333</v>
      </c>
      <c r="L17" s="22" t="str">
        <f t="shared" si="3"/>
        <v>Subiu</v>
      </c>
      <c r="M17" s="22" t="str">
        <f xml:space="preserve"> VLOOKUP(A17, Ticker!A:B, 2, 0)</f>
        <v>Siderúrgica Nacional</v>
      </c>
      <c r="N17" s="22" t="str">
        <f xml:space="preserve"> VLOOKUP(M17, ChatGpt!A:B, 2, 0)</f>
        <v>Siderurgia</v>
      </c>
      <c r="O17" s="49">
        <f xml:space="preserve"> VLOOKUP(M17, ChatGpt!A:C, 3, 0)</f>
        <v>79</v>
      </c>
      <c r="P17" s="22" t="str">
        <f t="shared" si="4"/>
        <v>Entre 50 e 100 anos</v>
      </c>
    </row>
    <row r="18" spans="1:16">
      <c r="A18" s="2" t="s">
        <v>43</v>
      </c>
      <c r="B18" s="3">
        <v>45317</v>
      </c>
      <c r="C18" s="4">
        <v>19.77</v>
      </c>
      <c r="D18" s="4">
        <v>108.45</v>
      </c>
      <c r="E18" s="4">
        <v>18.989999999999998</v>
      </c>
      <c r="F18" s="4">
        <v>19.78</v>
      </c>
      <c r="G18" s="2" t="s">
        <v>44</v>
      </c>
      <c r="H18" s="21">
        <f t="shared" si="0"/>
        <v>1.0845</v>
      </c>
      <c r="I18" s="42">
        <f t="shared" si="1"/>
        <v>9.4842887982729653</v>
      </c>
      <c r="J18" s="29">
        <f xml:space="preserve"> VLOOKUP(A18, Total_de_acoes!A:B, 2, 0)</f>
        <v>289347914</v>
      </c>
      <c r="K18" s="46">
        <f t="shared" si="2"/>
        <v>2976149080.2261505</v>
      </c>
      <c r="L18" s="21" t="str">
        <f t="shared" si="3"/>
        <v>Subiu</v>
      </c>
      <c r="M18" s="21" t="str">
        <f xml:space="preserve"> VLOOKUP(A18, Ticker!A:B, 2, 0)</f>
        <v>YDUQS</v>
      </c>
      <c r="N18" s="21" t="str">
        <f xml:space="preserve"> VLOOKUP(M18, ChatGpt!A:B, 2, 0)</f>
        <v>Educação</v>
      </c>
      <c r="O18" s="21">
        <f xml:space="preserve"> VLOOKUP(M18, ChatGpt!A:C, 3, 0)</f>
        <v>58</v>
      </c>
      <c r="P18" s="21" t="str">
        <f t="shared" si="4"/>
        <v>Entre 50 e 100 anos</v>
      </c>
    </row>
    <row r="19" spans="1:16">
      <c r="A19" s="5" t="s">
        <v>45</v>
      </c>
      <c r="B19" s="6">
        <v>45317</v>
      </c>
      <c r="C19" s="7">
        <v>28.31</v>
      </c>
      <c r="D19" s="7">
        <v>119.82</v>
      </c>
      <c r="E19" s="7">
        <v>27.84</v>
      </c>
      <c r="F19" s="7">
        <v>28.39</v>
      </c>
      <c r="G19" s="5" t="s">
        <v>46</v>
      </c>
      <c r="H19" s="22">
        <f t="shared" si="0"/>
        <v>1.1981999999999999</v>
      </c>
      <c r="I19" s="43">
        <f t="shared" si="1"/>
        <v>12.878718951869711</v>
      </c>
      <c r="J19" s="30">
        <f xml:space="preserve"> VLOOKUP(A19, Total_de_acoes!A:B, 2, 0)</f>
        <v>1086411192</v>
      </c>
      <c r="K19" s="47">
        <f t="shared" si="2"/>
        <v>16764716437.586235</v>
      </c>
      <c r="L19" s="22" t="str">
        <f t="shared" si="3"/>
        <v>Subiu</v>
      </c>
      <c r="M19" s="22" t="str">
        <f xml:space="preserve"> VLOOKUP(A19, Ticker!A:B, 2, 0)</f>
        <v>Ultrapar</v>
      </c>
      <c r="N19" s="22" t="str">
        <f xml:space="preserve"> VLOOKUP(M19, ChatGpt!A:B, 2, 0)</f>
        <v>Conglomerado</v>
      </c>
      <c r="O19" s="49">
        <f xml:space="preserve"> VLOOKUP(M19, ChatGpt!A:C, 3, 0)</f>
        <v>85</v>
      </c>
      <c r="P19" s="22" t="str">
        <f t="shared" si="4"/>
        <v>Entre 50 e 100 anos</v>
      </c>
    </row>
    <row r="20" spans="1:16">
      <c r="A20" s="2" t="s">
        <v>47</v>
      </c>
      <c r="B20" s="3">
        <v>45317</v>
      </c>
      <c r="C20" s="4">
        <v>8.08</v>
      </c>
      <c r="D20" s="4">
        <v>14.12</v>
      </c>
      <c r="E20" s="4">
        <v>7.93</v>
      </c>
      <c r="F20" s="4">
        <v>8.23</v>
      </c>
      <c r="G20" s="2" t="s">
        <v>48</v>
      </c>
      <c r="H20" s="21">
        <f t="shared" si="0"/>
        <v>0.14119999999999999</v>
      </c>
      <c r="I20" s="42">
        <f t="shared" si="1"/>
        <v>7.0802663862600772</v>
      </c>
      <c r="J20" s="29">
        <f xml:space="preserve"> VLOOKUP(A20, Total_de_acoes!A:B, 2, 0)</f>
        <v>376187582</v>
      </c>
      <c r="K20" s="46">
        <f t="shared" si="2"/>
        <v>376087370.79694355</v>
      </c>
      <c r="L20" s="21" t="str">
        <f t="shared" si="3"/>
        <v>Subiu</v>
      </c>
      <c r="M20" s="21" t="str">
        <f xml:space="preserve"> VLOOKUP(A20, Ticker!A:B, 2, 0)</f>
        <v>MRV</v>
      </c>
      <c r="N20" s="21" t="str">
        <f xml:space="preserve"> VLOOKUP(M20, ChatGpt!A:B, 2, 0)</f>
        <v>Construção Civil</v>
      </c>
      <c r="O20" s="21">
        <f xml:space="preserve"> VLOOKUP(M20, ChatGpt!A:C, 3, 0)</f>
        <v>42</v>
      </c>
      <c r="P20" s="21" t="str">
        <f t="shared" si="4"/>
        <v>Menor que 50 anos</v>
      </c>
    </row>
    <row r="21" spans="1:16">
      <c r="A21" s="5" t="s">
        <v>49</v>
      </c>
      <c r="B21" s="6">
        <v>45317</v>
      </c>
      <c r="C21" s="7">
        <v>57.91</v>
      </c>
      <c r="D21" s="7">
        <v>-28.97</v>
      </c>
      <c r="E21" s="7">
        <v>56.22</v>
      </c>
      <c r="F21" s="7">
        <v>59.29</v>
      </c>
      <c r="G21" s="5" t="s">
        <v>50</v>
      </c>
      <c r="H21" s="22">
        <f t="shared" si="0"/>
        <v>-0.28970000000000001</v>
      </c>
      <c r="I21" s="43">
        <f t="shared" si="1"/>
        <v>81.528931437420809</v>
      </c>
      <c r="J21" s="30">
        <f xml:space="preserve"> VLOOKUP(A21, Total_de_acoes!A:B, 2, 0)</f>
        <v>62305891</v>
      </c>
      <c r="K21" s="47">
        <f t="shared" si="2"/>
        <v>-1471598567.6764145</v>
      </c>
      <c r="L21" s="22" t="str">
        <f t="shared" si="3"/>
        <v>Diminuiu</v>
      </c>
      <c r="M21" s="22" t="str">
        <f xml:space="preserve"> VLOOKUP(A21, Ticker!A:B, 2, 0)</f>
        <v>Arezzo</v>
      </c>
      <c r="N21" s="22" t="str">
        <f xml:space="preserve"> VLOOKUP(M21, ChatGpt!A:B, 2, 0)</f>
        <v>Calçados</v>
      </c>
      <c r="O21" s="49">
        <f xml:space="preserve"> VLOOKUP(M21, ChatGpt!A:C, 3, 0)</f>
        <v>49</v>
      </c>
      <c r="P21" s="22" t="str">
        <f t="shared" si="4"/>
        <v>Menor que 50 anos</v>
      </c>
    </row>
    <row r="22" spans="1:16">
      <c r="A22" s="2" t="s">
        <v>51</v>
      </c>
      <c r="B22" s="3">
        <v>45317</v>
      </c>
      <c r="C22" s="4">
        <v>15.52</v>
      </c>
      <c r="D22" s="4">
        <v>16.11</v>
      </c>
      <c r="E22" s="4">
        <v>15.35</v>
      </c>
      <c r="F22" s="4">
        <v>15.62</v>
      </c>
      <c r="G22" s="2" t="s">
        <v>52</v>
      </c>
      <c r="H22" s="21">
        <f t="shared" si="0"/>
        <v>0.16109999999999999</v>
      </c>
      <c r="I22" s="42">
        <f t="shared" si="1"/>
        <v>13.366635087417103</v>
      </c>
      <c r="J22" s="29">
        <f xml:space="preserve"> VLOOKUP(A22, Total_de_acoes!A:B, 2, 0)</f>
        <v>5146576868</v>
      </c>
      <c r="K22" s="46">
        <f t="shared" si="2"/>
        <v>11082458047.461975</v>
      </c>
      <c r="L22" s="21" t="str">
        <f t="shared" si="3"/>
        <v>Subiu</v>
      </c>
      <c r="M22" s="21" t="str">
        <f xml:space="preserve"> VLOOKUP(A22, Ticker!A:B, 2, 0)</f>
        <v>Banco Bradesco</v>
      </c>
      <c r="N22" s="21" t="str">
        <f xml:space="preserve"> VLOOKUP(M22, ChatGpt!A:B, 2, 0)</f>
        <v>Bancário</v>
      </c>
      <c r="O22" s="21">
        <f xml:space="preserve"> VLOOKUP(M22, ChatGpt!A:C, 3, 0)</f>
        <v>79</v>
      </c>
      <c r="P22" s="21" t="str">
        <f t="shared" si="4"/>
        <v>Entre 50 e 100 anos</v>
      </c>
    </row>
    <row r="23" spans="1:16">
      <c r="A23" s="5" t="s">
        <v>53</v>
      </c>
      <c r="B23" s="6">
        <v>45317</v>
      </c>
      <c r="C23" s="7">
        <v>7.19</v>
      </c>
      <c r="D23" s="7">
        <v>-48.31</v>
      </c>
      <c r="E23" s="7">
        <v>7.11</v>
      </c>
      <c r="F23" s="7">
        <v>7.24</v>
      </c>
      <c r="G23" s="5" t="s">
        <v>54</v>
      </c>
      <c r="H23" s="22">
        <f t="shared" si="0"/>
        <v>-0.48310000000000003</v>
      </c>
      <c r="I23" s="43">
        <f t="shared" si="1"/>
        <v>13.909847165796094</v>
      </c>
      <c r="J23" s="30">
        <f xml:space="preserve"> VLOOKUP(A23, Total_de_acoes!A:B, 2, 0)</f>
        <v>261036182</v>
      </c>
      <c r="K23" s="47">
        <f t="shared" si="2"/>
        <v>-1754123247.7829332</v>
      </c>
      <c r="L23" s="22" t="str">
        <f t="shared" si="3"/>
        <v>Diminuiu</v>
      </c>
      <c r="M23" s="22" t="str">
        <f xml:space="preserve"> VLOOKUP(A23, Ticker!A:B, 2, 0)</f>
        <v>Minerva</v>
      </c>
      <c r="N23" s="22" t="str">
        <f xml:space="preserve"> VLOOKUP(M23, ChatGpt!A:B, 2, 0)</f>
        <v>Alimentos</v>
      </c>
      <c r="O23" s="49">
        <f xml:space="preserve"> VLOOKUP(M23, ChatGpt!A:C, 3, 0)</f>
        <v>31</v>
      </c>
      <c r="P23" s="22" t="str">
        <f t="shared" si="4"/>
        <v>Menor que 50 anos</v>
      </c>
    </row>
    <row r="24" spans="1:16">
      <c r="A24" s="2" t="s">
        <v>55</v>
      </c>
      <c r="B24" s="3">
        <v>45317</v>
      </c>
      <c r="C24" s="4">
        <v>4.1399999999999997</v>
      </c>
      <c r="D24" s="4">
        <v>-51.18</v>
      </c>
      <c r="E24" s="4">
        <v>4.08</v>
      </c>
      <c r="F24" s="4">
        <v>4.2</v>
      </c>
      <c r="G24" s="2" t="s">
        <v>56</v>
      </c>
      <c r="H24" s="21">
        <f t="shared" si="0"/>
        <v>-0.51180000000000003</v>
      </c>
      <c r="I24" s="42">
        <f t="shared" si="1"/>
        <v>8.4801310938140109</v>
      </c>
      <c r="J24" s="29">
        <f xml:space="preserve"> VLOOKUP(A24, Total_de_acoes!A:B, 2, 0)</f>
        <v>159430826</v>
      </c>
      <c r="K24" s="46">
        <f t="shared" si="2"/>
        <v>-691950685.23505127</v>
      </c>
      <c r="L24" s="21" t="str">
        <f t="shared" si="3"/>
        <v>Diminuiu</v>
      </c>
      <c r="M24" s="21" t="str">
        <f xml:space="preserve"> VLOOKUP(A24, Ticker!A:B, 2, 0)</f>
        <v>Grupo Pão de Açúcar</v>
      </c>
      <c r="N24" s="21" t="str">
        <f xml:space="preserve"> VLOOKUP(M24, ChatGpt!A:B, 2, 0)</f>
        <v>Varejo</v>
      </c>
      <c r="O24" s="21">
        <f xml:space="preserve"> VLOOKUP(M24, ChatGpt!A:C, 3, 0)</f>
        <v>63</v>
      </c>
      <c r="P24" s="21" t="str">
        <f t="shared" si="4"/>
        <v>Entre 50 e 100 anos</v>
      </c>
    </row>
    <row r="25" spans="1:16">
      <c r="A25" s="5" t="s">
        <v>57</v>
      </c>
      <c r="B25" s="6">
        <v>45317</v>
      </c>
      <c r="C25" s="7">
        <v>14.61</v>
      </c>
      <c r="D25" s="7">
        <v>78.17</v>
      </c>
      <c r="E25" s="7">
        <v>14.46</v>
      </c>
      <c r="F25" s="7">
        <v>14.93</v>
      </c>
      <c r="G25" s="5" t="s">
        <v>58</v>
      </c>
      <c r="H25" s="22">
        <f t="shared" si="0"/>
        <v>0.78170000000000006</v>
      </c>
      <c r="I25" s="43">
        <f t="shared" si="1"/>
        <v>8.2000336757029793</v>
      </c>
      <c r="J25" s="30">
        <f xml:space="preserve"> VLOOKUP(A25, Total_de_acoes!A:B, 2, 0)</f>
        <v>1677525446</v>
      </c>
      <c r="K25" s="47">
        <f t="shared" si="2"/>
        <v>10752881617.011339</v>
      </c>
      <c r="L25" s="22" t="str">
        <f t="shared" si="3"/>
        <v>Subiu</v>
      </c>
      <c r="M25" s="22" t="str">
        <f xml:space="preserve"> VLOOKUP(A25, Ticker!A:B, 2, 0)</f>
        <v>BRF</v>
      </c>
      <c r="N25" s="22" t="str">
        <f xml:space="preserve"> VLOOKUP(M25, ChatGpt!A:B, 2, 0)</f>
        <v>Alimentos</v>
      </c>
      <c r="O25" s="49">
        <f xml:space="preserve"> VLOOKUP(M25, ChatGpt!A:C, 3, 0)</f>
        <v>9</v>
      </c>
      <c r="P25" s="22" t="str">
        <f t="shared" si="4"/>
        <v>Menor que 50 anos</v>
      </c>
    </row>
    <row r="26" spans="1:16">
      <c r="A26" s="2" t="s">
        <v>59</v>
      </c>
      <c r="B26" s="3">
        <v>45317</v>
      </c>
      <c r="C26" s="4">
        <v>51.2</v>
      </c>
      <c r="D26" s="4">
        <v>32.78</v>
      </c>
      <c r="E26" s="4">
        <v>50.62</v>
      </c>
      <c r="F26" s="4">
        <v>51.26</v>
      </c>
      <c r="G26" s="2" t="s">
        <v>60</v>
      </c>
      <c r="H26" s="21">
        <f t="shared" si="0"/>
        <v>0.32780000000000004</v>
      </c>
      <c r="I26" s="42">
        <f t="shared" si="1"/>
        <v>38.560024100015063</v>
      </c>
      <c r="J26" s="29">
        <f xml:space="preserve"> VLOOKUP(A26, Total_de_acoes!A:B, 2, 0)</f>
        <v>423091712</v>
      </c>
      <c r="K26" s="46">
        <f t="shared" si="2"/>
        <v>5347869043.1633692</v>
      </c>
      <c r="L26" s="21" t="str">
        <f t="shared" si="3"/>
        <v>Subiu</v>
      </c>
      <c r="M26" s="21" t="str">
        <f xml:space="preserve"> VLOOKUP(A26, Ticker!A:B, 2, 0)</f>
        <v>Vivo</v>
      </c>
      <c r="N26" s="21" t="str">
        <f xml:space="preserve"> VLOOKUP(M26, ChatGpt!A:B, 2, 0)</f>
        <v>Telecomunicações</v>
      </c>
      <c r="O26" s="21">
        <f xml:space="preserve"> VLOOKUP(M26, ChatGpt!A:C, 3, 0)</f>
        <v>12</v>
      </c>
      <c r="P26" s="21" t="str">
        <f t="shared" si="4"/>
        <v>Menor que 50 anos</v>
      </c>
    </row>
    <row r="27" spans="1:16">
      <c r="A27" s="5" t="s">
        <v>61</v>
      </c>
      <c r="B27" s="6">
        <v>45317</v>
      </c>
      <c r="C27" s="7">
        <v>22.64</v>
      </c>
      <c r="D27" s="7">
        <v>20.93</v>
      </c>
      <c r="E27" s="7">
        <v>22.32</v>
      </c>
      <c r="F27" s="7">
        <v>22.83</v>
      </c>
      <c r="G27" s="5" t="s">
        <v>62</v>
      </c>
      <c r="H27" s="22">
        <f t="shared" si="0"/>
        <v>0.20929999999999999</v>
      </c>
      <c r="I27" s="43">
        <f t="shared" si="1"/>
        <v>18.721574464566277</v>
      </c>
      <c r="J27" s="30">
        <f xml:space="preserve"> VLOOKUP(A27, Total_de_acoes!A:B, 2, 0)</f>
        <v>1218352541</v>
      </c>
      <c r="K27" s="47">
        <f t="shared" si="2"/>
        <v>4774023707.8149624</v>
      </c>
      <c r="L27" s="22" t="str">
        <f t="shared" si="3"/>
        <v>Subiu</v>
      </c>
      <c r="M27" s="22" t="str">
        <f xml:space="preserve"> VLOOKUP(A27, Ticker!A:B, 2, 0)</f>
        <v>Rumo</v>
      </c>
      <c r="N27" s="22" t="str">
        <f xml:space="preserve"> VLOOKUP(M27, ChatGpt!A:B, 2, 0)</f>
        <v>Logística</v>
      </c>
      <c r="O27" s="49">
        <f xml:space="preserve"> VLOOKUP(M27, ChatGpt!A:C, 3, 0)</f>
        <v>13</v>
      </c>
      <c r="P27" s="22" t="str">
        <f t="shared" si="4"/>
        <v>Menor que 50 anos</v>
      </c>
    </row>
    <row r="28" spans="1:16">
      <c r="A28" s="2" t="s">
        <v>63</v>
      </c>
      <c r="B28" s="3">
        <v>45317</v>
      </c>
      <c r="C28" s="4">
        <v>4.9000000000000004</v>
      </c>
      <c r="D28" s="4">
        <v>-2.19</v>
      </c>
      <c r="E28" s="4">
        <v>4.82</v>
      </c>
      <c r="F28" s="4">
        <v>4.97</v>
      </c>
      <c r="G28" s="2" t="s">
        <v>64</v>
      </c>
      <c r="H28" s="21">
        <f t="shared" si="0"/>
        <v>-2.1899999999999999E-2</v>
      </c>
      <c r="I28" s="42">
        <f t="shared" si="1"/>
        <v>5.0097127083120343</v>
      </c>
      <c r="J28" s="29">
        <f xml:space="preserve"> VLOOKUP(A28, Total_de_acoes!A:B, 2, 0)</f>
        <v>1095462329</v>
      </c>
      <c r="K28" s="46">
        <f t="shared" si="2"/>
        <v>-120186138.96839836</v>
      </c>
      <c r="L28" s="21" t="str">
        <f t="shared" si="3"/>
        <v>Diminuiu</v>
      </c>
      <c r="M28" s="21" t="str">
        <f xml:space="preserve"> VLOOKUP(A28, Ticker!A:B, 2, 0)</f>
        <v>Cielo</v>
      </c>
      <c r="N28" s="21" t="str">
        <f xml:space="preserve"> VLOOKUP(M28, ChatGpt!A:B, 2, 0)</f>
        <v>Meios de Pagamento</v>
      </c>
      <c r="O28" s="21">
        <f xml:space="preserve"> VLOOKUP(M28, ChatGpt!A:C, 3, 0)</f>
        <v>12</v>
      </c>
      <c r="P28" s="21" t="str">
        <f t="shared" si="4"/>
        <v>Menor que 50 anos</v>
      </c>
    </row>
    <row r="29" spans="1:16">
      <c r="A29" s="5" t="s">
        <v>65</v>
      </c>
      <c r="B29" s="6">
        <v>45317</v>
      </c>
      <c r="C29" s="7">
        <v>7.81</v>
      </c>
      <c r="D29" s="7">
        <v>9.94</v>
      </c>
      <c r="E29" s="7">
        <v>7.7</v>
      </c>
      <c r="F29" s="7">
        <v>7.85</v>
      </c>
      <c r="G29" s="5" t="s">
        <v>66</v>
      </c>
      <c r="H29" s="22">
        <f t="shared" si="0"/>
        <v>9.9399999999999988E-2</v>
      </c>
      <c r="I29" s="43">
        <f t="shared" si="1"/>
        <v>7.1038748408222672</v>
      </c>
      <c r="J29" s="30">
        <f xml:space="preserve"> VLOOKUP(A29, Total_de_acoes!A:B, 2, 0)</f>
        <v>302768240</v>
      </c>
      <c r="K29" s="47">
        <f t="shared" si="2"/>
        <v>213792271.66396189</v>
      </c>
      <c r="L29" s="22" t="str">
        <f t="shared" si="3"/>
        <v>Subiu</v>
      </c>
      <c r="M29" s="22" t="str">
        <f xml:space="preserve"> VLOOKUP(A29, Ticker!A:B, 2, 0)</f>
        <v>Dexco</v>
      </c>
      <c r="N29" s="22" t="str">
        <f xml:space="preserve"> VLOOKUP(M29, ChatGpt!A:B, 2, 0)</f>
        <v>Biotecnologia</v>
      </c>
      <c r="O29" s="49">
        <f xml:space="preserve"> VLOOKUP(M29, ChatGpt!A:C, 3, 0)</f>
        <v>6</v>
      </c>
      <c r="P29" s="22" t="str">
        <f t="shared" si="4"/>
        <v>Menor que 50 anos</v>
      </c>
    </row>
    <row r="30" spans="1:16">
      <c r="A30" s="2" t="s">
        <v>67</v>
      </c>
      <c r="B30" s="3">
        <v>45317</v>
      </c>
      <c r="C30" s="4">
        <v>17.52</v>
      </c>
      <c r="D30" s="4">
        <v>56.87</v>
      </c>
      <c r="E30" s="4">
        <v>17.36</v>
      </c>
      <c r="F30" s="4">
        <v>17.579999999999998</v>
      </c>
      <c r="G30" s="2" t="s">
        <v>68</v>
      </c>
      <c r="H30" s="21">
        <f t="shared" si="0"/>
        <v>0.56869999999999998</v>
      </c>
      <c r="I30" s="42">
        <f t="shared" si="1"/>
        <v>11.168483457640084</v>
      </c>
      <c r="J30" s="29">
        <f xml:space="preserve"> VLOOKUP(A30, Total_de_acoes!A:B, 2, 0)</f>
        <v>807896814</v>
      </c>
      <c r="K30" s="46">
        <f t="shared" si="2"/>
        <v>5131369978.640872</v>
      </c>
      <c r="L30" s="21" t="str">
        <f t="shared" si="3"/>
        <v>Subiu</v>
      </c>
      <c r="M30" s="21" t="str">
        <f xml:space="preserve"> VLOOKUP(A30, Ticker!A:B, 2, 0)</f>
        <v>TIM</v>
      </c>
      <c r="N30" s="21" t="str">
        <f xml:space="preserve"> VLOOKUP(M30, ChatGpt!A:B, 2, 0)</f>
        <v>Telecomunicações</v>
      </c>
      <c r="O30" s="21">
        <f xml:space="preserve"> VLOOKUP(M30, ChatGpt!A:C, 3, 0)</f>
        <v>25</v>
      </c>
      <c r="P30" s="21" t="str">
        <f t="shared" si="4"/>
        <v>Menor que 50 anos</v>
      </c>
    </row>
    <row r="31" spans="1:16">
      <c r="A31" s="5" t="s">
        <v>69</v>
      </c>
      <c r="B31" s="6">
        <v>45317</v>
      </c>
      <c r="C31" s="7">
        <v>23.22</v>
      </c>
      <c r="D31" s="7">
        <v>-20.399999999999999</v>
      </c>
      <c r="E31" s="7">
        <v>22.69</v>
      </c>
      <c r="F31" s="7">
        <v>23.28</v>
      </c>
      <c r="G31" s="5" t="s">
        <v>70</v>
      </c>
      <c r="H31" s="22">
        <f t="shared" si="0"/>
        <v>-0.20399999999999999</v>
      </c>
      <c r="I31" s="43">
        <f t="shared" si="1"/>
        <v>29.170854271356781</v>
      </c>
      <c r="J31" s="30">
        <f xml:space="preserve"> VLOOKUP(A31, Total_de_acoes!A:B, 2, 0)</f>
        <v>251003438</v>
      </c>
      <c r="K31" s="47">
        <f t="shared" si="2"/>
        <v>-1493684881.1475372</v>
      </c>
      <c r="L31" s="22" t="str">
        <f t="shared" si="3"/>
        <v>Diminuiu</v>
      </c>
      <c r="M31" s="22" t="str">
        <f xml:space="preserve"> VLOOKUP(A31, Ticker!A:B, 2, 0)</f>
        <v>Bradespar</v>
      </c>
      <c r="N31" s="22" t="str">
        <f xml:space="preserve"> VLOOKUP(M31, ChatGpt!A:B, 2, 0)</f>
        <v>Investimentos</v>
      </c>
      <c r="O31" s="49">
        <f xml:space="preserve"> VLOOKUP(M31, ChatGpt!A:C, 3, 0)</f>
        <v>22</v>
      </c>
      <c r="P31" s="22" t="str">
        <f t="shared" si="4"/>
        <v>Menor que 50 anos</v>
      </c>
    </row>
    <row r="32" spans="1:16">
      <c r="A32" s="2" t="s">
        <v>71</v>
      </c>
      <c r="B32" s="3">
        <v>45317</v>
      </c>
      <c r="C32" s="4">
        <v>5.55</v>
      </c>
      <c r="D32" s="4">
        <v>-14.03</v>
      </c>
      <c r="E32" s="4">
        <v>5.46</v>
      </c>
      <c r="F32" s="4">
        <v>5.6</v>
      </c>
      <c r="G32" s="2" t="s">
        <v>72</v>
      </c>
      <c r="H32" s="21">
        <f t="shared" si="0"/>
        <v>-0.14029999999999998</v>
      </c>
      <c r="I32" s="42">
        <f t="shared" si="1"/>
        <v>6.4557403745492614</v>
      </c>
      <c r="J32" s="29">
        <f xml:space="preserve"> VLOOKUP(A32, Total_de_acoes!A:B, 2, 0)</f>
        <v>393173139</v>
      </c>
      <c r="K32" s="46">
        <f t="shared" si="2"/>
        <v>-356112786.18056887</v>
      </c>
      <c r="L32" s="21" t="str">
        <f t="shared" si="3"/>
        <v>Diminuiu</v>
      </c>
      <c r="M32" s="21" t="str">
        <f xml:space="preserve"> VLOOKUP(A32, Ticker!A:B, 2, 0)</f>
        <v>Locaweb</v>
      </c>
      <c r="N32" s="21" t="str">
        <f xml:space="preserve"> VLOOKUP(M32, ChatGpt!A:B, 2, 0)</f>
        <v>Tecnologia</v>
      </c>
      <c r="O32" s="21">
        <f xml:space="preserve"> VLOOKUP(M32, ChatGpt!A:C, 3, 0)</f>
        <v>23</v>
      </c>
      <c r="P32" s="21" t="str">
        <f t="shared" si="4"/>
        <v>Menor que 50 anos</v>
      </c>
    </row>
    <row r="33" spans="1:16">
      <c r="A33" s="5" t="s">
        <v>73</v>
      </c>
      <c r="B33" s="6">
        <v>45317</v>
      </c>
      <c r="C33" s="7">
        <v>23.83</v>
      </c>
      <c r="D33" s="7">
        <v>-26.61</v>
      </c>
      <c r="E33" s="7">
        <v>23.36</v>
      </c>
      <c r="F33" s="7">
        <v>23.99</v>
      </c>
      <c r="G33" s="5" t="s">
        <v>74</v>
      </c>
      <c r="H33" s="22">
        <f t="shared" si="0"/>
        <v>-0.2661</v>
      </c>
      <c r="I33" s="43">
        <f t="shared" si="1"/>
        <v>32.47036380978335</v>
      </c>
      <c r="J33" s="30">
        <f xml:space="preserve"> VLOOKUP(A33, Total_de_acoes!A:B, 2, 0)</f>
        <v>275005663</v>
      </c>
      <c r="K33" s="47">
        <f t="shared" si="2"/>
        <v>-2376148978.0706768</v>
      </c>
      <c r="L33" s="22" t="str">
        <f t="shared" si="3"/>
        <v>Diminuiu</v>
      </c>
      <c r="M33" s="22" t="str">
        <f xml:space="preserve"> VLOOKUP(A33, Ticker!A:B, 2, 0)</f>
        <v>PetroRecôncavo</v>
      </c>
      <c r="N33" s="22" t="str">
        <f xml:space="preserve"> VLOOKUP(M33, ChatGpt!A:B, 2, 0)</f>
        <v>Petróleo e Gás</v>
      </c>
      <c r="O33" s="49">
        <f xml:space="preserve"> VLOOKUP(M33, ChatGpt!A:C, 3, 0)</f>
        <v>8</v>
      </c>
      <c r="P33" s="22" t="str">
        <f t="shared" si="4"/>
        <v>Menor que 50 anos</v>
      </c>
    </row>
    <row r="34" spans="1:16">
      <c r="A34" s="2" t="s">
        <v>75</v>
      </c>
      <c r="B34" s="3">
        <v>45317</v>
      </c>
      <c r="C34" s="4">
        <v>10.01</v>
      </c>
      <c r="D34" s="4">
        <v>29</v>
      </c>
      <c r="E34" s="4">
        <v>9.93</v>
      </c>
      <c r="F34" s="4">
        <v>10.06</v>
      </c>
      <c r="G34" s="2" t="s">
        <v>76</v>
      </c>
      <c r="H34" s="21">
        <f t="shared" si="0"/>
        <v>0.28999999999999998</v>
      </c>
      <c r="I34" s="42">
        <f t="shared" si="1"/>
        <v>7.7596899224806197</v>
      </c>
      <c r="J34" s="29">
        <f xml:space="preserve"> VLOOKUP(A34, Total_de_acoes!A:B, 2, 0)</f>
        <v>5372783971</v>
      </c>
      <c r="K34" s="46">
        <f t="shared" si="2"/>
        <v>12090429914.275892</v>
      </c>
      <c r="L34" s="21" t="str">
        <f t="shared" si="3"/>
        <v>Subiu</v>
      </c>
      <c r="M34" s="21" t="str">
        <f xml:space="preserve"> VLOOKUP(A34, Ticker!A:B, 2, 0)</f>
        <v>Itaúsa</v>
      </c>
      <c r="N34" s="21" t="str">
        <f xml:space="preserve"> VLOOKUP(M34, ChatGpt!A:B, 2, 0)</f>
        <v>Holding</v>
      </c>
      <c r="O34" s="21">
        <f xml:space="preserve"> VLOOKUP(M34, ChatGpt!A:C, 3, 0)</f>
        <v>54</v>
      </c>
      <c r="P34" s="21" t="str">
        <f t="shared" si="4"/>
        <v>Entre 50 e 100 anos</v>
      </c>
    </row>
    <row r="35" spans="1:16">
      <c r="A35" s="5" t="s">
        <v>77</v>
      </c>
      <c r="B35" s="6">
        <v>45317</v>
      </c>
      <c r="C35" s="7">
        <v>56.97</v>
      </c>
      <c r="D35" s="7">
        <v>52.87</v>
      </c>
      <c r="E35" s="7">
        <v>56.55</v>
      </c>
      <c r="F35" s="7">
        <v>56.99</v>
      </c>
      <c r="G35" s="5" t="s">
        <v>78</v>
      </c>
      <c r="H35" s="22">
        <f t="shared" si="0"/>
        <v>0.52869999999999995</v>
      </c>
      <c r="I35" s="43">
        <f t="shared" si="1"/>
        <v>37.266958853928173</v>
      </c>
      <c r="J35" s="30">
        <f xml:space="preserve"> VLOOKUP(A35, Total_de_acoes!A:B, 2, 0)</f>
        <v>1420949112</v>
      </c>
      <c r="K35" s="47">
        <f t="shared" si="2"/>
        <v>27997018820.210224</v>
      </c>
      <c r="L35" s="22" t="str">
        <f t="shared" si="3"/>
        <v>Subiu</v>
      </c>
      <c r="M35" s="22" t="str">
        <f xml:space="preserve"> VLOOKUP(A35, Ticker!A:B, 2, 0)</f>
        <v>Banco do Brasil</v>
      </c>
      <c r="N35" s="22" t="str">
        <f xml:space="preserve"> VLOOKUP(M35, ChatGpt!A:B, 2, 0)</f>
        <v>Bancário</v>
      </c>
      <c r="O35" s="49">
        <f xml:space="preserve"> VLOOKUP(M35, ChatGpt!A:C, 3, 0)</f>
        <v>213</v>
      </c>
      <c r="P35" s="22" t="str">
        <f t="shared" si="4"/>
        <v>Maior que 100 anos</v>
      </c>
    </row>
    <row r="36" spans="1:16">
      <c r="A36" s="2" t="s">
        <v>79</v>
      </c>
      <c r="B36" s="3">
        <v>45317</v>
      </c>
      <c r="C36" s="4">
        <v>26.16</v>
      </c>
      <c r="D36" s="4">
        <v>10.07</v>
      </c>
      <c r="E36" s="4">
        <v>25.87</v>
      </c>
      <c r="F36" s="4">
        <v>26.38</v>
      </c>
      <c r="G36" s="2" t="s">
        <v>80</v>
      </c>
      <c r="H36" s="21">
        <f t="shared" si="0"/>
        <v>0.1007</v>
      </c>
      <c r="I36" s="42">
        <f t="shared" si="1"/>
        <v>23.766693922049605</v>
      </c>
      <c r="J36" s="29">
        <f xml:space="preserve"> VLOOKUP(A36, Total_de_acoes!A:B, 2, 0)</f>
        <v>1275798515</v>
      </c>
      <c r="K36" s="46">
        <f t="shared" si="2"/>
        <v>3053376340.1895885</v>
      </c>
      <c r="L36" s="21" t="str">
        <f t="shared" si="3"/>
        <v>Subiu</v>
      </c>
      <c r="M36" s="21" t="str">
        <f xml:space="preserve"> VLOOKUP(A36, Ticker!A:B, 2, 0)</f>
        <v>RaiaDrogasil</v>
      </c>
      <c r="N36" s="21" t="str">
        <f xml:space="preserve"> VLOOKUP(M36, ChatGpt!A:B, 2, 0)</f>
        <v>Saúde</v>
      </c>
      <c r="O36" s="21">
        <f xml:space="preserve"> VLOOKUP(M36, ChatGpt!A:C, 3, 0)</f>
        <v>116</v>
      </c>
      <c r="P36" s="21" t="str">
        <f t="shared" si="4"/>
        <v>Maior que 100 anos</v>
      </c>
    </row>
    <row r="37" spans="1:16">
      <c r="A37" s="5" t="s">
        <v>81</v>
      </c>
      <c r="B37" s="6">
        <v>45317</v>
      </c>
      <c r="C37" s="7">
        <v>10.08</v>
      </c>
      <c r="D37" s="7">
        <v>-21.14</v>
      </c>
      <c r="E37" s="7">
        <v>10.029999999999999</v>
      </c>
      <c r="F37" s="7">
        <v>10.14</v>
      </c>
      <c r="G37" s="5" t="s">
        <v>82</v>
      </c>
      <c r="H37" s="22">
        <f t="shared" si="0"/>
        <v>-0.2114</v>
      </c>
      <c r="I37" s="43">
        <f t="shared" si="1"/>
        <v>12.78214557443571</v>
      </c>
      <c r="J37" s="30">
        <f xml:space="preserve"> VLOOKUP(A37, Total_de_acoes!A:B, 2, 0)</f>
        <v>660411219</v>
      </c>
      <c r="K37" s="47">
        <f t="shared" si="2"/>
        <v>-1784527252.7285421</v>
      </c>
      <c r="L37" s="22" t="str">
        <f t="shared" si="3"/>
        <v>Diminuiu</v>
      </c>
      <c r="M37" s="22" t="str">
        <f xml:space="preserve"> VLOOKUP(A37, Ticker!A:B, 2, 0)</f>
        <v>Metalúrgica Gerdau</v>
      </c>
      <c r="N37" s="22" t="str">
        <f xml:space="preserve"> VLOOKUP(M37, ChatGpt!A:B, 2, 0)</f>
        <v>Siderurgia</v>
      </c>
      <c r="O37" s="49">
        <f xml:space="preserve"> VLOOKUP(M37, ChatGpt!A:C, 3, 0)</f>
        <v>120</v>
      </c>
      <c r="P37" s="22" t="str">
        <f t="shared" si="4"/>
        <v>Maior que 100 anos</v>
      </c>
    </row>
    <row r="38" spans="1:16">
      <c r="A38" s="2" t="s">
        <v>83</v>
      </c>
      <c r="B38" s="3">
        <v>45317</v>
      </c>
      <c r="C38" s="4">
        <v>18.57</v>
      </c>
      <c r="D38" s="4">
        <v>13.35</v>
      </c>
      <c r="E38" s="4">
        <v>18.3</v>
      </c>
      <c r="F38" s="4">
        <v>18.66</v>
      </c>
      <c r="G38" s="2" t="s">
        <v>84</v>
      </c>
      <c r="H38" s="21">
        <f t="shared" si="0"/>
        <v>0.13350000000000001</v>
      </c>
      <c r="I38" s="42">
        <f t="shared" si="1"/>
        <v>16.382884869872079</v>
      </c>
      <c r="J38" s="29">
        <f xml:space="preserve"> VLOOKUP(A38, Total_de_acoes!A:B, 2, 0)</f>
        <v>1168097881</v>
      </c>
      <c r="K38" s="46">
        <f t="shared" si="2"/>
        <v>2554764549.0054641</v>
      </c>
      <c r="L38" s="21" t="str">
        <f t="shared" si="3"/>
        <v>Subiu</v>
      </c>
      <c r="M38" s="21" t="str">
        <f xml:space="preserve"> VLOOKUP(A38, Ticker!A:B, 2, 0)</f>
        <v>Cosan</v>
      </c>
      <c r="N38" s="21" t="str">
        <f xml:space="preserve"> VLOOKUP(M38, ChatGpt!A:B, 2, 0)</f>
        <v>Energia e Logística</v>
      </c>
      <c r="O38" s="21">
        <f xml:space="preserve"> VLOOKUP(M38, ChatGpt!A:C, 3, 0)</f>
        <v>13</v>
      </c>
      <c r="P38" s="21" t="str">
        <f t="shared" si="4"/>
        <v>Menor que 50 anos</v>
      </c>
    </row>
    <row r="39" spans="1:16">
      <c r="A39" s="5" t="s">
        <v>85</v>
      </c>
      <c r="B39" s="6">
        <v>45317</v>
      </c>
      <c r="C39" s="7">
        <v>24.34</v>
      </c>
      <c r="D39" s="7">
        <v>17.29</v>
      </c>
      <c r="E39" s="7">
        <v>24.17</v>
      </c>
      <c r="F39" s="7">
        <v>24.56</v>
      </c>
      <c r="G39" s="5" t="s">
        <v>86</v>
      </c>
      <c r="H39" s="22">
        <f t="shared" si="0"/>
        <v>0.1729</v>
      </c>
      <c r="I39" s="43">
        <f t="shared" si="1"/>
        <v>20.751982266177848</v>
      </c>
      <c r="J39" s="30">
        <f xml:space="preserve"> VLOOKUP(A39, Total_de_acoes!A:B, 2, 0)</f>
        <v>1134986472</v>
      </c>
      <c r="K39" s="47">
        <f t="shared" si="2"/>
        <v>4072351589.1842394</v>
      </c>
      <c r="L39" s="22" t="str">
        <f t="shared" si="3"/>
        <v>Subiu</v>
      </c>
      <c r="M39" s="22" t="str">
        <f xml:space="preserve"> VLOOKUP(A39, Ticker!A:B, 2, 0)</f>
        <v>JBS</v>
      </c>
      <c r="N39" s="22" t="str">
        <f xml:space="preserve"> VLOOKUP(M39, ChatGpt!A:B, 2, 0)</f>
        <v>Alimentos</v>
      </c>
      <c r="O39" s="49">
        <f xml:space="preserve"> VLOOKUP(M39, ChatGpt!A:C, 3, 0)</f>
        <v>65</v>
      </c>
      <c r="P39" s="22" t="str">
        <f t="shared" si="4"/>
        <v>Entre 50 e 100 anos</v>
      </c>
    </row>
    <row r="40" spans="1:16">
      <c r="A40" s="2" t="s">
        <v>87</v>
      </c>
      <c r="B40" s="3">
        <v>45317</v>
      </c>
      <c r="C40" s="4">
        <v>2.08</v>
      </c>
      <c r="D40" s="4">
        <v>-51.4</v>
      </c>
      <c r="E40" s="4">
        <v>2.02</v>
      </c>
      <c r="F40" s="4">
        <v>2.1</v>
      </c>
      <c r="G40" s="2" t="s">
        <v>88</v>
      </c>
      <c r="H40" s="21">
        <f t="shared" si="0"/>
        <v>-0.51400000000000001</v>
      </c>
      <c r="I40" s="42">
        <f t="shared" si="1"/>
        <v>4.2798353909465021</v>
      </c>
      <c r="J40" s="29">
        <f xml:space="preserve"> VLOOKUP(A40, Total_de_acoes!A:B, 2, 0)</f>
        <v>2867627068</v>
      </c>
      <c r="K40" s="46">
        <f t="shared" si="2"/>
        <v>-6308307512.2225513</v>
      </c>
      <c r="L40" s="21" t="str">
        <f t="shared" si="3"/>
        <v>Diminuiu</v>
      </c>
      <c r="M40" s="21" t="str">
        <f xml:space="preserve"> VLOOKUP(A40, Ticker!A:B, 2, 0)</f>
        <v>Magazine Luiza</v>
      </c>
      <c r="N40" s="21" t="str">
        <f xml:space="preserve"> VLOOKUP(M40, ChatGpt!A:B, 2, 0)</f>
        <v>Varejo</v>
      </c>
      <c r="O40" s="21">
        <f xml:space="preserve"> VLOOKUP(M40, ChatGpt!A:C, 3, 0)</f>
        <v>65</v>
      </c>
      <c r="P40" s="21" t="str">
        <f t="shared" si="4"/>
        <v>Entre 50 e 100 anos</v>
      </c>
    </row>
    <row r="41" spans="1:16">
      <c r="A41" s="5" t="s">
        <v>89</v>
      </c>
      <c r="B41" s="6">
        <v>45317</v>
      </c>
      <c r="C41" s="7">
        <v>13.75</v>
      </c>
      <c r="D41" s="7">
        <v>15.78</v>
      </c>
      <c r="E41" s="7">
        <v>13.67</v>
      </c>
      <c r="F41" s="7">
        <v>13.9</v>
      </c>
      <c r="G41" s="5" t="s">
        <v>90</v>
      </c>
      <c r="H41" s="22">
        <f t="shared" si="0"/>
        <v>0.1578</v>
      </c>
      <c r="I41" s="43">
        <f t="shared" si="1"/>
        <v>11.875971670409397</v>
      </c>
      <c r="J41" s="30">
        <f xml:space="preserve"> VLOOKUP(A41, Total_de_acoes!A:B, 2, 0)</f>
        <v>1500728902</v>
      </c>
      <c r="K41" s="47">
        <f t="shared" si="2"/>
        <v>2812408477.3833995</v>
      </c>
      <c r="L41" s="22" t="str">
        <f t="shared" si="3"/>
        <v>Subiu</v>
      </c>
      <c r="M41" s="22" t="str">
        <f xml:space="preserve"> VLOOKUP(A41, Ticker!A:B, 2, 0)</f>
        <v>Banco Bradesco</v>
      </c>
      <c r="N41" s="22" t="str">
        <f xml:space="preserve"> VLOOKUP(M41, ChatGpt!A:B, 2, 0)</f>
        <v>Bancário</v>
      </c>
      <c r="O41" s="49">
        <f xml:space="preserve"> VLOOKUP(M41, ChatGpt!A:C, 3, 0)</f>
        <v>79</v>
      </c>
      <c r="P41" s="22" t="str">
        <f t="shared" si="4"/>
        <v>Entre 50 e 100 anos</v>
      </c>
    </row>
    <row r="42" spans="1:16">
      <c r="A42" s="2" t="s">
        <v>91</v>
      </c>
      <c r="B42" s="3">
        <v>45317</v>
      </c>
      <c r="C42" s="4">
        <v>21.84</v>
      </c>
      <c r="D42" s="4">
        <v>-26.1</v>
      </c>
      <c r="E42" s="4">
        <v>21.7</v>
      </c>
      <c r="F42" s="4">
        <v>21.94</v>
      </c>
      <c r="G42" s="2" t="s">
        <v>92</v>
      </c>
      <c r="H42" s="21">
        <f t="shared" si="0"/>
        <v>-0.26100000000000001</v>
      </c>
      <c r="I42" s="42">
        <f t="shared" si="1"/>
        <v>29.553450608930987</v>
      </c>
      <c r="J42" s="29">
        <f xml:space="preserve"> VLOOKUP(A42, Total_de_acoes!A:B, 2, 0)</f>
        <v>1118525506</v>
      </c>
      <c r="K42" s="46">
        <f t="shared" si="2"/>
        <v>-8627691245.3605404</v>
      </c>
      <c r="L42" s="21" t="str">
        <f t="shared" si="3"/>
        <v>Diminuiu</v>
      </c>
      <c r="M42" s="21" t="str">
        <f xml:space="preserve"> VLOOKUP(A42, Ticker!A:B, 2, 0)</f>
        <v>Gerdau</v>
      </c>
      <c r="N42" s="21" t="str">
        <f xml:space="preserve"> VLOOKUP(M42, ChatGpt!A:B, 2, 0)</f>
        <v>Siderurgia</v>
      </c>
      <c r="O42" s="21">
        <f xml:space="preserve"> VLOOKUP(M42, ChatGpt!A:C, 3, 0)</f>
        <v>121</v>
      </c>
      <c r="P42" s="21" t="str">
        <f t="shared" si="4"/>
        <v>Maior que 100 anos</v>
      </c>
    </row>
    <row r="43" spans="1:16">
      <c r="A43" s="5" t="s">
        <v>93</v>
      </c>
      <c r="B43" s="6">
        <v>45317</v>
      </c>
      <c r="C43" s="7">
        <v>3.74</v>
      </c>
      <c r="D43" s="7">
        <v>15.46</v>
      </c>
      <c r="E43" s="7">
        <v>3.71</v>
      </c>
      <c r="F43" s="7">
        <v>3.78</v>
      </c>
      <c r="G43" s="5" t="s">
        <v>94</v>
      </c>
      <c r="H43" s="22">
        <f t="shared" si="0"/>
        <v>0.15460000000000002</v>
      </c>
      <c r="I43" s="43">
        <f t="shared" si="1"/>
        <v>3.2392170448640223</v>
      </c>
      <c r="J43" s="30">
        <f xml:space="preserve"> VLOOKUP(A43, Total_de_acoes!A:B, 2, 0)</f>
        <v>1193047233</v>
      </c>
      <c r="K43" s="47">
        <f t="shared" si="2"/>
        <v>597457718.95854163</v>
      </c>
      <c r="L43" s="22" t="str">
        <f t="shared" si="3"/>
        <v>Subiu</v>
      </c>
      <c r="M43" s="22" t="str">
        <f xml:space="preserve"> VLOOKUP(A43, Ticker!A:B, 2, 0)</f>
        <v>Raízen</v>
      </c>
      <c r="N43" s="22" t="str">
        <f xml:space="preserve"> VLOOKUP(M43, ChatGpt!A:B, 2, 0)</f>
        <v>Energia</v>
      </c>
      <c r="O43" s="49">
        <f xml:space="preserve"> VLOOKUP(M43, ChatGpt!A:C, 3, 0)</f>
        <v>11</v>
      </c>
      <c r="P43" s="22" t="str">
        <f t="shared" si="4"/>
        <v>Menor que 50 anos</v>
      </c>
    </row>
    <row r="44" spans="1:16">
      <c r="A44" s="2" t="s">
        <v>95</v>
      </c>
      <c r="B44" s="3">
        <v>45317</v>
      </c>
      <c r="C44" s="4">
        <v>10.07</v>
      </c>
      <c r="D44" s="4">
        <v>32.08</v>
      </c>
      <c r="E44" s="4">
        <v>9.9600000000000009</v>
      </c>
      <c r="F44" s="4">
        <v>10.130000000000001</v>
      </c>
      <c r="G44" s="2" t="s">
        <v>96</v>
      </c>
      <c r="H44" s="21">
        <f t="shared" si="0"/>
        <v>0.32079999999999997</v>
      </c>
      <c r="I44" s="42">
        <f t="shared" si="1"/>
        <v>7.6241671714112664</v>
      </c>
      <c r="J44" s="29">
        <f xml:space="preserve"> VLOOKUP(A44, Total_de_acoes!A:B, 2, 0)</f>
        <v>1679335290</v>
      </c>
      <c r="K44" s="46">
        <f t="shared" si="2"/>
        <v>4107373382.4895816</v>
      </c>
      <c r="L44" s="21" t="str">
        <f t="shared" si="3"/>
        <v>Subiu</v>
      </c>
      <c r="M44" s="21" t="str">
        <f xml:space="preserve"> VLOOKUP(A44, Ticker!A:B, 2, 0)</f>
        <v>Copel</v>
      </c>
      <c r="N44" s="21" t="str">
        <f xml:space="preserve"> VLOOKUP(M44, ChatGpt!A:B, 2, 0)</f>
        <v>Energia Elétrica</v>
      </c>
      <c r="O44" s="21">
        <f xml:space="preserve"> VLOOKUP(M44, ChatGpt!A:C, 3, 0)</f>
        <v>67</v>
      </c>
      <c r="P44" s="21" t="str">
        <f t="shared" si="4"/>
        <v>Entre 50 e 100 anos</v>
      </c>
    </row>
    <row r="45" spans="1:16">
      <c r="A45" s="5" t="s">
        <v>97</v>
      </c>
      <c r="B45" s="6">
        <v>45317</v>
      </c>
      <c r="C45" s="7">
        <v>8.18</v>
      </c>
      <c r="D45" s="7">
        <v>-40.74</v>
      </c>
      <c r="E45" s="7">
        <v>8.11</v>
      </c>
      <c r="F45" s="7">
        <v>8.27</v>
      </c>
      <c r="G45" s="5" t="s">
        <v>98</v>
      </c>
      <c r="H45" s="22">
        <f t="shared" si="0"/>
        <v>-0.40740000000000004</v>
      </c>
      <c r="I45" s="43">
        <f t="shared" si="1"/>
        <v>13.803577455281808</v>
      </c>
      <c r="J45" s="30">
        <f xml:space="preserve"> VLOOKUP(A45, Total_de_acoes!A:B, 2, 0)</f>
        <v>421383330</v>
      </c>
      <c r="K45" s="47">
        <f t="shared" si="2"/>
        <v>-2369681794.6195741</v>
      </c>
      <c r="L45" s="22" t="str">
        <f t="shared" si="3"/>
        <v>Diminuiu</v>
      </c>
      <c r="M45" s="22" t="str">
        <f xml:space="preserve"> VLOOKUP(A45, Ticker!A:B, 2, 0)</f>
        <v>Grupo Vamos</v>
      </c>
      <c r="N45" s="22" t="str">
        <f xml:space="preserve"> VLOOKUP(M45, ChatGpt!A:B, 2, 0)</f>
        <v>Logística</v>
      </c>
      <c r="O45" s="49">
        <f xml:space="preserve"> VLOOKUP(M45, ChatGpt!A:C, 3, 0)</f>
        <v>5</v>
      </c>
      <c r="P45" s="22" t="str">
        <f t="shared" si="4"/>
        <v>Menor que 50 anos</v>
      </c>
    </row>
    <row r="46" spans="1:16">
      <c r="A46" s="2" t="s">
        <v>99</v>
      </c>
      <c r="B46" s="3">
        <v>45317</v>
      </c>
      <c r="C46" s="4">
        <v>9.74</v>
      </c>
      <c r="D46" s="4">
        <v>17.989999999999998</v>
      </c>
      <c r="E46" s="4">
        <v>9.61</v>
      </c>
      <c r="F46" s="4">
        <v>9.86</v>
      </c>
      <c r="G46" s="2" t="s">
        <v>100</v>
      </c>
      <c r="H46" s="21">
        <f t="shared" si="0"/>
        <v>0.17989999999999998</v>
      </c>
      <c r="I46" s="42">
        <f t="shared" si="1"/>
        <v>8.2549368590558529</v>
      </c>
      <c r="J46" s="29">
        <f xml:space="preserve"> VLOOKUP(A46, Total_de_acoes!A:B, 2, 0)</f>
        <v>331799687</v>
      </c>
      <c r="K46" s="46">
        <f t="shared" si="2"/>
        <v>492743485.34050494</v>
      </c>
      <c r="L46" s="21" t="str">
        <f t="shared" si="3"/>
        <v>Subiu</v>
      </c>
      <c r="M46" s="21" t="str">
        <f xml:space="preserve"> VLOOKUP(A46, Ticker!A:B, 2, 0)</f>
        <v>Marfrig</v>
      </c>
      <c r="N46" s="21" t="str">
        <f xml:space="preserve"> VLOOKUP(M46, ChatGpt!A:B, 2, 0)</f>
        <v>Alimentos</v>
      </c>
      <c r="O46" s="21">
        <f xml:space="preserve"> VLOOKUP(M46, ChatGpt!A:C, 3, 0)</f>
        <v>12</v>
      </c>
      <c r="P46" s="21" t="str">
        <f t="shared" si="4"/>
        <v>Menor que 50 anos</v>
      </c>
    </row>
    <row r="47" spans="1:16">
      <c r="A47" s="5" t="s">
        <v>101</v>
      </c>
      <c r="B47" s="6">
        <v>45317</v>
      </c>
      <c r="C47" s="7">
        <v>13.2</v>
      </c>
      <c r="D47" s="7">
        <v>0.3</v>
      </c>
      <c r="E47" s="7">
        <v>13.15</v>
      </c>
      <c r="F47" s="7">
        <v>13.29</v>
      </c>
      <c r="G47" s="5" t="s">
        <v>102</v>
      </c>
      <c r="H47" s="22">
        <f t="shared" si="0"/>
        <v>3.0000000000000001E-3</v>
      </c>
      <c r="I47" s="43">
        <f t="shared" si="1"/>
        <v>13.160518444666003</v>
      </c>
      <c r="J47" s="30">
        <f xml:space="preserve"> VLOOKUP(A47, Total_de_acoes!A:B, 2, 0)</f>
        <v>4394245879</v>
      </c>
      <c r="K47" s="47">
        <f t="shared" si="2"/>
        <v>173491661.82292238</v>
      </c>
      <c r="L47" s="22" t="str">
        <f t="shared" si="3"/>
        <v>Subiu</v>
      </c>
      <c r="M47" s="22" t="str">
        <f xml:space="preserve"> VLOOKUP(A47, Ticker!A:B, 2, 0)</f>
        <v>Ambev</v>
      </c>
      <c r="N47" s="22" t="str">
        <f xml:space="preserve"> VLOOKUP(M47, ChatGpt!A:B, 2, 0)</f>
        <v>Bebidas</v>
      </c>
      <c r="O47" s="49">
        <f xml:space="preserve"> VLOOKUP(M47, ChatGpt!A:C, 3, 0)</f>
        <v>30</v>
      </c>
      <c r="P47" s="22" t="str">
        <f t="shared" si="4"/>
        <v>Menor que 50 anos</v>
      </c>
    </row>
    <row r="48" spans="1:16">
      <c r="A48" s="2" t="s">
        <v>103</v>
      </c>
      <c r="B48" s="3">
        <v>45317</v>
      </c>
      <c r="C48" s="4">
        <v>33.729999999999997</v>
      </c>
      <c r="D48" s="4">
        <v>0.91</v>
      </c>
      <c r="E48" s="4">
        <v>33.729999999999997</v>
      </c>
      <c r="F48" s="4">
        <v>34.03</v>
      </c>
      <c r="G48" s="2" t="s">
        <v>104</v>
      </c>
      <c r="H48" s="21">
        <f t="shared" si="0"/>
        <v>9.1000000000000004E-3</v>
      </c>
      <c r="I48" s="42">
        <f t="shared" si="1"/>
        <v>33.425824992567627</v>
      </c>
      <c r="J48" s="29">
        <f xml:space="preserve"> VLOOKUP(A48, Total_de_acoes!A:B, 2, 0)</f>
        <v>671750768</v>
      </c>
      <c r="K48" s="46">
        <f t="shared" si="2"/>
        <v>204329794.84910035</v>
      </c>
      <c r="L48" s="21" t="str">
        <f t="shared" si="3"/>
        <v>Subiu</v>
      </c>
      <c r="M48" s="21" t="str">
        <f xml:space="preserve"> VLOOKUP(A48, Ticker!A:B, 2, 0)</f>
        <v>BB Seguridade</v>
      </c>
      <c r="N48" s="21" t="str">
        <f xml:space="preserve"> VLOOKUP(M48, ChatGpt!A:B, 2, 0)</f>
        <v>Seguros</v>
      </c>
      <c r="O48" s="21">
        <f xml:space="preserve"> VLOOKUP(M48, ChatGpt!A:C, 3, 0)</f>
        <v>8</v>
      </c>
      <c r="P48" s="21" t="str">
        <f t="shared" si="4"/>
        <v>Menor que 50 anos</v>
      </c>
    </row>
    <row r="49" spans="1:16">
      <c r="A49" s="5" t="s">
        <v>105</v>
      </c>
      <c r="B49" s="6">
        <v>45317</v>
      </c>
      <c r="C49" s="7">
        <v>77.040000000000006</v>
      </c>
      <c r="D49" s="7">
        <v>45.92</v>
      </c>
      <c r="E49" s="7">
        <v>76.52</v>
      </c>
      <c r="F49" s="7">
        <v>77.69</v>
      </c>
      <c r="G49" s="5" t="s">
        <v>106</v>
      </c>
      <c r="H49" s="22">
        <f t="shared" si="0"/>
        <v>0.4592</v>
      </c>
      <c r="I49" s="43">
        <f t="shared" si="1"/>
        <v>52.796052631578952</v>
      </c>
      <c r="J49" s="30">
        <f xml:space="preserve"> VLOOKUP(A49, Total_de_acoes!A:B, 2, 0)</f>
        <v>340001799</v>
      </c>
      <c r="K49" s="47">
        <f t="shared" si="2"/>
        <v>8242985720.1244745</v>
      </c>
      <c r="L49" s="22" t="str">
        <f t="shared" si="3"/>
        <v>Subiu</v>
      </c>
      <c r="M49" s="22" t="str">
        <f xml:space="preserve"> VLOOKUP(A49, Ticker!A:B, 2, 0)</f>
        <v>Sabesp</v>
      </c>
      <c r="N49" s="22" t="str">
        <f xml:space="preserve"> VLOOKUP(M49, ChatGpt!A:B, 2, 0)</f>
        <v>Saneamento</v>
      </c>
      <c r="O49" s="49">
        <f xml:space="preserve"> VLOOKUP(M49, ChatGpt!A:C, 3, 0)</f>
        <v>49</v>
      </c>
      <c r="P49" s="22" t="str">
        <f t="shared" si="4"/>
        <v>Menor que 50 anos</v>
      </c>
    </row>
    <row r="50" spans="1:16">
      <c r="A50" s="2" t="s">
        <v>107</v>
      </c>
      <c r="B50" s="3">
        <v>45317</v>
      </c>
      <c r="C50" s="4">
        <v>30.88</v>
      </c>
      <c r="D50" s="4">
        <v>5.89</v>
      </c>
      <c r="E50" s="4">
        <v>30.65</v>
      </c>
      <c r="F50" s="4">
        <v>31.34</v>
      </c>
      <c r="G50" s="2" t="s">
        <v>108</v>
      </c>
      <c r="H50" s="21">
        <f t="shared" si="0"/>
        <v>5.8899999999999994E-2</v>
      </c>
      <c r="I50" s="42">
        <f t="shared" si="1"/>
        <v>29.162338275568988</v>
      </c>
      <c r="J50" s="29">
        <f xml:space="preserve"> VLOOKUP(A50, Total_de_acoes!A:B, 2, 0)</f>
        <v>514122351</v>
      </c>
      <c r="K50" s="46">
        <f t="shared" si="2"/>
        <v>883088283.98718548</v>
      </c>
      <c r="L50" s="21" t="str">
        <f t="shared" si="3"/>
        <v>Subiu</v>
      </c>
      <c r="M50" s="21" t="str">
        <f xml:space="preserve"> VLOOKUP(A50, Ticker!A:B, 2, 0)</f>
        <v>Totvs</v>
      </c>
      <c r="N50" s="21" t="str">
        <f xml:space="preserve"> VLOOKUP(M50, ChatGpt!A:B, 2, 0)</f>
        <v>Tecnologia</v>
      </c>
      <c r="O50" s="21">
        <f xml:space="preserve"> VLOOKUP(M50, ChatGpt!A:C, 3, 0)</f>
        <v>57</v>
      </c>
      <c r="P50" s="21" t="str">
        <f t="shared" si="4"/>
        <v>Entre 50 e 100 anos</v>
      </c>
    </row>
    <row r="51" spans="1:16">
      <c r="A51" s="5" t="s">
        <v>109</v>
      </c>
      <c r="B51" s="6">
        <v>45317</v>
      </c>
      <c r="C51" s="7">
        <v>11.64</v>
      </c>
      <c r="D51" s="7">
        <v>12.26</v>
      </c>
      <c r="E51" s="7">
        <v>11.64</v>
      </c>
      <c r="F51" s="7">
        <v>11.8</v>
      </c>
      <c r="G51" s="5" t="s">
        <v>110</v>
      </c>
      <c r="H51" s="22">
        <f t="shared" si="0"/>
        <v>0.1226</v>
      </c>
      <c r="I51" s="43">
        <f t="shared" si="1"/>
        <v>10.36878674505612</v>
      </c>
      <c r="J51" s="30">
        <f xml:space="preserve"> VLOOKUP(A51, Total_de_acoes!A:B, 2, 0)</f>
        <v>1437415777</v>
      </c>
      <c r="K51" s="47">
        <f t="shared" si="2"/>
        <v>1827261988.5878572</v>
      </c>
      <c r="L51" s="22" t="str">
        <f t="shared" si="3"/>
        <v>Subiu</v>
      </c>
      <c r="M51" s="22" t="str">
        <f xml:space="preserve"> VLOOKUP(A51, Ticker!A:B, 2, 0)</f>
        <v>CEMIG</v>
      </c>
      <c r="N51" s="22" t="str">
        <f xml:space="preserve"> VLOOKUP(M51, ChatGpt!A:B, 2, 0)</f>
        <v>Energia Elétrica</v>
      </c>
      <c r="O51" s="49">
        <f xml:space="preserve"> VLOOKUP(M51, ChatGpt!A:C, 3, 0)</f>
        <v>69</v>
      </c>
      <c r="P51" s="22" t="str">
        <f t="shared" si="4"/>
        <v>Entre 50 e 100 anos</v>
      </c>
    </row>
    <row r="52" spans="1:16">
      <c r="A52" s="2" t="s">
        <v>111</v>
      </c>
      <c r="B52" s="3">
        <v>45317</v>
      </c>
      <c r="C52" s="4">
        <v>46.04</v>
      </c>
      <c r="D52" s="4">
        <v>7.43</v>
      </c>
      <c r="E52" s="4">
        <v>45.91</v>
      </c>
      <c r="F52" s="4">
        <v>46.42</v>
      </c>
      <c r="G52" s="2" t="s">
        <v>112</v>
      </c>
      <c r="H52" s="21">
        <f t="shared" si="0"/>
        <v>7.4299999999999991E-2</v>
      </c>
      <c r="I52" s="42">
        <f t="shared" si="1"/>
        <v>42.855813087591919</v>
      </c>
      <c r="J52" s="29">
        <f xml:space="preserve"> VLOOKUP(A52, Total_de_acoes!A:B, 2, 0)</f>
        <v>268544014</v>
      </c>
      <c r="K52" s="46">
        <f t="shared" si="2"/>
        <v>855094334.78433228</v>
      </c>
      <c r="L52" s="21" t="str">
        <f t="shared" si="3"/>
        <v>Subiu</v>
      </c>
      <c r="M52" s="21" t="str">
        <f xml:space="preserve"> VLOOKUP(A52, Ticker!A:B, 2, 0)</f>
        <v>Eletrobras</v>
      </c>
      <c r="N52" s="21" t="str">
        <f xml:space="preserve"> VLOOKUP(M52, ChatGpt!A:B, 2, 0)</f>
        <v>Energia Elétrica</v>
      </c>
      <c r="O52" s="21">
        <f xml:space="preserve"> VLOOKUP(M52, ChatGpt!A:C, 3, 0)</f>
        <v>59</v>
      </c>
      <c r="P52" s="21" t="str">
        <f t="shared" si="4"/>
        <v>Entre 50 e 100 anos</v>
      </c>
    </row>
    <row r="53" spans="1:16">
      <c r="A53" s="5" t="s">
        <v>113</v>
      </c>
      <c r="B53" s="6">
        <v>45317</v>
      </c>
      <c r="C53" s="7">
        <v>12.87</v>
      </c>
      <c r="D53" s="7">
        <v>6.36</v>
      </c>
      <c r="E53" s="7">
        <v>12.84</v>
      </c>
      <c r="F53" s="7">
        <v>13.09</v>
      </c>
      <c r="G53" s="5" t="s">
        <v>114</v>
      </c>
      <c r="H53" s="22">
        <f t="shared" si="0"/>
        <v>6.3600000000000004E-2</v>
      </c>
      <c r="I53" s="43">
        <f t="shared" si="1"/>
        <v>12.1004136893569</v>
      </c>
      <c r="J53" s="30">
        <f xml:space="preserve"> VLOOKUP(A53, Total_de_acoes!A:B, 2, 0)</f>
        <v>1579130168</v>
      </c>
      <c r="K53" s="47">
        <f t="shared" si="2"/>
        <v>1215276960.0163374</v>
      </c>
      <c r="L53" s="22" t="str">
        <f t="shared" si="3"/>
        <v>Subiu</v>
      </c>
      <c r="M53" s="22" t="str">
        <f xml:space="preserve"> VLOOKUP(A53, Ticker!A:B, 2, 0)</f>
        <v>Eneva</v>
      </c>
      <c r="N53" s="22" t="str">
        <f xml:space="preserve"> VLOOKUP(M53, ChatGpt!A:B, 2, 0)</f>
        <v>Energia</v>
      </c>
      <c r="O53" s="49">
        <f xml:space="preserve"> VLOOKUP(M53, ChatGpt!A:C, 3, 0)</f>
        <v>10</v>
      </c>
      <c r="P53" s="22" t="str">
        <f t="shared" si="4"/>
        <v>Menor que 50 anos</v>
      </c>
    </row>
    <row r="54" spans="1:16">
      <c r="A54" s="2" t="s">
        <v>115</v>
      </c>
      <c r="B54" s="3">
        <v>45317</v>
      </c>
      <c r="C54" s="4">
        <v>33.17</v>
      </c>
      <c r="D54" s="4">
        <v>-11.84</v>
      </c>
      <c r="E54" s="4">
        <v>33.04</v>
      </c>
      <c r="F54" s="4">
        <v>33.5</v>
      </c>
      <c r="G54" s="2" t="s">
        <v>116</v>
      </c>
      <c r="H54" s="21">
        <f t="shared" si="0"/>
        <v>-0.11840000000000001</v>
      </c>
      <c r="I54" s="42">
        <f t="shared" si="1"/>
        <v>37.624773139745919</v>
      </c>
      <c r="J54" s="29">
        <f xml:space="preserve"> VLOOKUP(A54, Total_de_acoes!A:B, 2, 0)</f>
        <v>1481593024</v>
      </c>
      <c r="K54" s="46">
        <f t="shared" si="2"/>
        <v>-6600160807.3501282</v>
      </c>
      <c r="L54" s="21" t="str">
        <f t="shared" si="3"/>
        <v>Diminuiu</v>
      </c>
      <c r="M54" s="21" t="str">
        <f xml:space="preserve"> VLOOKUP(A54, Ticker!A:B, 2, 0)</f>
        <v>WEG</v>
      </c>
      <c r="N54" s="21" t="str">
        <f xml:space="preserve"> VLOOKUP(M54, ChatGpt!A:B, 2, 0)</f>
        <v>Eletroeletrônicos</v>
      </c>
      <c r="O54" s="21">
        <f xml:space="preserve"> VLOOKUP(M54, ChatGpt!A:C, 3, 0)</f>
        <v>58</v>
      </c>
      <c r="P54" s="21" t="str">
        <f t="shared" si="4"/>
        <v>Entre 50 e 100 anos</v>
      </c>
    </row>
    <row r="55" spans="1:16">
      <c r="A55" s="5" t="s">
        <v>117</v>
      </c>
      <c r="B55" s="6">
        <v>45317</v>
      </c>
      <c r="C55" s="7">
        <v>19.3</v>
      </c>
      <c r="D55" s="7">
        <v>-10.11</v>
      </c>
      <c r="E55" s="7">
        <v>19.100000000000001</v>
      </c>
      <c r="F55" s="7">
        <v>19.510000000000002</v>
      </c>
      <c r="G55" s="5" t="s">
        <v>118</v>
      </c>
      <c r="H55" s="22">
        <f t="shared" si="0"/>
        <v>-0.1011</v>
      </c>
      <c r="I55" s="43">
        <f t="shared" si="1"/>
        <v>21.470686394482144</v>
      </c>
      <c r="J55" s="30">
        <f xml:space="preserve"> VLOOKUP(A55, Total_de_acoes!A:B, 2, 0)</f>
        <v>195751130</v>
      </c>
      <c r="K55" s="47">
        <f t="shared" si="2"/>
        <v>-424914314.59550524</v>
      </c>
      <c r="L55" s="22" t="str">
        <f t="shared" si="3"/>
        <v>Diminuiu</v>
      </c>
      <c r="M55" s="22" t="str">
        <f xml:space="preserve"> VLOOKUP(A55, Ticker!A:B, 2, 0)</f>
        <v>SLC Agrícola</v>
      </c>
      <c r="N55" s="22" t="str">
        <f xml:space="preserve"> VLOOKUP(M55, ChatGpt!A:B, 2, 0)</f>
        <v>Agronegócio</v>
      </c>
      <c r="O55" s="49">
        <f xml:space="preserve"> VLOOKUP(M55, ChatGpt!A:C, 3, 0)</f>
        <v>45</v>
      </c>
      <c r="P55" s="22" t="str">
        <f t="shared" si="4"/>
        <v>Menor que 50 anos</v>
      </c>
    </row>
    <row r="56" spans="1:16">
      <c r="A56" s="2" t="s">
        <v>119</v>
      </c>
      <c r="B56" s="3">
        <v>45317</v>
      </c>
      <c r="C56" s="4">
        <v>24.62</v>
      </c>
      <c r="D56" s="4">
        <v>39.82</v>
      </c>
      <c r="E56" s="4">
        <v>24.53</v>
      </c>
      <c r="F56" s="4">
        <v>24.92</v>
      </c>
      <c r="G56" s="2" t="s">
        <v>120</v>
      </c>
      <c r="H56" s="21">
        <f t="shared" si="0"/>
        <v>0.3982</v>
      </c>
      <c r="I56" s="42">
        <f t="shared" si="1"/>
        <v>17.608353597482477</v>
      </c>
      <c r="J56" s="29">
        <f xml:space="preserve"> VLOOKUP(A56, Total_de_acoes!A:B, 2, 0)</f>
        <v>532616595</v>
      </c>
      <c r="K56" s="46">
        <f t="shared" si="2"/>
        <v>3734519232.252883</v>
      </c>
      <c r="L56" s="21" t="str">
        <f t="shared" si="3"/>
        <v>Subiu</v>
      </c>
      <c r="M56" s="21" t="str">
        <f xml:space="preserve"> VLOOKUP(A56, Ticker!A:B, 2, 0)</f>
        <v>ALOS3</v>
      </c>
      <c r="N56" s="21" t="str">
        <f xml:space="preserve"> VLOOKUP(M56, ChatGpt!A:B, 2, 0)</f>
        <v>Biotecnologia</v>
      </c>
      <c r="O56" s="21">
        <f xml:space="preserve"> VLOOKUP(M56, ChatGpt!A:C, 3, 0)</f>
        <v>7</v>
      </c>
      <c r="P56" s="21" t="str">
        <f t="shared" si="4"/>
        <v>Menor que 50 anos</v>
      </c>
    </row>
    <row r="57" spans="1:16">
      <c r="A57" s="5" t="s">
        <v>121</v>
      </c>
      <c r="B57" s="6">
        <v>45317</v>
      </c>
      <c r="C57" s="7">
        <v>13.27</v>
      </c>
      <c r="D57" s="7">
        <v>13.59</v>
      </c>
      <c r="E57" s="7">
        <v>13.23</v>
      </c>
      <c r="F57" s="7">
        <v>13.41</v>
      </c>
      <c r="G57" s="5" t="s">
        <v>122</v>
      </c>
      <c r="H57" s="22">
        <f t="shared" si="0"/>
        <v>0.13589999999999999</v>
      </c>
      <c r="I57" s="43">
        <f t="shared" si="1"/>
        <v>11.682366405493442</v>
      </c>
      <c r="J57" s="30">
        <f xml:space="preserve"> VLOOKUP(A57, Total_de_acoes!A:B, 2, 0)</f>
        <v>995335937</v>
      </c>
      <c r="K57" s="47">
        <f t="shared" si="2"/>
        <v>1580228771.4008629</v>
      </c>
      <c r="L57" s="22" t="str">
        <f t="shared" si="3"/>
        <v>Subiu</v>
      </c>
      <c r="M57" s="22" t="str">
        <f xml:space="preserve"> VLOOKUP(A57, Ticker!A:B, 2, 0)</f>
        <v>Grupo CCR</v>
      </c>
      <c r="N57" s="22" t="str">
        <f xml:space="preserve"> VLOOKUP(M57, ChatGpt!A:B, 2, 0)</f>
        <v>Infraestrutura</v>
      </c>
      <c r="O57" s="49">
        <f xml:space="preserve"> VLOOKUP(M57, ChatGpt!A:C, 3, 0)</f>
        <v>25</v>
      </c>
      <c r="P57" s="22" t="str">
        <f t="shared" si="4"/>
        <v>Menor que 50 anos</v>
      </c>
    </row>
    <row r="58" spans="1:16">
      <c r="A58" s="2" t="s">
        <v>123</v>
      </c>
      <c r="B58" s="3">
        <v>45317</v>
      </c>
      <c r="C58" s="4">
        <v>3.03</v>
      </c>
      <c r="D58" s="4">
        <v>37.729999999999997</v>
      </c>
      <c r="E58" s="4">
        <v>2.97</v>
      </c>
      <c r="F58" s="4">
        <v>3.06</v>
      </c>
      <c r="G58" s="2" t="s">
        <v>124</v>
      </c>
      <c r="H58" s="21">
        <f t="shared" si="0"/>
        <v>0.37729999999999997</v>
      </c>
      <c r="I58" s="42">
        <f t="shared" si="1"/>
        <v>2.1999564365062079</v>
      </c>
      <c r="J58" s="29">
        <f xml:space="preserve"> VLOOKUP(A58, Total_de_acoes!A:B, 2, 0)</f>
        <v>1814920980</v>
      </c>
      <c r="K58" s="46">
        <f t="shared" si="2"/>
        <v>1506463477.6988451</v>
      </c>
      <c r="L58" s="21" t="str">
        <f t="shared" si="3"/>
        <v>Subiu</v>
      </c>
      <c r="M58" s="21" t="str">
        <f xml:space="preserve"> VLOOKUP(A58, Ticker!A:B, 2, 0)</f>
        <v>Cogna</v>
      </c>
      <c r="N58" s="21" t="str">
        <f xml:space="preserve"> VLOOKUP(M58, ChatGpt!A:B, 2, 0)</f>
        <v>Educação</v>
      </c>
      <c r="O58" s="21">
        <f xml:space="preserve"> VLOOKUP(M58, ChatGpt!A:C, 3, 0)</f>
        <v>49</v>
      </c>
      <c r="P58" s="21" t="str">
        <f t="shared" si="4"/>
        <v>Menor que 50 anos</v>
      </c>
    </row>
    <row r="59" spans="1:16">
      <c r="A59" s="5" t="s">
        <v>125</v>
      </c>
      <c r="B59" s="6">
        <v>45317</v>
      </c>
      <c r="C59" s="7">
        <v>26.12</v>
      </c>
      <c r="D59" s="7">
        <v>22.81</v>
      </c>
      <c r="E59" s="7">
        <v>26.09</v>
      </c>
      <c r="F59" s="7">
        <v>26.4</v>
      </c>
      <c r="G59" s="5" t="s">
        <v>126</v>
      </c>
      <c r="H59" s="22">
        <f t="shared" si="0"/>
        <v>0.2281</v>
      </c>
      <c r="I59" s="43">
        <f t="shared" si="1"/>
        <v>21.268626333360476</v>
      </c>
      <c r="J59" s="30">
        <f xml:space="preserve"> VLOOKUP(A59, Total_de_acoes!A:B, 2, 0)</f>
        <v>395801044</v>
      </c>
      <c r="K59" s="47">
        <f t="shared" si="2"/>
        <v>1920178762.0900319</v>
      </c>
      <c r="L59" s="22" t="str">
        <f t="shared" si="3"/>
        <v>Subiu</v>
      </c>
      <c r="M59" s="22" t="str">
        <f xml:space="preserve"> VLOOKUP(A59, Ticker!A:B, 2, 0)</f>
        <v>Transmissão Paulista</v>
      </c>
      <c r="N59" s="22" t="str">
        <f xml:space="preserve"> VLOOKUP(M59, ChatGpt!A:B, 2, 0)</f>
        <v>Energia Elétrica</v>
      </c>
      <c r="O59" s="49">
        <f xml:space="preserve"> VLOOKUP(M59, ChatGpt!A:C, 3, 0)</f>
        <v>23</v>
      </c>
      <c r="P59" s="22" t="str">
        <f t="shared" si="4"/>
        <v>Menor que 50 anos</v>
      </c>
    </row>
    <row r="60" spans="1:16">
      <c r="A60" s="2" t="s">
        <v>127</v>
      </c>
      <c r="B60" s="3">
        <v>45317</v>
      </c>
      <c r="C60" s="4">
        <v>41.04</v>
      </c>
      <c r="D60" s="4">
        <v>13.41</v>
      </c>
      <c r="E60" s="4">
        <v>40.92</v>
      </c>
      <c r="F60" s="4">
        <v>41.59</v>
      </c>
      <c r="G60" s="2" t="s">
        <v>128</v>
      </c>
      <c r="H60" s="21">
        <f t="shared" si="0"/>
        <v>0.1341</v>
      </c>
      <c r="I60" s="42">
        <f t="shared" si="1"/>
        <v>36.187285071863144</v>
      </c>
      <c r="J60" s="29">
        <f xml:space="preserve"> VLOOKUP(A60, Total_de_acoes!A:B, 2, 0)</f>
        <v>255236961</v>
      </c>
      <c r="K60" s="46">
        <f t="shared" si="2"/>
        <v>1238592210.8569844</v>
      </c>
      <c r="L60" s="21" t="str">
        <f t="shared" si="3"/>
        <v>Subiu</v>
      </c>
      <c r="M60" s="21" t="str">
        <f xml:space="preserve"> VLOOKUP(A60, Ticker!A:B, 2, 0)</f>
        <v>Engie</v>
      </c>
      <c r="N60" s="21" t="str">
        <f xml:space="preserve"> VLOOKUP(M60, ChatGpt!A:B, 2, 0)</f>
        <v>Energia</v>
      </c>
      <c r="O60" s="21">
        <f xml:space="preserve"> VLOOKUP(M60, ChatGpt!A:C, 3, 0)</f>
        <v>31</v>
      </c>
      <c r="P60" s="21" t="str">
        <f t="shared" si="4"/>
        <v>Menor que 50 anos</v>
      </c>
    </row>
    <row r="61" spans="1:16">
      <c r="A61" s="5" t="s">
        <v>129</v>
      </c>
      <c r="B61" s="6">
        <v>45317</v>
      </c>
      <c r="C61" s="7">
        <v>23.23</v>
      </c>
      <c r="D61" s="7">
        <v>50.65</v>
      </c>
      <c r="E61" s="7">
        <v>22.97</v>
      </c>
      <c r="F61" s="7">
        <v>23.4</v>
      </c>
      <c r="G61" s="5" t="s">
        <v>130</v>
      </c>
      <c r="H61" s="22">
        <f t="shared" si="0"/>
        <v>0.50649999999999995</v>
      </c>
      <c r="I61" s="43">
        <f t="shared" si="1"/>
        <v>15.419847328244275</v>
      </c>
      <c r="J61" s="30">
        <f xml:space="preserve"> VLOOKUP(A61, Total_de_acoes!A:B, 2, 0)</f>
        <v>1114412532</v>
      </c>
      <c r="K61" s="47">
        <f t="shared" si="2"/>
        <v>8703732014.2378635</v>
      </c>
      <c r="L61" s="22" t="str">
        <f t="shared" si="3"/>
        <v>Subiu</v>
      </c>
      <c r="M61" s="22" t="str">
        <f xml:space="preserve"> VLOOKUP(A61, Ticker!A:B, 2, 0)</f>
        <v>Vibra Energia</v>
      </c>
      <c r="N61" s="22" t="str">
        <f xml:space="preserve"> VLOOKUP(M61, ChatGpt!A:B, 2, 0)</f>
        <v>Energia</v>
      </c>
      <c r="O61" s="49">
        <f xml:space="preserve"> VLOOKUP(M61, ChatGpt!A:C, 3, 0)</f>
        <v>4</v>
      </c>
      <c r="P61" s="22" t="str">
        <f t="shared" si="4"/>
        <v>Menor que 50 anos</v>
      </c>
    </row>
    <row r="62" spans="1:16">
      <c r="A62" s="2" t="s">
        <v>131</v>
      </c>
      <c r="B62" s="3">
        <v>45317</v>
      </c>
      <c r="C62" s="4">
        <v>40.65</v>
      </c>
      <c r="D62" s="4">
        <v>73.5</v>
      </c>
      <c r="E62" s="4">
        <v>40.090000000000003</v>
      </c>
      <c r="F62" s="4">
        <v>41.4</v>
      </c>
      <c r="G62" s="2" t="s">
        <v>132</v>
      </c>
      <c r="H62" s="21">
        <f t="shared" si="0"/>
        <v>0.73499999999999999</v>
      </c>
      <c r="I62" s="42">
        <f t="shared" si="1"/>
        <v>23.429394812680115</v>
      </c>
      <c r="J62" s="29">
        <f xml:space="preserve"> VLOOKUP(A62, Total_de_acoes!A:B, 2, 0)</f>
        <v>81838843</v>
      </c>
      <c r="K62" s="46">
        <f t="shared" si="2"/>
        <v>1409314404.2900574</v>
      </c>
      <c r="L62" s="21" t="str">
        <f t="shared" si="3"/>
        <v>Subiu</v>
      </c>
      <c r="M62" s="21" t="str">
        <f xml:space="preserve"> VLOOKUP(A62, Ticker!A:B, 2, 0)</f>
        <v>IRB Brasil RE</v>
      </c>
      <c r="N62" s="21" t="str">
        <f xml:space="preserve"> VLOOKUP(M62, ChatGpt!A:B, 2, 0)</f>
        <v>Seguros</v>
      </c>
      <c r="O62" s="21">
        <f xml:space="preserve"> VLOOKUP(M62, ChatGpt!A:C, 3, 0)</f>
        <v>81</v>
      </c>
      <c r="P62" s="21" t="str">
        <f t="shared" si="4"/>
        <v>Entre 50 e 100 anos</v>
      </c>
    </row>
    <row r="63" spans="1:16">
      <c r="A63" s="5" t="s">
        <v>133</v>
      </c>
      <c r="B63" s="6">
        <v>45317</v>
      </c>
      <c r="C63" s="7">
        <v>40.86</v>
      </c>
      <c r="D63" s="7">
        <v>-3.64</v>
      </c>
      <c r="E63" s="7">
        <v>40.86</v>
      </c>
      <c r="F63" s="7">
        <v>41.44</v>
      </c>
      <c r="G63" s="5" t="s">
        <v>134</v>
      </c>
      <c r="H63" s="22">
        <f t="shared" si="0"/>
        <v>-3.6400000000000002E-2</v>
      </c>
      <c r="I63" s="43">
        <f t="shared" si="1"/>
        <v>42.403486924034866</v>
      </c>
      <c r="J63" s="30">
        <f xml:space="preserve"> VLOOKUP(A63, Total_de_acoes!A:B, 2, 0)</f>
        <v>1980568384</v>
      </c>
      <c r="K63" s="47">
        <f t="shared" si="2"/>
        <v>-3056981402.8608656</v>
      </c>
      <c r="L63" s="22" t="str">
        <f t="shared" si="3"/>
        <v>Diminuiu</v>
      </c>
      <c r="M63" s="22" t="str">
        <f xml:space="preserve"> VLOOKUP(A63, Ticker!A:B, 2, 0)</f>
        <v>Eletrobras</v>
      </c>
      <c r="N63" s="22" t="str">
        <f xml:space="preserve"> VLOOKUP(M63, ChatGpt!A:B, 2, 0)</f>
        <v>Energia Elétrica</v>
      </c>
      <c r="O63" s="49">
        <f xml:space="preserve"> VLOOKUP(M63, ChatGpt!A:C, 3, 0)</f>
        <v>59</v>
      </c>
      <c r="P63" s="22" t="str">
        <f t="shared" si="4"/>
        <v>Entre 50 e 100 anos</v>
      </c>
    </row>
    <row r="64" spans="1:16">
      <c r="A64" s="2" t="s">
        <v>135</v>
      </c>
      <c r="B64" s="3">
        <v>45317</v>
      </c>
      <c r="C64" s="4">
        <v>3.4</v>
      </c>
      <c r="D64" s="4">
        <v>-46.63</v>
      </c>
      <c r="E64" s="4">
        <v>3.35</v>
      </c>
      <c r="F64" s="4">
        <v>3.47</v>
      </c>
      <c r="G64" s="2" t="s">
        <v>136</v>
      </c>
      <c r="H64" s="21">
        <f t="shared" si="0"/>
        <v>-0.46630000000000005</v>
      </c>
      <c r="I64" s="42">
        <f t="shared" si="1"/>
        <v>6.3706201986134534</v>
      </c>
      <c r="J64" s="29">
        <f xml:space="preserve"> VLOOKUP(A64, Total_de_acoes!A:B, 2, 0)</f>
        <v>309729428</v>
      </c>
      <c r="K64" s="46">
        <f t="shared" si="2"/>
        <v>-920088494.92179132</v>
      </c>
      <c r="L64" s="21" t="str">
        <f t="shared" si="3"/>
        <v>Diminuiu</v>
      </c>
      <c r="M64" s="21" t="str">
        <f xml:space="preserve"> VLOOKUP(A64, Ticker!A:B, 2, 0)</f>
        <v>Petz</v>
      </c>
      <c r="N64" s="21" t="str">
        <f xml:space="preserve"> VLOOKUP(M64, ChatGpt!A:B, 2, 0)</f>
        <v>Varejo</v>
      </c>
      <c r="O64" s="21">
        <f xml:space="preserve"> VLOOKUP(M64, ChatGpt!A:C, 3, 0)</f>
        <v>18</v>
      </c>
      <c r="P64" s="21" t="str">
        <f t="shared" si="4"/>
        <v>Menor que 50 anos</v>
      </c>
    </row>
    <row r="65" spans="1:16">
      <c r="A65" s="5" t="s">
        <v>137</v>
      </c>
      <c r="B65" s="6">
        <v>45317</v>
      </c>
      <c r="C65" s="7">
        <v>15.91</v>
      </c>
      <c r="D65" s="7">
        <v>8.93</v>
      </c>
      <c r="E65" s="7">
        <v>15.85</v>
      </c>
      <c r="F65" s="7">
        <v>16.309999999999999</v>
      </c>
      <c r="G65" s="5" t="s">
        <v>138</v>
      </c>
      <c r="H65" s="22">
        <f t="shared" si="0"/>
        <v>8.929999999999999E-2</v>
      </c>
      <c r="I65" s="43">
        <f t="shared" si="1"/>
        <v>14.605710089048014</v>
      </c>
      <c r="J65" s="30">
        <f xml:space="preserve"> VLOOKUP(A65, Total_de_acoes!A:B, 2, 0)</f>
        <v>91514307</v>
      </c>
      <c r="K65" s="47">
        <f t="shared" si="2"/>
        <v>119361187.32786275</v>
      </c>
      <c r="L65" s="22" t="str">
        <f t="shared" si="3"/>
        <v>Subiu</v>
      </c>
      <c r="M65" s="22" t="str">
        <f xml:space="preserve"> VLOOKUP(A65, Ticker!A:B, 2, 0)</f>
        <v>EZTEC</v>
      </c>
      <c r="N65" s="22" t="str">
        <f xml:space="preserve"> VLOOKUP(M65, ChatGpt!A:B, 2, 0)</f>
        <v>Construção Civil</v>
      </c>
      <c r="O65" s="49">
        <f xml:space="preserve"> VLOOKUP(M65, ChatGpt!A:C, 3, 0)</f>
        <v>43</v>
      </c>
      <c r="P65" s="22" t="str">
        <f t="shared" si="4"/>
        <v>Menor que 50 anos</v>
      </c>
    </row>
    <row r="66" spans="1:16">
      <c r="A66" s="2" t="s">
        <v>139</v>
      </c>
      <c r="B66" s="3">
        <v>45317</v>
      </c>
      <c r="C66" s="4">
        <v>16.489999999999998</v>
      </c>
      <c r="D66" s="4">
        <v>17.16</v>
      </c>
      <c r="E66" s="4">
        <v>16.399999999999999</v>
      </c>
      <c r="F66" s="4">
        <v>16.71</v>
      </c>
      <c r="G66" s="2" t="s">
        <v>82</v>
      </c>
      <c r="H66" s="21">
        <f t="shared" si="0"/>
        <v>0.1716</v>
      </c>
      <c r="I66" s="42">
        <f t="shared" si="1"/>
        <v>14.074769545920109</v>
      </c>
      <c r="J66" s="29">
        <f xml:space="preserve"> VLOOKUP(A66, Total_de_acoes!A:B, 2, 0)</f>
        <v>240822651</v>
      </c>
      <c r="K66" s="46">
        <f t="shared" si="2"/>
        <v>581642200.72745275</v>
      </c>
      <c r="L66" s="21" t="str">
        <f t="shared" si="3"/>
        <v>Subiu</v>
      </c>
      <c r="M66" s="21" t="str">
        <f xml:space="preserve"> VLOOKUP(A66, Ticker!A:B, 2, 0)</f>
        <v>Fleury</v>
      </c>
      <c r="N66" s="21" t="str">
        <f xml:space="preserve"> VLOOKUP(M66, ChatGpt!A:B, 2, 0)</f>
        <v>Saúde</v>
      </c>
      <c r="O66" s="21">
        <f xml:space="preserve"> VLOOKUP(M66, ChatGpt!A:C, 3, 0)</f>
        <v>95</v>
      </c>
      <c r="P66" s="21" t="str">
        <f t="shared" si="4"/>
        <v>Entre 50 e 100 anos</v>
      </c>
    </row>
    <row r="67" spans="1:16">
      <c r="A67" s="5" t="s">
        <v>140</v>
      </c>
      <c r="B67" s="6">
        <v>45317</v>
      </c>
      <c r="C67" s="7">
        <v>6.95</v>
      </c>
      <c r="D67" s="7">
        <v>-30.01</v>
      </c>
      <c r="E67" s="7">
        <v>6.87</v>
      </c>
      <c r="F67" s="7">
        <v>7.14</v>
      </c>
      <c r="G67" s="5" t="s">
        <v>141</v>
      </c>
      <c r="H67" s="22">
        <f t="shared" si="0"/>
        <v>-0.30010000000000003</v>
      </c>
      <c r="I67" s="43">
        <f t="shared" si="1"/>
        <v>9.9299899985712248</v>
      </c>
      <c r="J67" s="30">
        <f xml:space="preserve"> VLOOKUP(A67, Total_de_acoes!A:B, 2, 0)</f>
        <v>496029967</v>
      </c>
      <c r="K67" s="47">
        <f t="shared" si="2"/>
        <v>-1478164340.6516147</v>
      </c>
      <c r="L67" s="22" t="str">
        <f t="shared" si="3"/>
        <v>Diminuiu</v>
      </c>
      <c r="M67" s="22" t="str">
        <f xml:space="preserve"> VLOOKUP(A67, Ticker!A:B, 2, 0)</f>
        <v>Grupo Soma</v>
      </c>
      <c r="N67" s="22" t="str">
        <f xml:space="preserve"> VLOOKUP(M67, ChatGpt!A:B, 2, 0)</f>
        <v>Varejo</v>
      </c>
      <c r="O67" s="49">
        <f xml:space="preserve"> VLOOKUP(M67, ChatGpt!A:C, 3, 0)</f>
        <v>17</v>
      </c>
      <c r="P67" s="22" t="str">
        <f t="shared" si="4"/>
        <v>Menor que 50 anos</v>
      </c>
    </row>
    <row r="68" spans="1:16">
      <c r="A68" s="2" t="s">
        <v>142</v>
      </c>
      <c r="B68" s="3">
        <v>45317</v>
      </c>
      <c r="C68" s="4">
        <v>8.67</v>
      </c>
      <c r="D68" s="4">
        <v>-34.520000000000003</v>
      </c>
      <c r="E68" s="4">
        <v>8.6199999999999992</v>
      </c>
      <c r="F68" s="4">
        <v>8.8000000000000007</v>
      </c>
      <c r="G68" s="2" t="s">
        <v>143</v>
      </c>
      <c r="H68" s="21">
        <f t="shared" ref="H68:H82" si="5" xml:space="preserve"> D68/100</f>
        <v>-0.34520000000000001</v>
      </c>
      <c r="I68" s="42">
        <f t="shared" ref="I68:I82" si="6" xml:space="preserve"> C68/(H68+1)</f>
        <v>13.240684178375075</v>
      </c>
      <c r="J68" s="29">
        <f xml:space="preserve"> VLOOKUP(A68, Total_de_acoes!A:B, 2, 0)</f>
        <v>176733968</v>
      </c>
      <c r="K68" s="46">
        <f t="shared" ref="K68:K82" si="7" xml:space="preserve"> (C68 - I68)*J68</f>
        <v>-807795151.31904674</v>
      </c>
      <c r="L68" s="21" t="str">
        <f t="shared" ref="L68:L82" si="8" xml:space="preserve"> IF(K68&gt;0, "Subiu", IF(K68&lt;0, "Diminuiu", "Igual"))</f>
        <v>Diminuiu</v>
      </c>
      <c r="M68" s="21" t="str">
        <f xml:space="preserve"> VLOOKUP(A68, Ticker!A:B, 2, 0)</f>
        <v>Alpargatas</v>
      </c>
      <c r="N68" s="21" t="str">
        <f xml:space="preserve"> VLOOKUP(M68, ChatGpt!A:B, 2, 0)</f>
        <v>Calçados</v>
      </c>
      <c r="O68" s="21">
        <f xml:space="preserve"> VLOOKUP(M68, ChatGpt!A:C, 3, 0)</f>
        <v>113</v>
      </c>
      <c r="P68" s="21" t="str">
        <f t="shared" ref="P68:P82" si="9" xml:space="preserve"> IF(O68&gt;100, "Maior que 100 anos", IF(O68&lt;50, "Menor que 50 anos", "Entre 50 e 100 anos"))</f>
        <v>Maior que 100 anos</v>
      </c>
    </row>
    <row r="69" spans="1:16">
      <c r="A69" s="5" t="s">
        <v>144</v>
      </c>
      <c r="B69" s="6">
        <v>45317</v>
      </c>
      <c r="C69" s="7">
        <v>22.84</v>
      </c>
      <c r="D69" s="7">
        <v>60.09</v>
      </c>
      <c r="E69" s="7">
        <v>22.62</v>
      </c>
      <c r="F69" s="7">
        <v>23.34</v>
      </c>
      <c r="G69" s="5" t="s">
        <v>145</v>
      </c>
      <c r="H69" s="22">
        <f t="shared" si="5"/>
        <v>0.60089999999999999</v>
      </c>
      <c r="I69" s="43">
        <f t="shared" si="6"/>
        <v>14.266974826660004</v>
      </c>
      <c r="J69" s="30">
        <f xml:space="preserve"> VLOOKUP(A69, Total_de_acoes!A:B, 2, 0)</f>
        <v>265784616</v>
      </c>
      <c r="K69" s="47">
        <f t="shared" si="7"/>
        <v>2278578203.6545043</v>
      </c>
      <c r="L69" s="22" t="str">
        <f t="shared" si="8"/>
        <v>Subiu</v>
      </c>
      <c r="M69" s="22" t="str">
        <f xml:space="preserve"> VLOOKUP(A69, Ticker!A:B, 2, 0)</f>
        <v>Cyrela</v>
      </c>
      <c r="N69" s="22" t="str">
        <f xml:space="preserve"> VLOOKUP(M69, ChatGpt!A:B, 2, 0)</f>
        <v>Construção Civil</v>
      </c>
      <c r="O69" s="49">
        <f xml:space="preserve"> VLOOKUP(M69, ChatGpt!A:C, 3, 0)</f>
        <v>57</v>
      </c>
      <c r="P69" s="22" t="str">
        <f t="shared" si="9"/>
        <v>Entre 50 e 100 anos</v>
      </c>
    </row>
    <row r="70" spans="1:16">
      <c r="A70" s="2" t="s">
        <v>146</v>
      </c>
      <c r="B70" s="3">
        <v>45317</v>
      </c>
      <c r="C70" s="4">
        <v>22.4</v>
      </c>
      <c r="D70" s="4">
        <v>34.29</v>
      </c>
      <c r="E70" s="4">
        <v>22.26</v>
      </c>
      <c r="F70" s="4">
        <v>22.92</v>
      </c>
      <c r="G70" s="2" t="s">
        <v>147</v>
      </c>
      <c r="H70" s="21">
        <f t="shared" si="5"/>
        <v>0.34289999999999998</v>
      </c>
      <c r="I70" s="42">
        <f t="shared" si="6"/>
        <v>16.680318713232555</v>
      </c>
      <c r="J70" s="29">
        <f xml:space="preserve"> VLOOKUP(A70, Total_de_acoes!A:B, 2, 0)</f>
        <v>734632705</v>
      </c>
      <c r="K70" s="46">
        <f t="shared" si="7"/>
        <v>4201864935.4358473</v>
      </c>
      <c r="L70" s="21" t="str">
        <f t="shared" si="8"/>
        <v>Subiu</v>
      </c>
      <c r="M70" s="21" t="str">
        <f xml:space="preserve"> VLOOKUP(A70, Ticker!A:B, 2, 0)</f>
        <v>Embraer</v>
      </c>
      <c r="N70" s="21" t="str">
        <f xml:space="preserve"> VLOOKUP(M70, ChatGpt!A:B, 2, 0)</f>
        <v>Aeroespacial</v>
      </c>
      <c r="O70" s="21">
        <f xml:space="preserve"> VLOOKUP(M70, ChatGpt!A:C, 3, 0)</f>
        <v>54</v>
      </c>
      <c r="P70" s="21" t="str">
        <f t="shared" si="9"/>
        <v>Entre 50 e 100 anos</v>
      </c>
    </row>
    <row r="71" spans="1:16">
      <c r="A71" s="5" t="s">
        <v>148</v>
      </c>
      <c r="B71" s="6">
        <v>45317</v>
      </c>
      <c r="C71" s="7">
        <v>15.97</v>
      </c>
      <c r="D71" s="7">
        <v>23.51</v>
      </c>
      <c r="E71" s="7">
        <v>15.84</v>
      </c>
      <c r="F71" s="7">
        <v>16.43</v>
      </c>
      <c r="G71" s="5" t="s">
        <v>149</v>
      </c>
      <c r="H71" s="22">
        <f t="shared" si="5"/>
        <v>0.2351</v>
      </c>
      <c r="I71" s="43">
        <f t="shared" si="6"/>
        <v>12.930127115213343</v>
      </c>
      <c r="J71" s="30">
        <f xml:space="preserve"> VLOOKUP(A71, Total_de_acoes!A:B, 2, 0)</f>
        <v>846244302</v>
      </c>
      <c r="K71" s="47">
        <f t="shared" si="7"/>
        <v>2572475107.5550113</v>
      </c>
      <c r="L71" s="22" t="str">
        <f t="shared" si="8"/>
        <v>Subiu</v>
      </c>
      <c r="M71" s="22" t="str">
        <f xml:space="preserve"> VLOOKUP(A71, Ticker!A:B, 2, 0)</f>
        <v>Natura</v>
      </c>
      <c r="N71" s="22" t="str">
        <f xml:space="preserve"> VLOOKUP(M71, ChatGpt!A:B, 2, 0)</f>
        <v>Cosméticos</v>
      </c>
      <c r="O71" s="49">
        <f xml:space="preserve"> VLOOKUP(M71, ChatGpt!A:C, 3, 0)</f>
        <v>56</v>
      </c>
      <c r="P71" s="22" t="str">
        <f t="shared" si="9"/>
        <v>Entre 50 e 100 anos</v>
      </c>
    </row>
    <row r="72" spans="1:16">
      <c r="A72" s="2" t="s">
        <v>150</v>
      </c>
      <c r="B72" s="3">
        <v>45317</v>
      </c>
      <c r="C72" s="4">
        <v>13.8</v>
      </c>
      <c r="D72" s="4">
        <v>-34.020000000000003</v>
      </c>
      <c r="E72" s="4">
        <v>13.63</v>
      </c>
      <c r="F72" s="4">
        <v>14</v>
      </c>
      <c r="G72" s="2" t="s">
        <v>151</v>
      </c>
      <c r="H72" s="21">
        <f t="shared" si="5"/>
        <v>-0.34020000000000006</v>
      </c>
      <c r="I72" s="42">
        <f t="shared" si="6"/>
        <v>20.915428917853898</v>
      </c>
      <c r="J72" s="29">
        <f xml:space="preserve"> VLOOKUP(A72, Total_de_acoes!A:B, 2, 0)</f>
        <v>1349217892</v>
      </c>
      <c r="K72" s="46">
        <f t="shared" si="7"/>
        <v>-9600264005.2226772</v>
      </c>
      <c r="L72" s="21" t="str">
        <f t="shared" si="8"/>
        <v>Diminuiu</v>
      </c>
      <c r="M72" s="21" t="str">
        <f xml:space="preserve"> VLOOKUP(A72, Ticker!A:B, 2, 0)</f>
        <v>Assaí</v>
      </c>
      <c r="N72" s="21" t="str">
        <f xml:space="preserve"> VLOOKUP(M72, ChatGpt!A:B, 2, 0)</f>
        <v>Varejo</v>
      </c>
      <c r="O72" s="21">
        <f xml:space="preserve"> VLOOKUP(M72, ChatGpt!A:C, 3, 0)</f>
        <v>55</v>
      </c>
      <c r="P72" s="21" t="str">
        <f t="shared" si="9"/>
        <v>Entre 50 e 100 anos</v>
      </c>
    </row>
    <row r="73" spans="1:16">
      <c r="A73" s="5" t="s">
        <v>152</v>
      </c>
      <c r="B73" s="6">
        <v>45317</v>
      </c>
      <c r="C73" s="7">
        <v>13.22</v>
      </c>
      <c r="D73" s="7">
        <v>3.88</v>
      </c>
      <c r="E73" s="7">
        <v>13.18</v>
      </c>
      <c r="F73" s="7">
        <v>13.42</v>
      </c>
      <c r="G73" s="5" t="s">
        <v>153</v>
      </c>
      <c r="H73" s="22">
        <f t="shared" si="5"/>
        <v>3.8800000000000001E-2</v>
      </c>
      <c r="I73" s="43">
        <f t="shared" si="6"/>
        <v>12.726222564497498</v>
      </c>
      <c r="J73" s="30">
        <f xml:space="preserve"> VLOOKUP(A73, Total_de_acoes!A:B, 2, 0)</f>
        <v>5602790110</v>
      </c>
      <c r="K73" s="47">
        <f t="shared" si="7"/>
        <v>2766531332.1745872</v>
      </c>
      <c r="L73" s="22" t="str">
        <f t="shared" si="8"/>
        <v>Subiu</v>
      </c>
      <c r="M73" s="22" t="str">
        <f xml:space="preserve"> VLOOKUP(A73, Ticker!A:B, 2, 0)</f>
        <v>B3</v>
      </c>
      <c r="N73" s="22" t="str">
        <f xml:space="preserve"> VLOOKUP(M73, ChatGpt!A:B, 2, 0)</f>
        <v>Financeiro</v>
      </c>
      <c r="O73" s="49">
        <f xml:space="preserve"> VLOOKUP(M73, ChatGpt!A:C, 3, 0)</f>
        <v>134</v>
      </c>
      <c r="P73" s="22" t="str">
        <f t="shared" si="9"/>
        <v>Maior que 100 anos</v>
      </c>
    </row>
    <row r="74" spans="1:16">
      <c r="A74" s="2" t="s">
        <v>154</v>
      </c>
      <c r="B74" s="3">
        <v>45317</v>
      </c>
      <c r="C74" s="4">
        <v>31.08</v>
      </c>
      <c r="D74" s="4">
        <v>-27.52</v>
      </c>
      <c r="E74" s="4">
        <v>30.91</v>
      </c>
      <c r="F74" s="4">
        <v>31.72</v>
      </c>
      <c r="G74" s="2" t="s">
        <v>155</v>
      </c>
      <c r="H74" s="21">
        <f t="shared" si="5"/>
        <v>-0.2752</v>
      </c>
      <c r="I74" s="42">
        <f t="shared" si="6"/>
        <v>42.880794701986751</v>
      </c>
      <c r="J74" s="29">
        <f xml:space="preserve"> VLOOKUP(A74, Total_de_acoes!A:B, 2, 0)</f>
        <v>409490388</v>
      </c>
      <c r="K74" s="46">
        <f t="shared" si="7"/>
        <v>-4832312001.2249002</v>
      </c>
      <c r="L74" s="21" t="str">
        <f t="shared" si="8"/>
        <v>Diminuiu</v>
      </c>
      <c r="M74" s="21" t="str">
        <f xml:space="preserve"> VLOOKUP(A74, Ticker!A:B, 2, 0)</f>
        <v>Hypera</v>
      </c>
      <c r="N74" s="21" t="str">
        <f xml:space="preserve"> VLOOKUP(M74, ChatGpt!A:B, 2, 0)</f>
        <v>Farmacêutico</v>
      </c>
      <c r="O74" s="21">
        <f xml:space="preserve"> VLOOKUP(M74, ChatGpt!A:C, 3, 0)</f>
        <v>63</v>
      </c>
      <c r="P74" s="21" t="str">
        <f t="shared" si="9"/>
        <v>Entre 50 e 100 anos</v>
      </c>
    </row>
    <row r="75" spans="1:16">
      <c r="A75" s="5" t="s">
        <v>156</v>
      </c>
      <c r="B75" s="6">
        <v>45317</v>
      </c>
      <c r="C75" s="7">
        <v>28.2</v>
      </c>
      <c r="D75" s="7">
        <v>17.100000000000001</v>
      </c>
      <c r="E75" s="7">
        <v>28.13</v>
      </c>
      <c r="F75" s="7">
        <v>28.97</v>
      </c>
      <c r="G75" s="5" t="s">
        <v>157</v>
      </c>
      <c r="H75" s="22">
        <f t="shared" si="5"/>
        <v>0.17100000000000001</v>
      </c>
      <c r="I75" s="43">
        <f t="shared" si="6"/>
        <v>24.08198121263877</v>
      </c>
      <c r="J75" s="30">
        <f xml:space="preserve"> VLOOKUP(A75, Total_de_acoes!A:B, 2, 0)</f>
        <v>142377330</v>
      </c>
      <c r="K75" s="47">
        <f t="shared" si="7"/>
        <v>586312519.83432961</v>
      </c>
      <c r="L75" s="22" t="str">
        <f t="shared" si="8"/>
        <v>Subiu</v>
      </c>
      <c r="M75" s="22" t="str">
        <f xml:space="preserve"> VLOOKUP(A75, Ticker!A:B, 2, 0)</f>
        <v>São Martinho</v>
      </c>
      <c r="N75" s="22" t="str">
        <f xml:space="preserve"> VLOOKUP(M75, ChatGpt!A:B, 2, 0)</f>
        <v>Agronegócio</v>
      </c>
      <c r="O75" s="49">
        <f xml:space="preserve"> VLOOKUP(M75, ChatGpt!A:C, 3, 0)</f>
        <v>85</v>
      </c>
      <c r="P75" s="22" t="str">
        <f t="shared" si="9"/>
        <v>Entre 50 e 100 anos</v>
      </c>
    </row>
    <row r="76" spans="1:16">
      <c r="A76" s="2" t="s">
        <v>158</v>
      </c>
      <c r="B76" s="3">
        <v>45317</v>
      </c>
      <c r="C76" s="4">
        <v>3.93</v>
      </c>
      <c r="D76" s="4">
        <v>-11.49</v>
      </c>
      <c r="E76" s="4">
        <v>3.89</v>
      </c>
      <c r="F76" s="4">
        <v>4.0599999999999996</v>
      </c>
      <c r="G76" s="2" t="s">
        <v>159</v>
      </c>
      <c r="H76" s="21">
        <f t="shared" si="5"/>
        <v>-0.1149</v>
      </c>
      <c r="I76" s="42">
        <f t="shared" si="6"/>
        <v>4.4401762512710432</v>
      </c>
      <c r="J76" s="29">
        <f xml:space="preserve"> VLOOKUP(A76, Total_de_acoes!A:B, 2, 0)</f>
        <v>4394332306</v>
      </c>
      <c r="K76" s="46">
        <f t="shared" si="7"/>
        <v>-2241883982.7143178</v>
      </c>
      <c r="L76" s="21" t="str">
        <f t="shared" si="8"/>
        <v>Diminuiu</v>
      </c>
      <c r="M76" s="21" t="str">
        <f xml:space="preserve"> VLOOKUP(A76, Ticker!A:B, 2, 0)</f>
        <v>Hapvida</v>
      </c>
      <c r="N76" s="21" t="str">
        <f xml:space="preserve"> VLOOKUP(M76, ChatGpt!A:B, 2, 0)</f>
        <v>Saúde</v>
      </c>
      <c r="O76" s="21">
        <f xml:space="preserve"> VLOOKUP(M76, ChatGpt!A:C, 3, 0)</f>
        <v>48</v>
      </c>
      <c r="P76" s="21" t="str">
        <f t="shared" si="9"/>
        <v>Menor que 50 anos</v>
      </c>
    </row>
    <row r="77" spans="1:16">
      <c r="A77" s="5" t="s">
        <v>160</v>
      </c>
      <c r="B77" s="6">
        <v>45317</v>
      </c>
      <c r="C77" s="7">
        <v>15.78</v>
      </c>
      <c r="D77" s="7">
        <v>-24.94</v>
      </c>
      <c r="E77" s="7">
        <v>15.7</v>
      </c>
      <c r="F77" s="7">
        <v>16.23</v>
      </c>
      <c r="G77" s="5" t="s">
        <v>161</v>
      </c>
      <c r="H77" s="22">
        <f t="shared" si="5"/>
        <v>-0.24940000000000001</v>
      </c>
      <c r="I77" s="43">
        <f t="shared" si="6"/>
        <v>21.023181454836131</v>
      </c>
      <c r="J77" s="30">
        <f xml:space="preserve"> VLOOKUP(A77, Total_de_acoes!A:B, 2, 0)</f>
        <v>951329770</v>
      </c>
      <c r="K77" s="47">
        <f t="shared" si="7"/>
        <v>-4987994607.4975224</v>
      </c>
      <c r="L77" s="22" t="str">
        <f t="shared" si="8"/>
        <v>Diminuiu</v>
      </c>
      <c r="M77" s="22" t="str">
        <f xml:space="preserve"> VLOOKUP(A77, Ticker!A:B, 2, 0)</f>
        <v>Lojas Renner</v>
      </c>
      <c r="N77" s="22" t="str">
        <f xml:space="preserve"> VLOOKUP(M77, ChatGpt!A:B, 2, 0)</f>
        <v>Varejo</v>
      </c>
      <c r="O77" s="49">
        <f xml:space="preserve"> VLOOKUP(M77, ChatGpt!A:C, 3, 0)</f>
        <v>59</v>
      </c>
      <c r="P77" s="22" t="str">
        <f t="shared" si="9"/>
        <v>Entre 50 e 100 anos</v>
      </c>
    </row>
    <row r="78" spans="1:16">
      <c r="A78" s="2" t="s">
        <v>162</v>
      </c>
      <c r="B78" s="3">
        <v>45317</v>
      </c>
      <c r="C78" s="4">
        <v>10.71</v>
      </c>
      <c r="D78" s="4">
        <v>-32.72</v>
      </c>
      <c r="E78" s="4">
        <v>10.7</v>
      </c>
      <c r="F78" s="4">
        <v>11.08</v>
      </c>
      <c r="G78" s="2" t="s">
        <v>163</v>
      </c>
      <c r="H78" s="21">
        <f t="shared" si="5"/>
        <v>-0.32719999999999999</v>
      </c>
      <c r="I78" s="42">
        <f t="shared" si="6"/>
        <v>15.918549346016647</v>
      </c>
      <c r="J78" s="29">
        <f xml:space="preserve"> VLOOKUP(A78, Total_de_acoes!A:B, 2, 0)</f>
        <v>533990587</v>
      </c>
      <c r="K78" s="46">
        <f t="shared" si="7"/>
        <v>-2781316322.6978951</v>
      </c>
      <c r="L78" s="21" t="str">
        <f t="shared" si="8"/>
        <v>Diminuiu</v>
      </c>
      <c r="M78" s="21" t="str">
        <f xml:space="preserve"> VLOOKUP(A78, Ticker!A:B, 2, 0)</f>
        <v>Carrefour Brasil</v>
      </c>
      <c r="N78" s="21" t="str">
        <f xml:space="preserve"> VLOOKUP(M78, ChatGpt!A:B, 2, 0)</f>
        <v>Varejo</v>
      </c>
      <c r="O78" s="21">
        <f xml:space="preserve"> VLOOKUP(M78, ChatGpt!A:C, 3, 0)</f>
        <v>46</v>
      </c>
      <c r="P78" s="21" t="str">
        <f t="shared" si="9"/>
        <v>Menor que 50 anos</v>
      </c>
    </row>
    <row r="79" spans="1:16">
      <c r="A79" s="5" t="s">
        <v>164</v>
      </c>
      <c r="B79" s="6">
        <v>45317</v>
      </c>
      <c r="C79" s="7">
        <v>8.6999999999999993</v>
      </c>
      <c r="D79" s="7">
        <v>-85.74</v>
      </c>
      <c r="E79" s="7">
        <v>8.67</v>
      </c>
      <c r="F79" s="7">
        <v>8.9499999999999993</v>
      </c>
      <c r="G79" s="5" t="s">
        <v>165</v>
      </c>
      <c r="H79" s="22">
        <f t="shared" si="5"/>
        <v>-0.85739999999999994</v>
      </c>
      <c r="I79" s="43">
        <f t="shared" si="6"/>
        <v>61.009817671809223</v>
      </c>
      <c r="J79" s="30">
        <f xml:space="preserve"> VLOOKUP(A79, Total_de_acoes!A:B, 2, 0)</f>
        <v>94843047</v>
      </c>
      <c r="K79" s="47">
        <f t="shared" si="7"/>
        <v>-4961222496.0088329</v>
      </c>
      <c r="L79" s="22" t="str">
        <f t="shared" si="8"/>
        <v>Diminuiu</v>
      </c>
      <c r="M79" s="22" t="str">
        <f xml:space="preserve"> VLOOKUP(A79, Ticker!A:B, 2, 0)</f>
        <v>Casas Bahia</v>
      </c>
      <c r="N79" s="22" t="str">
        <f xml:space="preserve"> VLOOKUP(M79, ChatGpt!A:B, 2, 0)</f>
        <v>Varejo</v>
      </c>
      <c r="O79" s="49">
        <f xml:space="preserve"> VLOOKUP(M79, ChatGpt!A:C, 3, 0)</f>
        <v>70</v>
      </c>
      <c r="P79" s="22" t="str">
        <f t="shared" si="9"/>
        <v>Entre 50 e 100 anos</v>
      </c>
    </row>
    <row r="80" spans="1:16">
      <c r="A80" s="2" t="s">
        <v>166</v>
      </c>
      <c r="B80" s="3">
        <v>45317</v>
      </c>
      <c r="C80" s="4">
        <v>56.24</v>
      </c>
      <c r="D80" s="4">
        <v>-2.77</v>
      </c>
      <c r="E80" s="4">
        <v>56.04</v>
      </c>
      <c r="F80" s="4">
        <v>58.9</v>
      </c>
      <c r="G80" s="2" t="s">
        <v>167</v>
      </c>
      <c r="H80" s="21">
        <f t="shared" si="5"/>
        <v>-2.7699999999999999E-2</v>
      </c>
      <c r="I80" s="42">
        <f t="shared" si="6"/>
        <v>57.842229764475981</v>
      </c>
      <c r="J80" s="29">
        <f xml:space="preserve"> VLOOKUP(A80, Total_de_acoes!A:B, 2, 0)</f>
        <v>853202347</v>
      </c>
      <c r="K80" s="46">
        <f t="shared" si="7"/>
        <v>-1367026195.4841623</v>
      </c>
      <c r="L80" s="21" t="str">
        <f t="shared" si="8"/>
        <v>Diminuiu</v>
      </c>
      <c r="M80" s="21" t="str">
        <f xml:space="preserve"> VLOOKUP(A80, Ticker!A:B, 2, 0)</f>
        <v>Localiza</v>
      </c>
      <c r="N80" s="21" t="str">
        <f xml:space="preserve"> VLOOKUP(M80, ChatGpt!A:B, 2, 0)</f>
        <v>Aluguel de Carros</v>
      </c>
      <c r="O80" s="21">
        <f xml:space="preserve"> VLOOKUP(M80, ChatGpt!A:C, 3, 0)</f>
        <v>49</v>
      </c>
      <c r="P80" s="21" t="str">
        <f t="shared" si="9"/>
        <v>Menor que 50 anos</v>
      </c>
    </row>
    <row r="81" spans="1:16">
      <c r="A81" s="5" t="s">
        <v>168</v>
      </c>
      <c r="B81" s="6">
        <v>45317</v>
      </c>
      <c r="C81" s="7">
        <v>3.07</v>
      </c>
      <c r="D81" s="7">
        <v>-36.83</v>
      </c>
      <c r="E81" s="7">
        <v>3.05</v>
      </c>
      <c r="F81" s="7">
        <v>3.23</v>
      </c>
      <c r="G81" s="5" t="s">
        <v>169</v>
      </c>
      <c r="H81" s="22">
        <f t="shared" si="5"/>
        <v>-0.36829999999999996</v>
      </c>
      <c r="I81" s="43">
        <f t="shared" si="6"/>
        <v>4.859901852145005</v>
      </c>
      <c r="J81" s="30">
        <f xml:space="preserve"> VLOOKUP(A81, Total_de_acoes!A:B, 2, 0)</f>
        <v>525582771</v>
      </c>
      <c r="K81" s="47">
        <f t="shared" si="7"/>
        <v>-940741575.26840413</v>
      </c>
      <c r="L81" s="22" t="str">
        <f t="shared" si="8"/>
        <v>Diminuiu</v>
      </c>
      <c r="M81" s="22" t="str">
        <f xml:space="preserve"> VLOOKUP(A81, Ticker!A:B, 2, 0)</f>
        <v>CVC</v>
      </c>
      <c r="N81" s="22" t="str">
        <f xml:space="preserve"> VLOOKUP(M81, ChatGpt!A:B, 2, 0)</f>
        <v>Turismo</v>
      </c>
      <c r="O81" s="49">
        <f xml:space="preserve"> VLOOKUP(M81, ChatGpt!A:C, 3, 0)</f>
        <v>49</v>
      </c>
      <c r="P81" s="22" t="str">
        <f t="shared" si="9"/>
        <v>Menor que 50 anos</v>
      </c>
    </row>
    <row r="82" spans="1:16">
      <c r="A82" s="2" t="s">
        <v>170</v>
      </c>
      <c r="B82" s="3">
        <v>45317</v>
      </c>
      <c r="C82" s="4">
        <v>5.92</v>
      </c>
      <c r="D82" s="4">
        <v>-25.44</v>
      </c>
      <c r="E82" s="4">
        <v>5.51</v>
      </c>
      <c r="F82" s="4">
        <v>6.02</v>
      </c>
      <c r="G82" s="2" t="s">
        <v>171</v>
      </c>
      <c r="H82" s="21">
        <f t="shared" si="5"/>
        <v>-0.25440000000000002</v>
      </c>
      <c r="I82" s="42">
        <f t="shared" si="6"/>
        <v>7.939914163090128</v>
      </c>
      <c r="J82" s="29">
        <f xml:space="preserve"> VLOOKUP(A82, Total_de_acoes!A:B, 2, 0)</f>
        <v>198184909</v>
      </c>
      <c r="K82" s="46">
        <f t="shared" si="7"/>
        <v>-400316504.59982818</v>
      </c>
      <c r="L82" s="21" t="str">
        <f t="shared" si="8"/>
        <v>Diminuiu</v>
      </c>
      <c r="M82" s="21" t="str">
        <f xml:space="preserve"> VLOOKUP(A82, Ticker!A:B, 2, 0)</f>
        <v>GOL</v>
      </c>
      <c r="N82" s="21" t="str">
        <f xml:space="preserve"> VLOOKUP(M82, ChatGpt!A:B, 2, 0)</f>
        <v>Transporte Aéreo</v>
      </c>
      <c r="O82" s="21">
        <f xml:space="preserve"> VLOOKUP(M82, ChatGpt!A:C, 3, 0)</f>
        <v>20</v>
      </c>
      <c r="P82" s="21" t="str">
        <f t="shared" si="9"/>
        <v>Menor que 50 anos</v>
      </c>
    </row>
    <row r="83" spans="1:16" ht="13.8">
      <c r="A83" s="8"/>
      <c r="B83" s="8"/>
      <c r="C83" s="8"/>
      <c r="D83" s="8"/>
      <c r="E83" s="8"/>
      <c r="F83" s="8"/>
      <c r="G83" s="8"/>
    </row>
    <row r="84" spans="1:16" ht="13.8">
      <c r="A84" s="9"/>
      <c r="B84" s="9"/>
      <c r="C84" s="9"/>
      <c r="D84" s="9"/>
      <c r="E84" s="9"/>
      <c r="F84" s="9"/>
      <c r="G84" s="9"/>
    </row>
    <row r="85" spans="1:16" ht="13.8">
      <c r="A85" s="8"/>
      <c r="B85" s="8"/>
      <c r="C85" s="8"/>
      <c r="D85" s="8"/>
      <c r="E85" s="8"/>
      <c r="F85" s="8"/>
      <c r="G85" s="8"/>
    </row>
    <row r="86" spans="1:16" ht="13.8">
      <c r="A86" s="9"/>
      <c r="B86" s="9"/>
      <c r="C86" s="9"/>
      <c r="D86" s="9"/>
      <c r="E86" s="9"/>
      <c r="F86" s="9"/>
      <c r="G86" s="9"/>
    </row>
    <row r="87" spans="1:16" ht="13.8">
      <c r="A87" s="8"/>
      <c r="B87" s="8"/>
      <c r="C87" s="8"/>
      <c r="D87" s="8"/>
      <c r="E87" s="8"/>
      <c r="F87" s="8"/>
      <c r="G87" s="8"/>
    </row>
    <row r="88" spans="1:16" ht="13.8">
      <c r="A88" s="9"/>
      <c r="B88" s="9"/>
      <c r="C88" s="9"/>
      <c r="D88" s="9"/>
      <c r="E88" s="9"/>
      <c r="F88" s="9"/>
      <c r="G88" s="9"/>
    </row>
    <row r="89" spans="1:16" ht="13.8">
      <c r="A89" s="8"/>
      <c r="B89" s="8"/>
      <c r="C89" s="8"/>
      <c r="D89" s="8"/>
      <c r="E89" s="8"/>
      <c r="F89" s="8"/>
      <c r="G89" s="8"/>
    </row>
    <row r="90" spans="1:16" ht="13.8">
      <c r="A90" s="9"/>
      <c r="B90" s="9"/>
      <c r="C90" s="9"/>
      <c r="D90" s="9"/>
      <c r="E90" s="9"/>
      <c r="F90" s="9"/>
      <c r="G90" s="9"/>
    </row>
    <row r="91" spans="1:16" ht="13.8">
      <c r="A91" s="8"/>
      <c r="B91" s="8"/>
      <c r="C91" s="8"/>
      <c r="D91" s="8"/>
      <c r="E91" s="8"/>
      <c r="F91" s="8"/>
      <c r="G91" s="8"/>
    </row>
    <row r="92" spans="1:16" ht="13.8">
      <c r="A92" s="9"/>
      <c r="B92" s="9"/>
      <c r="C92" s="9"/>
      <c r="D92" s="9"/>
      <c r="E92" s="9"/>
      <c r="F92" s="9"/>
      <c r="G92" s="9"/>
    </row>
    <row r="93" spans="1:16" ht="13.8">
      <c r="A93" s="8"/>
      <c r="B93" s="8"/>
      <c r="C93" s="8"/>
      <c r="D93" s="8"/>
      <c r="E93" s="8"/>
      <c r="F93" s="8"/>
      <c r="G93" s="8"/>
    </row>
    <row r="94" spans="1:16" ht="13.8">
      <c r="A94" s="9"/>
      <c r="B94" s="9"/>
      <c r="C94" s="9"/>
      <c r="D94" s="9"/>
      <c r="E94" s="9"/>
      <c r="F94" s="9"/>
      <c r="G94" s="9"/>
    </row>
    <row r="95" spans="1:16" ht="13.8">
      <c r="A95" s="8"/>
      <c r="B95" s="8"/>
      <c r="C95" s="8"/>
      <c r="D95" s="8"/>
      <c r="E95" s="8"/>
      <c r="F95" s="8"/>
      <c r="G95" s="8"/>
    </row>
    <row r="96" spans="1:16" ht="13.8">
      <c r="A96" s="9"/>
      <c r="B96" s="9"/>
      <c r="C96" s="9"/>
      <c r="D96" s="9"/>
      <c r="E96" s="9"/>
      <c r="F96" s="9"/>
      <c r="G96" s="9"/>
    </row>
    <row r="97" spans="1:7" ht="13.8">
      <c r="A97" s="8"/>
      <c r="B97" s="8"/>
      <c r="C97" s="8"/>
      <c r="D97" s="8"/>
      <c r="E97" s="8"/>
      <c r="F97" s="8"/>
      <c r="G97" s="8"/>
    </row>
    <row r="98" spans="1:7" ht="13.8">
      <c r="A98" s="9"/>
      <c r="B98" s="9"/>
      <c r="C98" s="9"/>
      <c r="D98" s="9"/>
      <c r="E98" s="9"/>
      <c r="F98" s="9"/>
      <c r="G98" s="9"/>
    </row>
    <row r="99" spans="1:7" ht="13.8">
      <c r="A99" s="8"/>
      <c r="B99" s="8"/>
      <c r="C99" s="8"/>
      <c r="D99" s="8"/>
      <c r="E99" s="8"/>
      <c r="F99" s="8"/>
      <c r="G99" s="8"/>
    </row>
    <row r="100" spans="1:7" ht="13.8">
      <c r="A100" s="9"/>
      <c r="B100" s="9"/>
      <c r="C100" s="9"/>
      <c r="D100" s="9"/>
      <c r="E100" s="9"/>
      <c r="F100" s="9"/>
      <c r="G100" s="9"/>
    </row>
    <row r="101" spans="1:7" ht="13.8">
      <c r="A101" s="8"/>
      <c r="B101" s="8"/>
      <c r="C101" s="8"/>
      <c r="D101" s="8"/>
      <c r="E101" s="8"/>
      <c r="F101" s="8"/>
      <c r="G101" s="8"/>
    </row>
    <row r="102" spans="1:7" ht="13.8">
      <c r="A102" s="9"/>
      <c r="B102" s="9"/>
      <c r="C102" s="9"/>
      <c r="D102" s="9"/>
      <c r="E102" s="9"/>
      <c r="F102" s="9"/>
      <c r="G102" s="9"/>
    </row>
    <row r="103" spans="1:7" ht="13.8">
      <c r="A103" s="8"/>
      <c r="B103" s="8"/>
      <c r="C103" s="8"/>
      <c r="D103" s="8"/>
      <c r="E103" s="8"/>
      <c r="F103" s="8"/>
      <c r="G103" s="8"/>
    </row>
    <row r="104" spans="1:7" ht="13.8">
      <c r="A104" s="9"/>
      <c r="B104" s="9"/>
      <c r="C104" s="9"/>
      <c r="D104" s="9"/>
      <c r="E104" s="9"/>
      <c r="F104" s="9"/>
      <c r="G104" s="9"/>
    </row>
    <row r="105" spans="1:7" ht="13.8">
      <c r="A105" s="8"/>
      <c r="B105" s="8"/>
      <c r="C105" s="8"/>
      <c r="D105" s="8"/>
      <c r="E105" s="8"/>
      <c r="F105" s="8"/>
      <c r="G105" s="8"/>
    </row>
    <row r="106" spans="1:7" ht="13.8">
      <c r="A106" s="9"/>
      <c r="B106" s="9"/>
      <c r="C106" s="9"/>
      <c r="D106" s="9"/>
      <c r="E106" s="9"/>
      <c r="F106" s="9"/>
      <c r="G106" s="9"/>
    </row>
    <row r="107" spans="1:7" ht="13.8">
      <c r="A107" s="8"/>
      <c r="B107" s="8"/>
      <c r="C107" s="8"/>
      <c r="D107" s="8"/>
      <c r="E107" s="8"/>
      <c r="F107" s="8"/>
      <c r="G107" s="8"/>
    </row>
    <row r="108" spans="1:7" ht="13.8">
      <c r="A108" s="9"/>
      <c r="B108" s="9"/>
      <c r="C108" s="9"/>
      <c r="D108" s="9"/>
      <c r="E108" s="9"/>
      <c r="F108" s="9"/>
      <c r="G108" s="9"/>
    </row>
    <row r="109" spans="1:7" ht="13.8">
      <c r="A109" s="8"/>
      <c r="B109" s="8"/>
      <c r="C109" s="8"/>
      <c r="D109" s="8"/>
      <c r="E109" s="8"/>
      <c r="F109" s="8"/>
      <c r="G109" s="8"/>
    </row>
    <row r="110" spans="1:7" ht="13.8">
      <c r="A110" s="9"/>
      <c r="B110" s="9"/>
      <c r="C110" s="9"/>
      <c r="D110" s="9"/>
      <c r="E110" s="9"/>
      <c r="F110" s="9"/>
      <c r="G110" s="9"/>
    </row>
    <row r="111" spans="1:7" ht="13.8">
      <c r="A111" s="8"/>
      <c r="B111" s="8"/>
      <c r="C111" s="8"/>
      <c r="D111" s="8"/>
      <c r="E111" s="8"/>
      <c r="F111" s="8"/>
      <c r="G111" s="8"/>
    </row>
    <row r="112" spans="1:7" ht="13.8">
      <c r="A112" s="9"/>
      <c r="B112" s="9"/>
      <c r="C112" s="9"/>
      <c r="D112" s="9"/>
      <c r="E112" s="9"/>
      <c r="F112" s="9"/>
      <c r="G112" s="9"/>
    </row>
    <row r="113" spans="1:7" ht="13.8">
      <c r="A113" s="8"/>
      <c r="B113" s="8"/>
      <c r="C113" s="8"/>
      <c r="D113" s="8"/>
      <c r="E113" s="8"/>
      <c r="F113" s="8"/>
      <c r="G113" s="8"/>
    </row>
    <row r="114" spans="1:7" ht="13.8">
      <c r="A114" s="9"/>
      <c r="B114" s="9"/>
      <c r="C114" s="9"/>
      <c r="D114" s="9"/>
      <c r="E114" s="9"/>
      <c r="F114" s="9"/>
      <c r="G114" s="9"/>
    </row>
    <row r="115" spans="1:7" ht="13.8">
      <c r="A115" s="8"/>
      <c r="B115" s="8"/>
      <c r="C115" s="8"/>
      <c r="D115" s="8"/>
      <c r="E115" s="8"/>
      <c r="F115" s="8"/>
      <c r="G115" s="8"/>
    </row>
    <row r="116" spans="1:7" ht="13.8">
      <c r="A116" s="9"/>
      <c r="B116" s="9"/>
      <c r="C116" s="9"/>
      <c r="D116" s="9"/>
      <c r="E116" s="9"/>
      <c r="F116" s="9"/>
      <c r="G116" s="9"/>
    </row>
    <row r="117" spans="1:7" ht="13.8">
      <c r="A117" s="8"/>
      <c r="B117" s="8"/>
      <c r="C117" s="8"/>
      <c r="D117" s="8"/>
      <c r="E117" s="8"/>
      <c r="F117" s="8"/>
      <c r="G117" s="8"/>
    </row>
    <row r="118" spans="1:7" ht="13.8">
      <c r="A118" s="9"/>
      <c r="B118" s="9"/>
      <c r="C118" s="9"/>
      <c r="D118" s="9"/>
      <c r="E118" s="9"/>
      <c r="F118" s="9"/>
      <c r="G118" s="9"/>
    </row>
    <row r="119" spans="1:7" ht="13.8">
      <c r="A119" s="8"/>
      <c r="B119" s="8"/>
      <c r="C119" s="8"/>
      <c r="D119" s="8"/>
      <c r="E119" s="8"/>
      <c r="F119" s="8"/>
      <c r="G119" s="8"/>
    </row>
    <row r="120" spans="1:7" ht="13.8">
      <c r="A120" s="9"/>
      <c r="B120" s="9"/>
      <c r="C120" s="9"/>
      <c r="D120" s="9"/>
      <c r="E120" s="9"/>
      <c r="F120" s="9"/>
      <c r="G120" s="9"/>
    </row>
    <row r="121" spans="1:7" ht="13.8">
      <c r="A121" s="8"/>
      <c r="B121" s="8"/>
      <c r="C121" s="8"/>
      <c r="D121" s="8"/>
      <c r="E121" s="8"/>
      <c r="F121" s="8"/>
      <c r="G121" s="8"/>
    </row>
    <row r="122" spans="1:7" ht="13.8">
      <c r="A122" s="9"/>
      <c r="B122" s="9"/>
      <c r="C122" s="9"/>
      <c r="D122" s="9"/>
      <c r="E122" s="9"/>
      <c r="F122" s="9"/>
      <c r="G122" s="9"/>
    </row>
    <row r="123" spans="1:7" ht="13.8">
      <c r="A123" s="8"/>
      <c r="B123" s="8"/>
      <c r="C123" s="8"/>
      <c r="D123" s="8"/>
      <c r="E123" s="8"/>
      <c r="F123" s="8"/>
      <c r="G123" s="8"/>
    </row>
    <row r="124" spans="1:7" ht="13.8">
      <c r="A124" s="9"/>
      <c r="B124" s="9"/>
      <c r="C124" s="9"/>
      <c r="D124" s="9"/>
      <c r="E124" s="9"/>
      <c r="F124" s="9"/>
      <c r="G124" s="9"/>
    </row>
    <row r="125" spans="1:7" ht="13.8">
      <c r="A125" s="8"/>
      <c r="B125" s="8"/>
      <c r="C125" s="8"/>
      <c r="D125" s="8"/>
      <c r="E125" s="8"/>
      <c r="F125" s="8"/>
      <c r="G125" s="8"/>
    </row>
    <row r="126" spans="1:7" ht="13.8">
      <c r="A126" s="9"/>
      <c r="B126" s="9"/>
      <c r="C126" s="9"/>
      <c r="D126" s="9"/>
      <c r="E126" s="9"/>
      <c r="F126" s="9"/>
      <c r="G126" s="9"/>
    </row>
    <row r="127" spans="1:7" ht="13.8">
      <c r="A127" s="8"/>
      <c r="B127" s="8"/>
      <c r="C127" s="8"/>
      <c r="D127" s="8"/>
      <c r="E127" s="8"/>
      <c r="F127" s="8"/>
      <c r="G127" s="8"/>
    </row>
    <row r="128" spans="1:7" ht="13.8">
      <c r="A128" s="9"/>
      <c r="B128" s="9"/>
      <c r="C128" s="9"/>
      <c r="D128" s="9"/>
      <c r="E128" s="9"/>
      <c r="F128" s="9"/>
      <c r="G128" s="9"/>
    </row>
    <row r="129" spans="1:7" ht="13.8">
      <c r="A129" s="8"/>
      <c r="B129" s="8"/>
      <c r="C129" s="8"/>
      <c r="D129" s="8"/>
      <c r="E129" s="8"/>
      <c r="F129" s="8"/>
      <c r="G129" s="8"/>
    </row>
    <row r="130" spans="1:7" ht="13.8">
      <c r="A130" s="9"/>
      <c r="B130" s="9"/>
      <c r="C130" s="9"/>
      <c r="D130" s="9"/>
      <c r="E130" s="9"/>
      <c r="F130" s="9"/>
      <c r="G130" s="9"/>
    </row>
    <row r="131" spans="1:7" ht="13.8">
      <c r="A131" s="8"/>
      <c r="B131" s="8"/>
      <c r="C131" s="8"/>
      <c r="D131" s="8"/>
      <c r="E131" s="8"/>
      <c r="F131" s="8"/>
      <c r="G131" s="8"/>
    </row>
    <row r="132" spans="1:7" ht="13.8">
      <c r="A132" s="9"/>
      <c r="B132" s="9"/>
      <c r="C132" s="9"/>
      <c r="D132" s="9"/>
      <c r="E132" s="9"/>
      <c r="F132" s="9"/>
      <c r="G132" s="9"/>
    </row>
    <row r="133" spans="1:7" ht="13.8">
      <c r="A133" s="8"/>
      <c r="B133" s="8"/>
      <c r="C133" s="8"/>
      <c r="D133" s="8"/>
      <c r="E133" s="8"/>
      <c r="F133" s="8"/>
      <c r="G133" s="8"/>
    </row>
    <row r="134" spans="1:7" ht="13.8">
      <c r="A134" s="9"/>
      <c r="B134" s="9"/>
      <c r="C134" s="9"/>
      <c r="D134" s="9"/>
      <c r="E134" s="9"/>
      <c r="F134" s="9"/>
      <c r="G134" s="9"/>
    </row>
    <row r="135" spans="1:7" ht="13.8">
      <c r="A135" s="8"/>
      <c r="B135" s="8"/>
      <c r="C135" s="8"/>
      <c r="D135" s="8"/>
      <c r="E135" s="8"/>
      <c r="F135" s="8"/>
      <c r="G135" s="8"/>
    </row>
    <row r="136" spans="1:7" ht="13.8">
      <c r="A136" s="9"/>
      <c r="B136" s="9"/>
      <c r="C136" s="9"/>
      <c r="D136" s="9"/>
      <c r="E136" s="9"/>
      <c r="F136" s="9"/>
      <c r="G136" s="9"/>
    </row>
    <row r="137" spans="1:7" ht="13.8">
      <c r="A137" s="8"/>
      <c r="B137" s="8"/>
      <c r="C137" s="8"/>
      <c r="D137" s="8"/>
      <c r="E137" s="8"/>
      <c r="F137" s="8"/>
      <c r="G137" s="8"/>
    </row>
    <row r="138" spans="1:7" ht="13.8">
      <c r="A138" s="9"/>
      <c r="B138" s="9"/>
      <c r="C138" s="9"/>
      <c r="D138" s="9"/>
      <c r="E138" s="9"/>
      <c r="F138" s="9"/>
      <c r="G138" s="9"/>
    </row>
    <row r="139" spans="1:7" ht="13.8">
      <c r="A139" s="8"/>
      <c r="B139" s="8"/>
      <c r="C139" s="8"/>
      <c r="D139" s="8"/>
      <c r="E139" s="8"/>
      <c r="F139" s="8"/>
      <c r="G139" s="8"/>
    </row>
    <row r="140" spans="1:7" ht="13.8">
      <c r="A140" s="9"/>
      <c r="B140" s="9"/>
      <c r="C140" s="9"/>
      <c r="D140" s="9"/>
      <c r="E140" s="9"/>
      <c r="F140" s="9"/>
      <c r="G140" s="9"/>
    </row>
    <row r="141" spans="1:7" ht="13.8">
      <c r="A141" s="8"/>
      <c r="B141" s="8"/>
      <c r="C141" s="8"/>
      <c r="D141" s="8"/>
      <c r="E141" s="8"/>
      <c r="F141" s="8"/>
      <c r="G141" s="8"/>
    </row>
    <row r="142" spans="1:7" ht="13.8">
      <c r="A142" s="9"/>
      <c r="B142" s="9"/>
      <c r="C142" s="9"/>
      <c r="D142" s="9"/>
      <c r="E142" s="9"/>
      <c r="F142" s="9"/>
      <c r="G142" s="9"/>
    </row>
    <row r="143" spans="1:7" ht="13.8">
      <c r="A143" s="8"/>
      <c r="B143" s="8"/>
      <c r="C143" s="8"/>
      <c r="D143" s="8"/>
      <c r="E143" s="8"/>
      <c r="F143" s="8"/>
      <c r="G143" s="8"/>
    </row>
    <row r="144" spans="1:7" ht="13.8">
      <c r="A144" s="9"/>
      <c r="B144" s="9"/>
      <c r="C144" s="9"/>
      <c r="D144" s="9"/>
      <c r="E144" s="9"/>
      <c r="F144" s="9"/>
      <c r="G144" s="9"/>
    </row>
    <row r="145" spans="1:7" ht="13.8">
      <c r="A145" s="8"/>
      <c r="B145" s="8"/>
      <c r="C145" s="8"/>
      <c r="D145" s="8"/>
      <c r="E145" s="8"/>
      <c r="F145" s="8"/>
      <c r="G145" s="8"/>
    </row>
    <row r="146" spans="1:7" ht="13.8">
      <c r="A146" s="9"/>
      <c r="B146" s="9"/>
      <c r="C146" s="9"/>
      <c r="D146" s="9"/>
      <c r="E146" s="9"/>
      <c r="F146" s="9"/>
      <c r="G146" s="9"/>
    </row>
    <row r="147" spans="1:7" ht="13.8">
      <c r="A147" s="8"/>
      <c r="B147" s="8"/>
      <c r="C147" s="8"/>
      <c r="D147" s="8"/>
      <c r="E147" s="8"/>
      <c r="F147" s="8"/>
      <c r="G147" s="8"/>
    </row>
    <row r="148" spans="1:7" ht="13.8">
      <c r="A148" s="9"/>
      <c r="B148" s="9"/>
      <c r="C148" s="9"/>
      <c r="D148" s="9"/>
      <c r="E148" s="9"/>
      <c r="F148" s="9"/>
      <c r="G148" s="9"/>
    </row>
    <row r="149" spans="1:7" ht="13.8">
      <c r="A149" s="8"/>
      <c r="B149" s="8"/>
      <c r="C149" s="8"/>
      <c r="D149" s="8"/>
      <c r="E149" s="8"/>
      <c r="F149" s="8"/>
      <c r="G149" s="8"/>
    </row>
    <row r="150" spans="1:7" ht="13.8">
      <c r="A150" s="9"/>
      <c r="B150" s="9"/>
      <c r="C150" s="9"/>
      <c r="D150" s="9"/>
      <c r="E150" s="9"/>
      <c r="F150" s="9"/>
      <c r="G150" s="9"/>
    </row>
    <row r="151" spans="1:7" ht="13.8">
      <c r="A151" s="8"/>
      <c r="B151" s="8"/>
      <c r="C151" s="8"/>
      <c r="D151" s="8"/>
      <c r="E151" s="8"/>
      <c r="F151" s="8"/>
      <c r="G151" s="8"/>
    </row>
    <row r="152" spans="1:7" ht="13.8">
      <c r="A152" s="9"/>
      <c r="B152" s="9"/>
      <c r="C152" s="9"/>
      <c r="D152" s="9"/>
      <c r="E152" s="9"/>
      <c r="F152" s="9"/>
      <c r="G152" s="9"/>
    </row>
    <row r="153" spans="1:7" ht="13.8">
      <c r="A153" s="8"/>
      <c r="B153" s="8"/>
      <c r="C153" s="8"/>
      <c r="D153" s="8"/>
      <c r="E153" s="8"/>
      <c r="F153" s="8"/>
      <c r="G153" s="8"/>
    </row>
    <row r="154" spans="1:7" ht="13.8">
      <c r="A154" s="9"/>
      <c r="B154" s="9"/>
      <c r="C154" s="9"/>
      <c r="D154" s="9"/>
      <c r="E154" s="9"/>
      <c r="F154" s="9"/>
      <c r="G154" s="9"/>
    </row>
    <row r="155" spans="1:7" ht="13.8">
      <c r="A155" s="8"/>
      <c r="B155" s="8"/>
      <c r="C155" s="8"/>
      <c r="D155" s="8"/>
      <c r="E155" s="8"/>
      <c r="F155" s="8"/>
      <c r="G155" s="8"/>
    </row>
    <row r="156" spans="1:7" ht="13.8">
      <c r="A156" s="9"/>
      <c r="B156" s="9"/>
      <c r="C156" s="9"/>
      <c r="D156" s="9"/>
      <c r="E156" s="9"/>
      <c r="F156" s="9"/>
      <c r="G156" s="9"/>
    </row>
    <row r="157" spans="1:7" ht="13.8">
      <c r="A157" s="8"/>
      <c r="B157" s="8"/>
      <c r="C157" s="8"/>
      <c r="D157" s="8"/>
      <c r="E157" s="8"/>
      <c r="F157" s="8"/>
      <c r="G157" s="8"/>
    </row>
    <row r="158" spans="1:7" ht="13.8">
      <c r="A158" s="9"/>
      <c r="B158" s="9"/>
      <c r="C158" s="9"/>
      <c r="D158" s="9"/>
      <c r="E158" s="9"/>
      <c r="F158" s="9"/>
      <c r="G158" s="9"/>
    </row>
    <row r="159" spans="1:7" ht="13.8">
      <c r="A159" s="8"/>
      <c r="B159" s="8"/>
      <c r="C159" s="8"/>
      <c r="D159" s="8"/>
      <c r="E159" s="8"/>
      <c r="F159" s="8"/>
      <c r="G159" s="8"/>
    </row>
    <row r="160" spans="1:7" ht="13.8">
      <c r="A160" s="9"/>
      <c r="B160" s="9"/>
      <c r="C160" s="9"/>
      <c r="D160" s="9"/>
      <c r="E160" s="9"/>
      <c r="F160" s="9"/>
      <c r="G160" s="9"/>
    </row>
    <row r="161" spans="1:7" ht="13.8">
      <c r="A161" s="8"/>
      <c r="B161" s="8"/>
      <c r="C161" s="8"/>
      <c r="D161" s="8"/>
      <c r="E161" s="8"/>
      <c r="F161" s="8"/>
      <c r="G161" s="8"/>
    </row>
    <row r="162" spans="1:7" ht="13.8">
      <c r="A162" s="9"/>
      <c r="B162" s="9"/>
      <c r="C162" s="9"/>
      <c r="D162" s="9"/>
      <c r="E162" s="9"/>
      <c r="F162" s="9"/>
      <c r="G162" s="9"/>
    </row>
    <row r="163" spans="1:7" ht="13.8">
      <c r="A163" s="8"/>
      <c r="B163" s="8"/>
      <c r="C163" s="8"/>
      <c r="D163" s="8"/>
      <c r="E163" s="8"/>
      <c r="F163" s="8"/>
      <c r="G163" s="8"/>
    </row>
    <row r="164" spans="1:7" ht="13.8">
      <c r="A164" s="9"/>
      <c r="B164" s="9"/>
      <c r="C164" s="9"/>
      <c r="D164" s="9"/>
      <c r="E164" s="9"/>
      <c r="F164" s="9"/>
      <c r="G164" s="9"/>
    </row>
    <row r="165" spans="1:7" ht="13.8">
      <c r="A165" s="8"/>
      <c r="B165" s="8"/>
      <c r="C165" s="8"/>
      <c r="D165" s="8"/>
      <c r="E165" s="8"/>
      <c r="F165" s="8"/>
      <c r="G165" s="8"/>
    </row>
    <row r="166" spans="1:7" ht="13.8">
      <c r="A166" s="9"/>
      <c r="B166" s="9"/>
      <c r="C166" s="9"/>
      <c r="D166" s="9"/>
      <c r="E166" s="9"/>
      <c r="F166" s="9"/>
      <c r="G166" s="9"/>
    </row>
    <row r="167" spans="1:7" ht="13.8">
      <c r="A167" s="8"/>
      <c r="B167" s="8"/>
      <c r="C167" s="8"/>
      <c r="D167" s="8"/>
      <c r="E167" s="8"/>
      <c r="F167" s="8"/>
      <c r="G167" s="8"/>
    </row>
    <row r="168" spans="1:7" ht="13.8">
      <c r="A168" s="9"/>
      <c r="B168" s="9"/>
      <c r="C168" s="9"/>
      <c r="D168" s="9"/>
      <c r="E168" s="9"/>
      <c r="F168" s="9"/>
      <c r="G168" s="9"/>
    </row>
    <row r="169" spans="1:7" ht="13.8">
      <c r="A169" s="8"/>
      <c r="B169" s="8"/>
      <c r="C169" s="8"/>
      <c r="D169" s="8"/>
      <c r="E169" s="8"/>
      <c r="F169" s="8"/>
      <c r="G169" s="8"/>
    </row>
    <row r="170" spans="1:7" ht="13.8">
      <c r="A170" s="9"/>
      <c r="B170" s="9"/>
      <c r="C170" s="9"/>
      <c r="D170" s="9"/>
      <c r="E170" s="9"/>
      <c r="F170" s="9"/>
      <c r="G170" s="9"/>
    </row>
    <row r="171" spans="1:7" ht="13.8">
      <c r="A171" s="8"/>
      <c r="B171" s="8"/>
      <c r="C171" s="8"/>
      <c r="D171" s="8"/>
      <c r="E171" s="8"/>
      <c r="F171" s="8"/>
      <c r="G171" s="8"/>
    </row>
    <row r="172" spans="1:7" ht="13.8">
      <c r="A172" s="9"/>
      <c r="B172" s="9"/>
      <c r="C172" s="9"/>
      <c r="D172" s="9"/>
      <c r="E172" s="9"/>
      <c r="F172" s="9"/>
      <c r="G172" s="9"/>
    </row>
    <row r="173" spans="1:7" ht="13.8">
      <c r="A173" s="8"/>
      <c r="B173" s="8"/>
      <c r="C173" s="8"/>
      <c r="D173" s="8"/>
      <c r="E173" s="8"/>
      <c r="F173" s="8"/>
      <c r="G173" s="8"/>
    </row>
    <row r="174" spans="1:7" ht="13.8">
      <c r="A174" s="9"/>
      <c r="B174" s="9"/>
      <c r="C174" s="9"/>
      <c r="D174" s="9"/>
      <c r="E174" s="9"/>
      <c r="F174" s="9"/>
      <c r="G174" s="9"/>
    </row>
    <row r="175" spans="1:7" ht="13.8">
      <c r="A175" s="8"/>
      <c r="B175" s="8"/>
      <c r="C175" s="8"/>
      <c r="D175" s="8"/>
      <c r="E175" s="8"/>
      <c r="F175" s="8"/>
      <c r="G175" s="8"/>
    </row>
    <row r="176" spans="1:7" ht="13.8">
      <c r="A176" s="9"/>
      <c r="B176" s="9"/>
      <c r="C176" s="9"/>
      <c r="D176" s="9"/>
      <c r="E176" s="9"/>
      <c r="F176" s="9"/>
      <c r="G176" s="9"/>
    </row>
    <row r="177" spans="1:7" ht="13.8">
      <c r="A177" s="8"/>
      <c r="B177" s="8"/>
      <c r="C177" s="8"/>
      <c r="D177" s="8"/>
      <c r="E177" s="8"/>
      <c r="F177" s="8"/>
      <c r="G177" s="8"/>
    </row>
    <row r="178" spans="1:7" ht="13.8">
      <c r="A178" s="9"/>
      <c r="B178" s="9"/>
      <c r="C178" s="9"/>
      <c r="D178" s="9"/>
      <c r="E178" s="9"/>
      <c r="F178" s="9"/>
      <c r="G178" s="9"/>
    </row>
    <row r="179" spans="1:7" ht="13.8">
      <c r="A179" s="8"/>
      <c r="B179" s="8"/>
      <c r="C179" s="8"/>
      <c r="D179" s="8"/>
      <c r="E179" s="8"/>
      <c r="F179" s="8"/>
      <c r="G179" s="8"/>
    </row>
    <row r="180" spans="1:7" ht="13.8">
      <c r="A180" s="9"/>
      <c r="B180" s="9"/>
      <c r="C180" s="9"/>
      <c r="D180" s="9"/>
      <c r="E180" s="9"/>
      <c r="F180" s="9"/>
      <c r="G180" s="9"/>
    </row>
    <row r="181" spans="1:7" ht="13.8">
      <c r="A181" s="8"/>
      <c r="B181" s="8"/>
      <c r="C181" s="8"/>
      <c r="D181" s="8"/>
      <c r="E181" s="8"/>
      <c r="F181" s="8"/>
      <c r="G181" s="8"/>
    </row>
    <row r="182" spans="1:7" ht="13.8">
      <c r="A182" s="9"/>
      <c r="B182" s="9"/>
      <c r="C182" s="9"/>
      <c r="D182" s="9"/>
      <c r="E182" s="9"/>
      <c r="F182" s="9"/>
      <c r="G182" s="9"/>
    </row>
    <row r="183" spans="1:7" ht="13.8">
      <c r="A183" s="8"/>
      <c r="B183" s="8"/>
      <c r="C183" s="8"/>
      <c r="D183" s="8"/>
      <c r="E183" s="8"/>
      <c r="F183" s="8"/>
      <c r="G183" s="8"/>
    </row>
    <row r="184" spans="1:7" ht="13.8">
      <c r="A184" s="9"/>
      <c r="B184" s="9"/>
      <c r="C184" s="9"/>
      <c r="D184" s="9"/>
      <c r="E184" s="9"/>
      <c r="F184" s="9"/>
      <c r="G184" s="9"/>
    </row>
    <row r="185" spans="1:7" ht="13.8">
      <c r="A185" s="8"/>
      <c r="B185" s="8"/>
      <c r="C185" s="8"/>
      <c r="D185" s="8"/>
      <c r="E185" s="8"/>
      <c r="F185" s="8"/>
      <c r="G185" s="8"/>
    </row>
    <row r="186" spans="1:7" ht="13.8">
      <c r="A186" s="9"/>
      <c r="B186" s="9"/>
      <c r="C186" s="9"/>
      <c r="D186" s="9"/>
      <c r="E186" s="9"/>
      <c r="F186" s="9"/>
      <c r="G186" s="9"/>
    </row>
    <row r="187" spans="1:7" ht="13.8">
      <c r="A187" s="8"/>
      <c r="B187" s="8"/>
      <c r="C187" s="8"/>
      <c r="D187" s="8"/>
      <c r="E187" s="8"/>
      <c r="F187" s="8"/>
      <c r="G187" s="8"/>
    </row>
    <row r="188" spans="1:7" ht="13.8">
      <c r="A188" s="9"/>
      <c r="B188" s="9"/>
      <c r="C188" s="9"/>
      <c r="D188" s="9"/>
      <c r="E188" s="9"/>
      <c r="F188" s="9"/>
      <c r="G188" s="9"/>
    </row>
    <row r="189" spans="1:7" ht="13.8">
      <c r="A189" s="8"/>
      <c r="B189" s="8"/>
      <c r="C189" s="8"/>
      <c r="D189" s="8"/>
      <c r="E189" s="8"/>
      <c r="F189" s="8"/>
      <c r="G189" s="8"/>
    </row>
    <row r="190" spans="1:7" ht="13.8">
      <c r="A190" s="9"/>
      <c r="B190" s="9"/>
      <c r="C190" s="9"/>
      <c r="D190" s="9"/>
      <c r="E190" s="9"/>
      <c r="F190" s="9"/>
      <c r="G190" s="9"/>
    </row>
    <row r="191" spans="1:7" ht="13.8">
      <c r="A191" s="8"/>
      <c r="B191" s="8"/>
      <c r="C191" s="8"/>
      <c r="D191" s="8"/>
      <c r="E191" s="8"/>
      <c r="F191" s="8"/>
      <c r="G191" s="8"/>
    </row>
    <row r="192" spans="1:7" ht="13.8">
      <c r="A192" s="9"/>
      <c r="B192" s="9"/>
      <c r="C192" s="9"/>
      <c r="D192" s="9"/>
      <c r="E192" s="9"/>
      <c r="F192" s="9"/>
      <c r="G192" s="9"/>
    </row>
    <row r="193" spans="1:7" ht="13.8">
      <c r="A193" s="8"/>
      <c r="B193" s="8"/>
      <c r="C193" s="8"/>
      <c r="D193" s="8"/>
      <c r="E193" s="8"/>
      <c r="F193" s="8"/>
      <c r="G193" s="8"/>
    </row>
    <row r="194" spans="1:7" ht="13.8">
      <c r="A194" s="9"/>
      <c r="B194" s="9"/>
      <c r="C194" s="9"/>
      <c r="D194" s="9"/>
      <c r="E194" s="9"/>
      <c r="F194" s="9"/>
      <c r="G194" s="9"/>
    </row>
    <row r="195" spans="1:7" ht="13.8">
      <c r="A195" s="8"/>
      <c r="B195" s="8"/>
      <c r="C195" s="8"/>
      <c r="D195" s="8"/>
      <c r="E195" s="8"/>
      <c r="F195" s="8"/>
      <c r="G195" s="8"/>
    </row>
    <row r="196" spans="1:7" ht="13.8">
      <c r="A196" s="9"/>
      <c r="B196" s="9"/>
      <c r="C196" s="9"/>
      <c r="D196" s="9"/>
      <c r="E196" s="9"/>
      <c r="F196" s="9"/>
      <c r="G196" s="9"/>
    </row>
    <row r="197" spans="1:7" ht="13.8">
      <c r="A197" s="8"/>
      <c r="B197" s="8"/>
      <c r="C197" s="8"/>
      <c r="D197" s="8"/>
      <c r="E197" s="8"/>
      <c r="F197" s="8"/>
      <c r="G197" s="8"/>
    </row>
    <row r="198" spans="1:7" ht="13.8">
      <c r="A198" s="9"/>
      <c r="B198" s="9"/>
      <c r="C198" s="9"/>
      <c r="D198" s="9"/>
      <c r="E198" s="9"/>
      <c r="F198" s="9"/>
      <c r="G198" s="9"/>
    </row>
    <row r="199" spans="1:7" ht="13.8">
      <c r="A199" s="8"/>
      <c r="B199" s="8"/>
      <c r="C199" s="8"/>
      <c r="D199" s="8"/>
      <c r="E199" s="8"/>
      <c r="F199" s="8"/>
      <c r="G199" s="8"/>
    </row>
    <row r="200" spans="1:7" ht="13.8">
      <c r="A200" s="9"/>
      <c r="B200" s="9"/>
      <c r="C200" s="9"/>
      <c r="D200" s="9"/>
      <c r="E200" s="9"/>
      <c r="F200" s="9"/>
      <c r="G200" s="9"/>
    </row>
    <row r="201" spans="1:7" ht="13.8">
      <c r="A201" s="8"/>
      <c r="B201" s="8"/>
      <c r="C201" s="8"/>
      <c r="D201" s="8"/>
      <c r="E201" s="8"/>
      <c r="F201" s="8"/>
      <c r="G201" s="8"/>
    </row>
    <row r="202" spans="1:7" ht="13.8">
      <c r="A202" s="9"/>
      <c r="B202" s="9"/>
      <c r="C202" s="9"/>
      <c r="D202" s="9"/>
      <c r="E202" s="9"/>
      <c r="F202" s="9"/>
      <c r="G202" s="9"/>
    </row>
    <row r="203" spans="1:7" ht="13.8">
      <c r="A203" s="8"/>
      <c r="B203" s="8"/>
      <c r="C203" s="8"/>
      <c r="D203" s="8"/>
      <c r="E203" s="8"/>
      <c r="F203" s="8"/>
      <c r="G203" s="8"/>
    </row>
    <row r="204" spans="1:7" ht="13.8">
      <c r="A204" s="9"/>
      <c r="B204" s="9"/>
      <c r="C204" s="9"/>
      <c r="D204" s="9"/>
      <c r="E204" s="9"/>
      <c r="F204" s="9"/>
      <c r="G204" s="9"/>
    </row>
    <row r="205" spans="1:7" ht="13.8">
      <c r="A205" s="8"/>
      <c r="B205" s="8"/>
      <c r="C205" s="8"/>
      <c r="D205" s="8"/>
      <c r="E205" s="8"/>
      <c r="F205" s="8"/>
      <c r="G205" s="8"/>
    </row>
    <row r="206" spans="1:7" ht="13.8">
      <c r="A206" s="9"/>
      <c r="B206" s="9"/>
      <c r="C206" s="9"/>
      <c r="D206" s="9"/>
      <c r="E206" s="9"/>
      <c r="F206" s="9"/>
      <c r="G206" s="9"/>
    </row>
    <row r="207" spans="1:7" ht="13.8">
      <c r="A207" s="8"/>
      <c r="B207" s="8"/>
      <c r="C207" s="8"/>
      <c r="D207" s="8"/>
      <c r="E207" s="8"/>
      <c r="F207" s="8"/>
      <c r="G207" s="8"/>
    </row>
    <row r="208" spans="1:7" ht="13.8">
      <c r="A208" s="9"/>
      <c r="B208" s="9"/>
      <c r="C208" s="9"/>
      <c r="D208" s="9"/>
      <c r="E208" s="9"/>
      <c r="F208" s="9"/>
      <c r="G208" s="9"/>
    </row>
    <row r="209" spans="1:7" ht="13.8">
      <c r="A209" s="8"/>
      <c r="B209" s="8"/>
      <c r="C209" s="8"/>
      <c r="D209" s="8"/>
      <c r="E209" s="8"/>
      <c r="F209" s="8"/>
      <c r="G209" s="8"/>
    </row>
    <row r="210" spans="1:7" ht="13.8">
      <c r="A210" s="9"/>
      <c r="B210" s="9"/>
      <c r="C210" s="9"/>
      <c r="D210" s="9"/>
      <c r="E210" s="9"/>
      <c r="F210" s="9"/>
      <c r="G210" s="9"/>
    </row>
    <row r="211" spans="1:7" ht="13.8">
      <c r="A211" s="8"/>
      <c r="B211" s="8"/>
      <c r="C211" s="8"/>
      <c r="D211" s="8"/>
      <c r="E211" s="8"/>
      <c r="F211" s="8"/>
      <c r="G211" s="8"/>
    </row>
    <row r="212" spans="1:7" ht="13.8">
      <c r="A212" s="9"/>
      <c r="B212" s="9"/>
      <c r="C212" s="9"/>
      <c r="D212" s="9"/>
      <c r="E212" s="9"/>
      <c r="F212" s="9"/>
      <c r="G212" s="9"/>
    </row>
    <row r="213" spans="1:7" ht="13.8">
      <c r="A213" s="8"/>
      <c r="B213" s="8"/>
      <c r="C213" s="8"/>
      <c r="D213" s="8"/>
      <c r="E213" s="8"/>
      <c r="F213" s="8"/>
      <c r="G213" s="8"/>
    </row>
    <row r="214" spans="1:7" ht="13.8">
      <c r="A214" s="9"/>
      <c r="B214" s="9"/>
      <c r="C214" s="9"/>
      <c r="D214" s="9"/>
      <c r="E214" s="9"/>
      <c r="F214" s="9"/>
      <c r="G214" s="9"/>
    </row>
    <row r="215" spans="1:7" ht="13.8">
      <c r="A215" s="8"/>
      <c r="B215" s="8"/>
      <c r="C215" s="8"/>
      <c r="D215" s="8"/>
      <c r="E215" s="8"/>
      <c r="F215" s="8"/>
      <c r="G215" s="8"/>
    </row>
    <row r="216" spans="1:7" ht="13.8">
      <c r="A216" s="9"/>
      <c r="B216" s="9"/>
      <c r="C216" s="9"/>
      <c r="D216" s="9"/>
      <c r="E216" s="9"/>
      <c r="F216" s="9"/>
      <c r="G216" s="9"/>
    </row>
    <row r="217" spans="1:7" ht="13.8">
      <c r="A217" s="8"/>
      <c r="B217" s="8"/>
      <c r="C217" s="8"/>
      <c r="D217" s="8"/>
      <c r="E217" s="8"/>
      <c r="F217" s="8"/>
      <c r="G217" s="8"/>
    </row>
    <row r="218" spans="1:7" ht="13.8">
      <c r="A218" s="9"/>
      <c r="B218" s="9"/>
      <c r="C218" s="9"/>
      <c r="D218" s="9"/>
      <c r="E218" s="9"/>
      <c r="F218" s="9"/>
      <c r="G218" s="9"/>
    </row>
    <row r="219" spans="1:7" ht="13.8">
      <c r="A219" s="8"/>
      <c r="B219" s="8"/>
      <c r="C219" s="8"/>
      <c r="D219" s="8"/>
      <c r="E219" s="8"/>
      <c r="F219" s="8"/>
      <c r="G219" s="8"/>
    </row>
    <row r="220" spans="1:7" ht="13.8">
      <c r="A220" s="9"/>
      <c r="B220" s="9"/>
      <c r="C220" s="9"/>
      <c r="D220" s="9"/>
      <c r="E220" s="9"/>
      <c r="F220" s="9"/>
      <c r="G220" s="9"/>
    </row>
    <row r="221" spans="1:7" ht="13.8">
      <c r="A221" s="8"/>
      <c r="B221" s="8"/>
      <c r="C221" s="8"/>
      <c r="D221" s="8"/>
      <c r="E221" s="8"/>
      <c r="F221" s="8"/>
      <c r="G221" s="8"/>
    </row>
    <row r="222" spans="1:7" ht="13.8">
      <c r="A222" s="9"/>
      <c r="B222" s="9"/>
      <c r="C222" s="9"/>
      <c r="D222" s="9"/>
      <c r="E222" s="9"/>
      <c r="F222" s="9"/>
      <c r="G222" s="9"/>
    </row>
    <row r="223" spans="1:7" ht="13.8">
      <c r="A223" s="8"/>
      <c r="B223" s="8"/>
      <c r="C223" s="8"/>
      <c r="D223" s="8"/>
      <c r="E223" s="8"/>
      <c r="F223" s="8"/>
      <c r="G223" s="8"/>
    </row>
    <row r="224" spans="1:7" ht="13.8">
      <c r="A224" s="9"/>
      <c r="B224" s="9"/>
      <c r="C224" s="9"/>
      <c r="D224" s="9"/>
      <c r="E224" s="9"/>
      <c r="F224" s="9"/>
      <c r="G224" s="9"/>
    </row>
    <row r="225" spans="1:7" ht="13.8">
      <c r="A225" s="8"/>
      <c r="B225" s="8"/>
      <c r="C225" s="8"/>
      <c r="D225" s="8"/>
      <c r="E225" s="8"/>
      <c r="F225" s="8"/>
      <c r="G225" s="8"/>
    </row>
    <row r="226" spans="1:7" ht="13.8">
      <c r="A226" s="9"/>
      <c r="B226" s="9"/>
      <c r="C226" s="9"/>
      <c r="D226" s="9"/>
      <c r="E226" s="9"/>
      <c r="F226" s="9"/>
      <c r="G226" s="9"/>
    </row>
    <row r="227" spans="1:7" ht="13.8">
      <c r="A227" s="8"/>
      <c r="B227" s="8"/>
      <c r="C227" s="8"/>
      <c r="D227" s="8"/>
      <c r="E227" s="8"/>
      <c r="F227" s="8"/>
      <c r="G227" s="8"/>
    </row>
    <row r="228" spans="1:7" ht="13.8">
      <c r="A228" s="9"/>
      <c r="B228" s="9"/>
      <c r="C228" s="9"/>
      <c r="D228" s="9"/>
      <c r="E228" s="9"/>
      <c r="F228" s="9"/>
      <c r="G228" s="9"/>
    </row>
    <row r="229" spans="1:7" ht="13.8">
      <c r="A229" s="8"/>
      <c r="B229" s="8"/>
      <c r="C229" s="8"/>
      <c r="D229" s="8"/>
      <c r="E229" s="8"/>
      <c r="F229" s="8"/>
      <c r="G229" s="8"/>
    </row>
    <row r="230" spans="1:7" ht="13.8">
      <c r="A230" s="9"/>
      <c r="B230" s="9"/>
      <c r="C230" s="9"/>
      <c r="D230" s="9"/>
      <c r="E230" s="9"/>
      <c r="F230" s="9"/>
      <c r="G230" s="9"/>
    </row>
    <row r="231" spans="1:7" ht="13.8">
      <c r="A231" s="8"/>
      <c r="B231" s="8"/>
      <c r="C231" s="8"/>
      <c r="D231" s="8"/>
      <c r="E231" s="8"/>
      <c r="F231" s="8"/>
      <c r="G231" s="8"/>
    </row>
    <row r="232" spans="1:7" ht="13.8">
      <c r="A232" s="9"/>
      <c r="B232" s="9"/>
      <c r="C232" s="9"/>
      <c r="D232" s="9"/>
      <c r="E232" s="9"/>
      <c r="F232" s="9"/>
      <c r="G232" s="9"/>
    </row>
    <row r="233" spans="1:7" ht="13.8">
      <c r="A233" s="8"/>
      <c r="B233" s="8"/>
      <c r="C233" s="8"/>
      <c r="D233" s="8"/>
      <c r="E233" s="8"/>
      <c r="F233" s="8"/>
      <c r="G233" s="8"/>
    </row>
    <row r="234" spans="1:7" ht="13.8">
      <c r="A234" s="9"/>
      <c r="B234" s="9"/>
      <c r="C234" s="9"/>
      <c r="D234" s="9"/>
      <c r="E234" s="9"/>
      <c r="F234" s="9"/>
      <c r="G234" s="9"/>
    </row>
    <row r="235" spans="1:7" ht="13.8">
      <c r="A235" s="8"/>
      <c r="B235" s="8"/>
      <c r="C235" s="8"/>
      <c r="D235" s="8"/>
      <c r="E235" s="8"/>
      <c r="F235" s="8"/>
      <c r="G235" s="8"/>
    </row>
    <row r="236" spans="1:7" ht="13.8">
      <c r="A236" s="9"/>
      <c r="B236" s="9"/>
      <c r="C236" s="9"/>
      <c r="D236" s="9"/>
      <c r="E236" s="9"/>
      <c r="F236" s="9"/>
      <c r="G236" s="9"/>
    </row>
    <row r="237" spans="1:7" ht="13.8">
      <c r="A237" s="8"/>
      <c r="B237" s="8"/>
      <c r="C237" s="8"/>
      <c r="D237" s="8"/>
      <c r="E237" s="8"/>
      <c r="F237" s="8"/>
      <c r="G237" s="8"/>
    </row>
    <row r="238" spans="1:7" ht="13.8">
      <c r="A238" s="9"/>
      <c r="B238" s="9"/>
      <c r="C238" s="9"/>
      <c r="D238" s="9"/>
      <c r="E238" s="9"/>
      <c r="F238" s="9"/>
      <c r="G238" s="9"/>
    </row>
    <row r="239" spans="1:7" ht="13.8">
      <c r="A239" s="8"/>
      <c r="B239" s="8"/>
      <c r="C239" s="8"/>
      <c r="D239" s="8"/>
      <c r="E239" s="8"/>
      <c r="F239" s="8"/>
      <c r="G239" s="8"/>
    </row>
    <row r="240" spans="1:7" ht="13.8">
      <c r="A240" s="9"/>
      <c r="B240" s="9"/>
      <c r="C240" s="9"/>
      <c r="D240" s="9"/>
      <c r="E240" s="9"/>
      <c r="F240" s="9"/>
      <c r="G240" s="9"/>
    </row>
    <row r="241" spans="1:7" ht="13.8">
      <c r="A241" s="8"/>
      <c r="B241" s="8"/>
      <c r="C241" s="8"/>
      <c r="D241" s="8"/>
      <c r="E241" s="8"/>
      <c r="F241" s="8"/>
      <c r="G241" s="8"/>
    </row>
    <row r="242" spans="1:7" ht="13.8">
      <c r="A242" s="9"/>
      <c r="B242" s="9"/>
      <c r="C242" s="9"/>
      <c r="D242" s="9"/>
      <c r="E242" s="9"/>
      <c r="F242" s="9"/>
      <c r="G242" s="9"/>
    </row>
    <row r="243" spans="1:7" ht="13.8">
      <c r="A243" s="8"/>
      <c r="B243" s="8"/>
      <c r="C243" s="8"/>
      <c r="D243" s="8"/>
      <c r="E243" s="8"/>
      <c r="F243" s="8"/>
      <c r="G243" s="8"/>
    </row>
    <row r="244" spans="1:7" ht="13.8">
      <c r="A244" s="9"/>
      <c r="B244" s="9"/>
      <c r="C244" s="9"/>
      <c r="D244" s="9"/>
      <c r="E244" s="9"/>
      <c r="F244" s="9"/>
      <c r="G244" s="9"/>
    </row>
    <row r="245" spans="1:7" ht="13.8">
      <c r="A245" s="8"/>
      <c r="B245" s="8"/>
      <c r="C245" s="8"/>
      <c r="D245" s="8"/>
      <c r="E245" s="8"/>
      <c r="F245" s="8"/>
      <c r="G245" s="8"/>
    </row>
    <row r="246" spans="1:7" ht="13.8">
      <c r="A246" s="9"/>
      <c r="B246" s="9"/>
      <c r="C246" s="9"/>
      <c r="D246" s="9"/>
      <c r="E246" s="9"/>
      <c r="F246" s="9"/>
      <c r="G246" s="9"/>
    </row>
    <row r="247" spans="1:7" ht="13.8">
      <c r="A247" s="8"/>
      <c r="B247" s="8"/>
      <c r="C247" s="8"/>
      <c r="D247" s="8"/>
      <c r="E247" s="8"/>
      <c r="F247" s="8"/>
      <c r="G247" s="8"/>
    </row>
    <row r="248" spans="1:7" ht="13.8">
      <c r="A248" s="9"/>
      <c r="B248" s="9"/>
      <c r="C248" s="9"/>
      <c r="D248" s="9"/>
      <c r="E248" s="9"/>
      <c r="F248" s="9"/>
      <c r="G248" s="9"/>
    </row>
    <row r="249" spans="1:7" ht="13.8">
      <c r="A249" s="8"/>
      <c r="B249" s="8"/>
      <c r="C249" s="8"/>
      <c r="D249" s="8"/>
      <c r="E249" s="8"/>
      <c r="F249" s="8"/>
      <c r="G249" s="8"/>
    </row>
    <row r="250" spans="1:7" ht="13.8">
      <c r="A250" s="9"/>
      <c r="B250" s="9"/>
      <c r="C250" s="9"/>
      <c r="D250" s="9"/>
      <c r="E250" s="9"/>
      <c r="F250" s="9"/>
      <c r="G250" s="9"/>
    </row>
    <row r="251" spans="1:7" ht="13.8">
      <c r="A251" s="8"/>
      <c r="B251" s="8"/>
      <c r="C251" s="8"/>
      <c r="D251" s="8"/>
      <c r="E251" s="8"/>
      <c r="F251" s="8"/>
      <c r="G251" s="8"/>
    </row>
    <row r="252" spans="1:7" ht="13.8">
      <c r="A252" s="9"/>
      <c r="B252" s="9"/>
      <c r="C252" s="9"/>
      <c r="D252" s="9"/>
      <c r="E252" s="9"/>
      <c r="F252" s="9"/>
      <c r="G252" s="9"/>
    </row>
    <row r="253" spans="1:7" ht="13.8">
      <c r="A253" s="8"/>
      <c r="B253" s="8"/>
      <c r="C253" s="8"/>
      <c r="D253" s="8"/>
      <c r="E253" s="8"/>
      <c r="F253" s="8"/>
      <c r="G253" s="8"/>
    </row>
    <row r="254" spans="1:7" ht="13.8">
      <c r="A254" s="9"/>
      <c r="B254" s="9"/>
      <c r="C254" s="9"/>
      <c r="D254" s="9"/>
      <c r="E254" s="9"/>
      <c r="F254" s="9"/>
      <c r="G254" s="9"/>
    </row>
    <row r="255" spans="1:7" ht="13.8">
      <c r="A255" s="8"/>
      <c r="B255" s="8"/>
      <c r="C255" s="8"/>
      <c r="D255" s="8"/>
      <c r="E255" s="8"/>
      <c r="F255" s="8"/>
      <c r="G255" s="8"/>
    </row>
    <row r="256" spans="1:7" ht="13.8">
      <c r="A256" s="9"/>
      <c r="B256" s="9"/>
      <c r="C256" s="9"/>
      <c r="D256" s="9"/>
      <c r="E256" s="9"/>
      <c r="F256" s="9"/>
      <c r="G256" s="9"/>
    </row>
    <row r="257" spans="1:7" ht="13.8">
      <c r="A257" s="8"/>
      <c r="B257" s="8"/>
      <c r="C257" s="8"/>
      <c r="D257" s="8"/>
      <c r="E257" s="8"/>
      <c r="F257" s="8"/>
      <c r="G257" s="8"/>
    </row>
    <row r="258" spans="1:7" ht="13.8">
      <c r="A258" s="9"/>
      <c r="B258" s="9"/>
      <c r="C258" s="9"/>
      <c r="D258" s="9"/>
      <c r="E258" s="9"/>
      <c r="F258" s="9"/>
      <c r="G258" s="9"/>
    </row>
    <row r="259" spans="1:7" ht="13.8">
      <c r="A259" s="8"/>
      <c r="B259" s="8"/>
      <c r="C259" s="8"/>
      <c r="D259" s="8"/>
      <c r="E259" s="8"/>
      <c r="F259" s="8"/>
      <c r="G259" s="8"/>
    </row>
    <row r="260" spans="1:7" ht="13.8">
      <c r="A260" s="9"/>
      <c r="B260" s="9"/>
      <c r="C260" s="9"/>
      <c r="D260" s="9"/>
      <c r="E260" s="9"/>
      <c r="F260" s="9"/>
      <c r="G260" s="9"/>
    </row>
    <row r="261" spans="1:7" ht="13.8">
      <c r="A261" s="8"/>
      <c r="B261" s="8"/>
      <c r="C261" s="8"/>
      <c r="D261" s="8"/>
      <c r="E261" s="8"/>
      <c r="F261" s="8"/>
      <c r="G261" s="8"/>
    </row>
    <row r="262" spans="1:7" ht="13.8">
      <c r="A262" s="9"/>
      <c r="B262" s="9"/>
      <c r="C262" s="9"/>
      <c r="D262" s="9"/>
      <c r="E262" s="9"/>
      <c r="F262" s="9"/>
      <c r="G262" s="9"/>
    </row>
    <row r="263" spans="1:7" ht="13.8">
      <c r="A263" s="8"/>
      <c r="B263" s="8"/>
      <c r="C263" s="8"/>
      <c r="D263" s="8"/>
      <c r="E263" s="8"/>
      <c r="F263" s="8"/>
      <c r="G263" s="8"/>
    </row>
    <row r="264" spans="1:7" ht="13.8">
      <c r="A264" s="9"/>
      <c r="B264" s="9"/>
      <c r="C264" s="9"/>
      <c r="D264" s="9"/>
      <c r="E264" s="9"/>
      <c r="F264" s="9"/>
      <c r="G264" s="9"/>
    </row>
    <row r="265" spans="1:7" ht="13.8">
      <c r="A265" s="8"/>
      <c r="B265" s="8"/>
      <c r="C265" s="8"/>
      <c r="D265" s="8"/>
      <c r="E265" s="8"/>
      <c r="F265" s="8"/>
      <c r="G265" s="8"/>
    </row>
    <row r="266" spans="1:7" ht="13.8">
      <c r="A266" s="9"/>
      <c r="B266" s="9"/>
      <c r="C266" s="9"/>
      <c r="D266" s="9"/>
      <c r="E266" s="9"/>
      <c r="F266" s="9"/>
      <c r="G266" s="9"/>
    </row>
    <row r="267" spans="1:7" ht="13.8">
      <c r="A267" s="8"/>
      <c r="B267" s="8"/>
      <c r="C267" s="8"/>
      <c r="D267" s="8"/>
      <c r="E267" s="8"/>
      <c r="F267" s="8"/>
      <c r="G267" s="8"/>
    </row>
    <row r="268" spans="1:7" ht="13.8">
      <c r="A268" s="9"/>
      <c r="B268" s="9"/>
      <c r="C268" s="9"/>
      <c r="D268" s="9"/>
      <c r="E268" s="9"/>
      <c r="F268" s="9"/>
      <c r="G268" s="9"/>
    </row>
    <row r="269" spans="1:7" ht="13.8">
      <c r="A269" s="8"/>
      <c r="B269" s="8"/>
      <c r="C269" s="8"/>
      <c r="D269" s="8"/>
      <c r="E269" s="8"/>
      <c r="F269" s="8"/>
      <c r="G269" s="8"/>
    </row>
    <row r="270" spans="1:7" ht="13.8">
      <c r="A270" s="9"/>
      <c r="B270" s="9"/>
      <c r="C270" s="9"/>
      <c r="D270" s="9"/>
      <c r="E270" s="9"/>
      <c r="F270" s="9"/>
      <c r="G270" s="9"/>
    </row>
    <row r="271" spans="1:7" ht="13.8">
      <c r="A271" s="8"/>
      <c r="B271" s="8"/>
      <c r="C271" s="8"/>
      <c r="D271" s="8"/>
      <c r="E271" s="8"/>
      <c r="F271" s="8"/>
      <c r="G271" s="8"/>
    </row>
    <row r="272" spans="1:7" ht="13.8">
      <c r="A272" s="9"/>
      <c r="B272" s="9"/>
      <c r="C272" s="9"/>
      <c r="D272" s="9"/>
      <c r="E272" s="9"/>
      <c r="F272" s="9"/>
      <c r="G272" s="9"/>
    </row>
    <row r="273" spans="1:7" ht="13.8">
      <c r="A273" s="8"/>
      <c r="B273" s="8"/>
      <c r="C273" s="8"/>
      <c r="D273" s="8"/>
      <c r="E273" s="8"/>
      <c r="F273" s="8"/>
      <c r="G273" s="8"/>
    </row>
    <row r="274" spans="1:7" ht="13.8">
      <c r="A274" s="9"/>
      <c r="B274" s="9"/>
      <c r="C274" s="9"/>
      <c r="D274" s="9"/>
      <c r="E274" s="9"/>
      <c r="F274" s="9"/>
      <c r="G274" s="9"/>
    </row>
    <row r="275" spans="1:7" ht="13.8">
      <c r="A275" s="8"/>
      <c r="B275" s="8"/>
      <c r="C275" s="8"/>
      <c r="D275" s="8"/>
      <c r="E275" s="8"/>
      <c r="F275" s="8"/>
      <c r="G275" s="8"/>
    </row>
    <row r="276" spans="1:7" ht="13.8">
      <c r="A276" s="9"/>
      <c r="B276" s="9"/>
      <c r="C276" s="9"/>
      <c r="D276" s="9"/>
      <c r="E276" s="9"/>
      <c r="F276" s="9"/>
      <c r="G276" s="9"/>
    </row>
    <row r="277" spans="1:7" ht="13.8">
      <c r="A277" s="8"/>
      <c r="B277" s="8"/>
      <c r="C277" s="8"/>
      <c r="D277" s="8"/>
      <c r="E277" s="8"/>
      <c r="F277" s="8"/>
      <c r="G277" s="8"/>
    </row>
    <row r="278" spans="1:7" ht="13.8">
      <c r="A278" s="9"/>
      <c r="B278" s="9"/>
      <c r="C278" s="9"/>
      <c r="D278" s="9"/>
      <c r="E278" s="9"/>
      <c r="F278" s="9"/>
      <c r="G278" s="9"/>
    </row>
    <row r="279" spans="1:7" ht="13.8">
      <c r="A279" s="8"/>
      <c r="B279" s="8"/>
      <c r="C279" s="8"/>
      <c r="D279" s="8"/>
      <c r="E279" s="8"/>
      <c r="F279" s="8"/>
      <c r="G279" s="8"/>
    </row>
    <row r="280" spans="1:7" ht="13.8">
      <c r="A280" s="9"/>
      <c r="B280" s="9"/>
      <c r="C280" s="9"/>
      <c r="D280" s="9"/>
      <c r="E280" s="9"/>
      <c r="F280" s="9"/>
      <c r="G280" s="9"/>
    </row>
    <row r="281" spans="1:7" ht="13.8">
      <c r="A281" s="8"/>
      <c r="B281" s="8"/>
      <c r="C281" s="8"/>
      <c r="D281" s="8"/>
      <c r="E281" s="8"/>
      <c r="F281" s="8"/>
      <c r="G281" s="8"/>
    </row>
    <row r="282" spans="1:7" ht="13.8">
      <c r="A282" s="9"/>
      <c r="B282" s="9"/>
      <c r="C282" s="9"/>
      <c r="D282" s="9"/>
      <c r="E282" s="9"/>
      <c r="F282" s="9"/>
      <c r="G282" s="9"/>
    </row>
    <row r="283" spans="1:7" ht="13.8">
      <c r="A283" s="8"/>
      <c r="B283" s="8"/>
      <c r="C283" s="8"/>
      <c r="D283" s="8"/>
      <c r="E283" s="8"/>
      <c r="F283" s="8"/>
      <c r="G283" s="8"/>
    </row>
    <row r="284" spans="1:7" ht="13.8">
      <c r="A284" s="9"/>
      <c r="B284" s="9"/>
      <c r="C284" s="9"/>
      <c r="D284" s="9"/>
      <c r="E284" s="9"/>
      <c r="F284" s="9"/>
      <c r="G284" s="9"/>
    </row>
    <row r="285" spans="1:7" ht="13.8">
      <c r="A285" s="8"/>
      <c r="B285" s="8"/>
      <c r="C285" s="8"/>
      <c r="D285" s="8"/>
      <c r="E285" s="8"/>
      <c r="F285" s="8"/>
      <c r="G285" s="8"/>
    </row>
    <row r="286" spans="1:7" ht="13.8">
      <c r="A286" s="9"/>
      <c r="B286" s="9"/>
      <c r="C286" s="9"/>
      <c r="D286" s="9"/>
      <c r="E286" s="9"/>
      <c r="F286" s="9"/>
      <c r="G286" s="9"/>
    </row>
    <row r="287" spans="1:7" ht="13.8">
      <c r="A287" s="8"/>
      <c r="B287" s="8"/>
      <c r="C287" s="8"/>
      <c r="D287" s="8"/>
      <c r="E287" s="8"/>
      <c r="F287" s="8"/>
      <c r="G287" s="8"/>
    </row>
    <row r="288" spans="1:7" ht="13.8">
      <c r="A288" s="9"/>
      <c r="B288" s="9"/>
      <c r="C288" s="9"/>
      <c r="D288" s="9"/>
      <c r="E288" s="9"/>
      <c r="F288" s="9"/>
      <c r="G288" s="9"/>
    </row>
    <row r="289" spans="1:7" ht="13.8">
      <c r="A289" s="8"/>
      <c r="B289" s="8"/>
      <c r="C289" s="8"/>
      <c r="D289" s="8"/>
      <c r="E289" s="8"/>
      <c r="F289" s="8"/>
      <c r="G289" s="8"/>
    </row>
    <row r="290" spans="1:7" ht="13.8">
      <c r="A290" s="9"/>
      <c r="B290" s="9"/>
      <c r="C290" s="9"/>
      <c r="D290" s="9"/>
      <c r="E290" s="9"/>
      <c r="F290" s="9"/>
      <c r="G290" s="9"/>
    </row>
    <row r="291" spans="1:7" ht="13.8">
      <c r="A291" s="8"/>
      <c r="B291" s="8"/>
      <c r="C291" s="8"/>
      <c r="D291" s="8"/>
      <c r="E291" s="8"/>
      <c r="F291" s="8"/>
      <c r="G291" s="8"/>
    </row>
    <row r="292" spans="1:7" ht="13.8">
      <c r="A292" s="9"/>
      <c r="B292" s="9"/>
      <c r="C292" s="9"/>
      <c r="D292" s="9"/>
      <c r="E292" s="9"/>
      <c r="F292" s="9"/>
      <c r="G292" s="9"/>
    </row>
    <row r="293" spans="1:7" ht="13.8">
      <c r="A293" s="8"/>
      <c r="B293" s="8"/>
      <c r="C293" s="8"/>
      <c r="D293" s="8"/>
      <c r="E293" s="8"/>
      <c r="F293" s="8"/>
      <c r="G293" s="8"/>
    </row>
    <row r="294" spans="1:7" ht="13.8">
      <c r="A294" s="9"/>
      <c r="B294" s="9"/>
      <c r="C294" s="9"/>
      <c r="D294" s="9"/>
      <c r="E294" s="9"/>
      <c r="F294" s="9"/>
      <c r="G294" s="9"/>
    </row>
    <row r="295" spans="1:7" ht="13.8">
      <c r="A295" s="8"/>
      <c r="B295" s="8"/>
      <c r="C295" s="8"/>
      <c r="D295" s="8"/>
      <c r="E295" s="8"/>
      <c r="F295" s="8"/>
      <c r="G295" s="8"/>
    </row>
    <row r="296" spans="1:7" ht="13.8">
      <c r="A296" s="9"/>
      <c r="B296" s="9"/>
      <c r="C296" s="9"/>
      <c r="D296" s="9"/>
      <c r="E296" s="9"/>
      <c r="F296" s="9"/>
      <c r="G296" s="9"/>
    </row>
    <row r="297" spans="1:7" ht="13.8">
      <c r="A297" s="8"/>
      <c r="B297" s="8"/>
      <c r="C297" s="8"/>
      <c r="D297" s="8"/>
      <c r="E297" s="8"/>
      <c r="F297" s="8"/>
      <c r="G297" s="8"/>
    </row>
    <row r="298" spans="1:7" ht="13.8">
      <c r="A298" s="9"/>
      <c r="B298" s="9"/>
      <c r="C298" s="9"/>
      <c r="D298" s="9"/>
      <c r="E298" s="9"/>
      <c r="F298" s="9"/>
      <c r="G298" s="9"/>
    </row>
    <row r="299" spans="1:7" ht="13.8">
      <c r="A299" s="8"/>
      <c r="B299" s="8"/>
      <c r="C299" s="8"/>
      <c r="D299" s="8"/>
      <c r="E299" s="8"/>
      <c r="F299" s="8"/>
      <c r="G299" s="8"/>
    </row>
    <row r="300" spans="1:7" ht="13.8">
      <c r="A300" s="9"/>
      <c r="B300" s="9"/>
      <c r="C300" s="9"/>
      <c r="D300" s="9"/>
      <c r="E300" s="9"/>
      <c r="F300" s="9"/>
      <c r="G300" s="9"/>
    </row>
    <row r="301" spans="1:7" ht="13.8">
      <c r="A301" s="8"/>
      <c r="B301" s="8"/>
      <c r="C301" s="8"/>
      <c r="D301" s="8"/>
      <c r="E301" s="8"/>
      <c r="F301" s="8"/>
      <c r="G301" s="8"/>
    </row>
    <row r="302" spans="1:7" ht="13.8">
      <c r="A302" s="9"/>
      <c r="B302" s="9"/>
      <c r="C302" s="9"/>
      <c r="D302" s="9"/>
      <c r="E302" s="9"/>
      <c r="F302" s="9"/>
      <c r="G302" s="9"/>
    </row>
    <row r="303" spans="1:7" ht="13.8">
      <c r="A303" s="8"/>
      <c r="B303" s="8"/>
      <c r="C303" s="8"/>
      <c r="D303" s="8"/>
      <c r="E303" s="8"/>
      <c r="F303" s="8"/>
      <c r="G303" s="8"/>
    </row>
    <row r="304" spans="1:7" ht="13.8">
      <c r="A304" s="9"/>
      <c r="B304" s="9"/>
      <c r="C304" s="9"/>
      <c r="D304" s="9"/>
      <c r="E304" s="9"/>
      <c r="F304" s="9"/>
      <c r="G304" s="9"/>
    </row>
    <row r="305" spans="1:7" ht="13.8">
      <c r="A305" s="8"/>
      <c r="B305" s="8"/>
      <c r="C305" s="8"/>
      <c r="D305" s="8"/>
      <c r="E305" s="8"/>
      <c r="F305" s="8"/>
      <c r="G305" s="8"/>
    </row>
    <row r="306" spans="1:7" ht="13.8">
      <c r="A306" s="9"/>
      <c r="B306" s="9"/>
      <c r="C306" s="9"/>
      <c r="D306" s="9"/>
      <c r="E306" s="9"/>
      <c r="F306" s="9"/>
      <c r="G306" s="9"/>
    </row>
    <row r="307" spans="1:7" ht="13.8">
      <c r="A307" s="8"/>
      <c r="B307" s="8"/>
      <c r="C307" s="8"/>
      <c r="D307" s="8"/>
      <c r="E307" s="8"/>
      <c r="F307" s="8"/>
      <c r="G307" s="8"/>
    </row>
    <row r="308" spans="1:7" ht="13.8">
      <c r="A308" s="9"/>
      <c r="B308" s="9"/>
      <c r="C308" s="9"/>
      <c r="D308" s="9"/>
      <c r="E308" s="9"/>
      <c r="F308" s="9"/>
      <c r="G308" s="9"/>
    </row>
    <row r="309" spans="1:7" ht="13.8">
      <c r="A309" s="8"/>
      <c r="B309" s="8"/>
      <c r="C309" s="8"/>
      <c r="D309" s="8"/>
      <c r="E309" s="8"/>
      <c r="F309" s="8"/>
      <c r="G309" s="8"/>
    </row>
    <row r="310" spans="1:7" ht="13.8">
      <c r="A310" s="9"/>
      <c r="B310" s="9"/>
      <c r="C310" s="9"/>
      <c r="D310" s="9"/>
      <c r="E310" s="9"/>
      <c r="F310" s="9"/>
      <c r="G310" s="9"/>
    </row>
    <row r="311" spans="1:7" ht="13.8">
      <c r="A311" s="8"/>
      <c r="B311" s="8"/>
      <c r="C311" s="8"/>
      <c r="D311" s="8"/>
      <c r="E311" s="8"/>
      <c r="F311" s="8"/>
      <c r="G311" s="8"/>
    </row>
    <row r="312" spans="1:7" ht="13.8">
      <c r="A312" s="9"/>
      <c r="B312" s="9"/>
      <c r="C312" s="9"/>
      <c r="D312" s="9"/>
      <c r="E312" s="9"/>
      <c r="F312" s="9"/>
      <c r="G312" s="9"/>
    </row>
    <row r="313" spans="1:7" ht="13.8">
      <c r="A313" s="8"/>
      <c r="B313" s="8"/>
      <c r="C313" s="8"/>
      <c r="D313" s="8"/>
      <c r="E313" s="8"/>
      <c r="F313" s="8"/>
      <c r="G313" s="8"/>
    </row>
    <row r="314" spans="1:7" ht="13.8">
      <c r="A314" s="9"/>
      <c r="B314" s="9"/>
      <c r="C314" s="9"/>
      <c r="D314" s="9"/>
      <c r="E314" s="9"/>
      <c r="F314" s="9"/>
      <c r="G314" s="9"/>
    </row>
    <row r="315" spans="1:7" ht="13.8">
      <c r="A315" s="8"/>
      <c r="B315" s="8"/>
      <c r="C315" s="8"/>
      <c r="D315" s="8"/>
      <c r="E315" s="8"/>
      <c r="F315" s="8"/>
      <c r="G315" s="8"/>
    </row>
    <row r="316" spans="1:7" ht="13.8">
      <c r="A316" s="9"/>
      <c r="B316" s="9"/>
      <c r="C316" s="9"/>
      <c r="D316" s="9"/>
      <c r="E316" s="9"/>
      <c r="F316" s="9"/>
      <c r="G316" s="9"/>
    </row>
    <row r="317" spans="1:7" ht="13.8">
      <c r="A317" s="8"/>
      <c r="B317" s="8"/>
      <c r="C317" s="8"/>
      <c r="D317" s="8"/>
      <c r="E317" s="8"/>
      <c r="F317" s="8"/>
      <c r="G317" s="8"/>
    </row>
    <row r="318" spans="1:7" ht="13.8">
      <c r="A318" s="9"/>
      <c r="B318" s="9"/>
      <c r="C318" s="9"/>
      <c r="D318" s="9"/>
      <c r="E318" s="9"/>
      <c r="F318" s="9"/>
      <c r="G318" s="9"/>
    </row>
    <row r="319" spans="1:7" ht="13.8">
      <c r="A319" s="8"/>
      <c r="B319" s="8"/>
      <c r="C319" s="8"/>
      <c r="D319" s="8"/>
      <c r="E319" s="8"/>
      <c r="F319" s="8"/>
      <c r="G319" s="8"/>
    </row>
    <row r="320" spans="1:7" ht="13.8">
      <c r="A320" s="9"/>
      <c r="B320" s="9"/>
      <c r="C320" s="9"/>
      <c r="D320" s="9"/>
      <c r="E320" s="9"/>
      <c r="F320" s="9"/>
      <c r="G320" s="9"/>
    </row>
    <row r="321" spans="1:7" ht="13.8">
      <c r="A321" s="8"/>
      <c r="B321" s="8"/>
      <c r="C321" s="8"/>
      <c r="D321" s="8"/>
      <c r="E321" s="8"/>
      <c r="F321" s="8"/>
      <c r="G321" s="8"/>
    </row>
    <row r="322" spans="1:7" ht="13.8">
      <c r="A322" s="9"/>
      <c r="B322" s="9"/>
      <c r="C322" s="9"/>
      <c r="D322" s="9"/>
      <c r="E322" s="9"/>
      <c r="F322" s="9"/>
      <c r="G322" s="9"/>
    </row>
    <row r="323" spans="1:7" ht="13.8">
      <c r="A323" s="8"/>
      <c r="B323" s="8"/>
      <c r="C323" s="8"/>
      <c r="D323" s="8"/>
      <c r="E323" s="8"/>
      <c r="F323" s="8"/>
      <c r="G323" s="8"/>
    </row>
    <row r="324" spans="1:7" ht="13.8">
      <c r="A324" s="9"/>
      <c r="B324" s="9"/>
      <c r="C324" s="9"/>
      <c r="D324" s="9"/>
      <c r="E324" s="9"/>
      <c r="F324" s="9"/>
      <c r="G324" s="9"/>
    </row>
    <row r="325" spans="1:7" ht="13.8">
      <c r="A325" s="8"/>
      <c r="B325" s="8"/>
      <c r="C325" s="8"/>
      <c r="D325" s="8"/>
      <c r="E325" s="8"/>
      <c r="F325" s="8"/>
      <c r="G325" s="8"/>
    </row>
    <row r="326" spans="1:7" ht="13.8">
      <c r="A326" s="9"/>
      <c r="B326" s="9"/>
      <c r="C326" s="9"/>
      <c r="D326" s="9"/>
      <c r="E326" s="9"/>
      <c r="F326" s="9"/>
      <c r="G326" s="9"/>
    </row>
    <row r="327" spans="1:7" ht="13.8">
      <c r="A327" s="8"/>
      <c r="B327" s="8"/>
      <c r="C327" s="8"/>
      <c r="D327" s="8"/>
      <c r="E327" s="8"/>
      <c r="F327" s="8"/>
      <c r="G327" s="8"/>
    </row>
    <row r="328" spans="1:7" ht="13.8">
      <c r="A328" s="9"/>
      <c r="B328" s="9"/>
      <c r="C328" s="9"/>
      <c r="D328" s="9"/>
      <c r="E328" s="9"/>
      <c r="F328" s="9"/>
      <c r="G328" s="9"/>
    </row>
    <row r="329" spans="1:7" ht="13.8">
      <c r="A329" s="8"/>
      <c r="B329" s="8"/>
      <c r="C329" s="8"/>
      <c r="D329" s="8"/>
      <c r="E329" s="8"/>
      <c r="F329" s="8"/>
      <c r="G329" s="8"/>
    </row>
    <row r="330" spans="1:7" ht="13.8">
      <c r="A330" s="9"/>
      <c r="B330" s="9"/>
      <c r="C330" s="9"/>
      <c r="D330" s="9"/>
      <c r="E330" s="9"/>
      <c r="F330" s="9"/>
      <c r="G330" s="9"/>
    </row>
    <row r="331" spans="1:7" ht="13.8">
      <c r="A331" s="8"/>
      <c r="B331" s="8"/>
      <c r="C331" s="8"/>
      <c r="D331" s="8"/>
      <c r="E331" s="8"/>
      <c r="F331" s="8"/>
      <c r="G331" s="8"/>
    </row>
    <row r="332" spans="1:7" ht="13.8">
      <c r="A332" s="9"/>
      <c r="B332" s="9"/>
      <c r="C332" s="9"/>
      <c r="D332" s="9"/>
      <c r="E332" s="9"/>
      <c r="F332" s="9"/>
      <c r="G332" s="9"/>
    </row>
    <row r="333" spans="1:7" ht="13.8">
      <c r="A333" s="8"/>
      <c r="B333" s="8"/>
      <c r="C333" s="8"/>
      <c r="D333" s="8"/>
      <c r="E333" s="8"/>
      <c r="F333" s="8"/>
      <c r="G333" s="8"/>
    </row>
    <row r="334" spans="1:7" ht="13.8">
      <c r="A334" s="9"/>
      <c r="B334" s="9"/>
      <c r="C334" s="9"/>
      <c r="D334" s="9"/>
      <c r="E334" s="9"/>
      <c r="F334" s="9"/>
      <c r="G334" s="9"/>
    </row>
    <row r="335" spans="1:7" ht="13.8">
      <c r="A335" s="8"/>
      <c r="B335" s="8"/>
      <c r="C335" s="8"/>
      <c r="D335" s="8"/>
      <c r="E335" s="8"/>
      <c r="F335" s="8"/>
      <c r="G335" s="8"/>
    </row>
    <row r="336" spans="1:7" ht="13.8">
      <c r="A336" s="9"/>
      <c r="B336" s="9"/>
      <c r="C336" s="9"/>
      <c r="D336" s="9"/>
      <c r="E336" s="9"/>
      <c r="F336" s="9"/>
      <c r="G336" s="9"/>
    </row>
    <row r="337" spans="1:7" ht="13.8">
      <c r="A337" s="8"/>
      <c r="B337" s="8"/>
      <c r="C337" s="8"/>
      <c r="D337" s="8"/>
      <c r="E337" s="8"/>
      <c r="F337" s="8"/>
      <c r="G337" s="8"/>
    </row>
    <row r="338" spans="1:7" ht="13.8">
      <c r="A338" s="9"/>
      <c r="B338" s="9"/>
      <c r="C338" s="9"/>
      <c r="D338" s="9"/>
      <c r="E338" s="9"/>
      <c r="F338" s="9"/>
      <c r="G338" s="9"/>
    </row>
    <row r="339" spans="1:7" ht="13.8">
      <c r="A339" s="8"/>
      <c r="B339" s="8"/>
      <c r="C339" s="8"/>
      <c r="D339" s="8"/>
      <c r="E339" s="8"/>
      <c r="F339" s="8"/>
      <c r="G339" s="8"/>
    </row>
    <row r="340" spans="1:7" ht="13.8">
      <c r="A340" s="9"/>
      <c r="B340" s="9"/>
      <c r="C340" s="9"/>
      <c r="D340" s="9"/>
      <c r="E340" s="9"/>
      <c r="F340" s="9"/>
      <c r="G340" s="9"/>
    </row>
    <row r="341" spans="1:7" ht="13.8">
      <c r="A341" s="8"/>
      <c r="B341" s="8"/>
      <c r="C341" s="8"/>
      <c r="D341" s="8"/>
      <c r="E341" s="8"/>
      <c r="F341" s="8"/>
      <c r="G341" s="8"/>
    </row>
    <row r="342" spans="1:7" ht="13.8">
      <c r="A342" s="9"/>
      <c r="B342" s="9"/>
      <c r="C342" s="9"/>
      <c r="D342" s="9"/>
      <c r="E342" s="9"/>
      <c r="F342" s="9"/>
      <c r="G342" s="9"/>
    </row>
    <row r="343" spans="1:7" ht="13.8">
      <c r="A343" s="8"/>
      <c r="B343" s="8"/>
      <c r="C343" s="8"/>
      <c r="D343" s="8"/>
      <c r="E343" s="8"/>
      <c r="F343" s="8"/>
      <c r="G343" s="8"/>
    </row>
    <row r="344" spans="1:7" ht="13.8">
      <c r="A344" s="9"/>
      <c r="B344" s="9"/>
      <c r="C344" s="9"/>
      <c r="D344" s="9"/>
      <c r="E344" s="9"/>
      <c r="F344" s="9"/>
      <c r="G344" s="9"/>
    </row>
    <row r="345" spans="1:7" ht="13.8">
      <c r="A345" s="8"/>
      <c r="B345" s="8"/>
      <c r="C345" s="8"/>
      <c r="D345" s="8"/>
      <c r="E345" s="8"/>
      <c r="F345" s="8"/>
      <c r="G345" s="8"/>
    </row>
    <row r="346" spans="1:7" ht="13.8">
      <c r="A346" s="9"/>
      <c r="B346" s="9"/>
      <c r="C346" s="9"/>
      <c r="D346" s="9"/>
      <c r="E346" s="9"/>
      <c r="F346" s="9"/>
      <c r="G346" s="9"/>
    </row>
    <row r="347" spans="1:7" ht="13.8">
      <c r="A347" s="8"/>
      <c r="B347" s="8"/>
      <c r="C347" s="8"/>
      <c r="D347" s="8"/>
      <c r="E347" s="8"/>
      <c r="F347" s="8"/>
      <c r="G347" s="8"/>
    </row>
    <row r="348" spans="1:7" ht="13.8">
      <c r="A348" s="9"/>
      <c r="B348" s="9"/>
      <c r="C348" s="9"/>
      <c r="D348" s="9"/>
      <c r="E348" s="9"/>
      <c r="F348" s="9"/>
      <c r="G348" s="9"/>
    </row>
    <row r="349" spans="1:7" ht="13.8">
      <c r="A349" s="8"/>
      <c r="B349" s="8"/>
      <c r="C349" s="8"/>
      <c r="D349" s="8"/>
      <c r="E349" s="8"/>
      <c r="F349" s="8"/>
      <c r="G349" s="8"/>
    </row>
    <row r="350" spans="1:7" ht="13.8">
      <c r="A350" s="9"/>
      <c r="B350" s="9"/>
      <c r="C350" s="9"/>
      <c r="D350" s="9"/>
      <c r="E350" s="9"/>
      <c r="F350" s="9"/>
      <c r="G350" s="9"/>
    </row>
    <row r="351" spans="1:7" ht="13.8">
      <c r="A351" s="8"/>
      <c r="B351" s="8"/>
      <c r="C351" s="8"/>
      <c r="D351" s="8"/>
      <c r="E351" s="8"/>
      <c r="F351" s="8"/>
      <c r="G351" s="8"/>
    </row>
    <row r="352" spans="1:7" ht="13.8">
      <c r="A352" s="9"/>
      <c r="B352" s="9"/>
      <c r="C352" s="9"/>
      <c r="D352" s="9"/>
      <c r="E352" s="9"/>
      <c r="F352" s="9"/>
      <c r="G352" s="9"/>
    </row>
    <row r="353" spans="1:7" ht="13.8">
      <c r="A353" s="8"/>
      <c r="B353" s="8"/>
      <c r="C353" s="8"/>
      <c r="D353" s="8"/>
      <c r="E353" s="8"/>
      <c r="F353" s="8"/>
      <c r="G353" s="8"/>
    </row>
    <row r="354" spans="1:7" ht="13.8">
      <c r="A354" s="9"/>
      <c r="B354" s="9"/>
      <c r="C354" s="9"/>
      <c r="D354" s="9"/>
      <c r="E354" s="9"/>
      <c r="F354" s="9"/>
      <c r="G354" s="9"/>
    </row>
    <row r="355" spans="1:7" ht="13.8">
      <c r="A355" s="8"/>
      <c r="B355" s="8"/>
      <c r="C355" s="8"/>
      <c r="D355" s="8"/>
      <c r="E355" s="8"/>
      <c r="F355" s="8"/>
      <c r="G355" s="8"/>
    </row>
    <row r="356" spans="1:7" ht="13.8">
      <c r="A356" s="9"/>
      <c r="B356" s="9"/>
      <c r="C356" s="9"/>
      <c r="D356" s="9"/>
      <c r="E356" s="9"/>
      <c r="F356" s="9"/>
      <c r="G356" s="9"/>
    </row>
    <row r="357" spans="1:7" ht="13.8">
      <c r="A357" s="8"/>
      <c r="B357" s="8"/>
      <c r="C357" s="8"/>
      <c r="D357" s="8"/>
      <c r="E357" s="8"/>
      <c r="F357" s="8"/>
      <c r="G357" s="8"/>
    </row>
    <row r="358" spans="1:7" ht="13.8">
      <c r="A358" s="9"/>
      <c r="B358" s="9"/>
      <c r="C358" s="9"/>
      <c r="D358" s="9"/>
      <c r="E358" s="9"/>
      <c r="F358" s="9"/>
      <c r="G358" s="9"/>
    </row>
    <row r="359" spans="1:7" ht="13.8">
      <c r="A359" s="8"/>
      <c r="B359" s="8"/>
      <c r="C359" s="8"/>
      <c r="D359" s="8"/>
      <c r="E359" s="8"/>
      <c r="F359" s="8"/>
      <c r="G359" s="8"/>
    </row>
    <row r="360" spans="1:7" ht="13.8">
      <c r="A360" s="9"/>
      <c r="B360" s="9"/>
      <c r="C360" s="9"/>
      <c r="D360" s="9"/>
      <c r="E360" s="9"/>
      <c r="F360" s="9"/>
      <c r="G360" s="9"/>
    </row>
    <row r="361" spans="1:7" ht="13.8">
      <c r="A361" s="8"/>
      <c r="B361" s="8"/>
      <c r="C361" s="8"/>
      <c r="D361" s="8"/>
      <c r="E361" s="8"/>
      <c r="F361" s="8"/>
      <c r="G361" s="8"/>
    </row>
    <row r="362" spans="1:7" ht="13.8">
      <c r="A362" s="9"/>
      <c r="B362" s="9"/>
      <c r="C362" s="9"/>
      <c r="D362" s="9"/>
      <c r="E362" s="9"/>
      <c r="F362" s="9"/>
      <c r="G362" s="9"/>
    </row>
    <row r="363" spans="1:7" ht="13.8">
      <c r="A363" s="8"/>
      <c r="B363" s="8"/>
      <c r="C363" s="8"/>
      <c r="D363" s="8"/>
      <c r="E363" s="8"/>
      <c r="F363" s="8"/>
      <c r="G363" s="8"/>
    </row>
    <row r="364" spans="1:7" ht="13.8">
      <c r="A364" s="9"/>
      <c r="B364" s="9"/>
      <c r="C364" s="9"/>
      <c r="D364" s="9"/>
      <c r="E364" s="9"/>
      <c r="F364" s="9"/>
      <c r="G364" s="9"/>
    </row>
    <row r="365" spans="1:7" ht="13.8">
      <c r="A365" s="8"/>
      <c r="B365" s="8"/>
      <c r="C365" s="8"/>
      <c r="D365" s="8"/>
      <c r="E365" s="8"/>
      <c r="F365" s="8"/>
      <c r="G365" s="8"/>
    </row>
    <row r="366" spans="1:7" ht="13.8">
      <c r="A366" s="9"/>
      <c r="B366" s="9"/>
      <c r="C366" s="9"/>
      <c r="D366" s="9"/>
      <c r="E366" s="9"/>
      <c r="F366" s="9"/>
      <c r="G366" s="9"/>
    </row>
    <row r="367" spans="1:7" ht="13.8">
      <c r="A367" s="8"/>
      <c r="B367" s="8"/>
      <c r="C367" s="8"/>
      <c r="D367" s="8"/>
      <c r="E367" s="8"/>
      <c r="F367" s="8"/>
      <c r="G367" s="8"/>
    </row>
    <row r="368" spans="1:7" ht="13.8">
      <c r="A368" s="9"/>
      <c r="B368" s="9"/>
      <c r="C368" s="9"/>
      <c r="D368" s="9"/>
      <c r="E368" s="9"/>
      <c r="F368" s="9"/>
      <c r="G368" s="9"/>
    </row>
    <row r="369" spans="1:7" ht="13.8">
      <c r="A369" s="8"/>
      <c r="B369" s="8"/>
      <c r="C369" s="8"/>
      <c r="D369" s="8"/>
      <c r="E369" s="8"/>
      <c r="F369" s="8"/>
      <c r="G369" s="8"/>
    </row>
    <row r="370" spans="1:7" ht="13.8">
      <c r="A370" s="9"/>
      <c r="B370" s="9"/>
      <c r="C370" s="9"/>
      <c r="D370" s="9"/>
      <c r="E370" s="9"/>
      <c r="F370" s="9"/>
      <c r="G370" s="9"/>
    </row>
    <row r="371" spans="1:7" ht="13.8">
      <c r="A371" s="8"/>
      <c r="B371" s="8"/>
      <c r="C371" s="8"/>
      <c r="D371" s="8"/>
      <c r="E371" s="8"/>
      <c r="F371" s="8"/>
      <c r="G371" s="8"/>
    </row>
    <row r="372" spans="1:7" ht="13.8">
      <c r="A372" s="9"/>
      <c r="B372" s="9"/>
      <c r="C372" s="9"/>
      <c r="D372" s="9"/>
      <c r="E372" s="9"/>
      <c r="F372" s="9"/>
      <c r="G372" s="9"/>
    </row>
    <row r="373" spans="1:7" ht="13.8">
      <c r="A373" s="8"/>
      <c r="B373" s="8"/>
      <c r="C373" s="8"/>
      <c r="D373" s="8"/>
      <c r="E373" s="8"/>
      <c r="F373" s="8"/>
      <c r="G373" s="8"/>
    </row>
    <row r="374" spans="1:7" ht="13.8">
      <c r="A374" s="9"/>
      <c r="B374" s="9"/>
      <c r="C374" s="9"/>
      <c r="D374" s="9"/>
      <c r="E374" s="9"/>
      <c r="F374" s="9"/>
      <c r="G374" s="9"/>
    </row>
    <row r="375" spans="1:7" ht="13.8">
      <c r="A375" s="8"/>
      <c r="B375" s="8"/>
      <c r="C375" s="8"/>
      <c r="D375" s="8"/>
      <c r="E375" s="8"/>
      <c r="F375" s="8"/>
      <c r="G375" s="8"/>
    </row>
    <row r="376" spans="1:7" ht="13.8">
      <c r="A376" s="9"/>
      <c r="B376" s="9"/>
      <c r="C376" s="9"/>
      <c r="D376" s="9"/>
      <c r="E376" s="9"/>
      <c r="F376" s="9"/>
      <c r="G376" s="9"/>
    </row>
    <row r="377" spans="1:7" ht="13.8">
      <c r="A377" s="8"/>
      <c r="B377" s="8"/>
      <c r="C377" s="8"/>
      <c r="D377" s="8"/>
      <c r="E377" s="8"/>
      <c r="F377" s="8"/>
      <c r="G377" s="8"/>
    </row>
    <row r="378" spans="1:7" ht="13.8">
      <c r="A378" s="9"/>
      <c r="B378" s="9"/>
      <c r="C378" s="9"/>
      <c r="D378" s="9"/>
      <c r="E378" s="9"/>
      <c r="F378" s="9"/>
      <c r="G378" s="9"/>
    </row>
    <row r="379" spans="1:7" ht="13.8">
      <c r="A379" s="8"/>
      <c r="B379" s="8"/>
      <c r="C379" s="8"/>
      <c r="D379" s="8"/>
      <c r="E379" s="8"/>
      <c r="F379" s="8"/>
      <c r="G379" s="8"/>
    </row>
    <row r="380" spans="1:7" ht="13.8">
      <c r="A380" s="9"/>
      <c r="B380" s="9"/>
      <c r="C380" s="9"/>
      <c r="D380" s="9"/>
      <c r="E380" s="9"/>
      <c r="F380" s="9"/>
      <c r="G380" s="9"/>
    </row>
    <row r="381" spans="1:7" ht="13.8">
      <c r="A381" s="8"/>
      <c r="B381" s="8"/>
      <c r="C381" s="8"/>
      <c r="D381" s="8"/>
      <c r="E381" s="8"/>
      <c r="F381" s="8"/>
      <c r="G381" s="8"/>
    </row>
    <row r="382" spans="1:7" ht="13.8">
      <c r="A382" s="9"/>
      <c r="B382" s="9"/>
      <c r="C382" s="9"/>
      <c r="D382" s="9"/>
      <c r="E382" s="9"/>
      <c r="F382" s="9"/>
      <c r="G382" s="9"/>
    </row>
    <row r="383" spans="1:7" ht="13.8">
      <c r="A383" s="8"/>
      <c r="B383" s="8"/>
      <c r="C383" s="8"/>
      <c r="D383" s="8"/>
      <c r="E383" s="8"/>
      <c r="F383" s="8"/>
      <c r="G383" s="8"/>
    </row>
    <row r="384" spans="1:7" ht="13.8">
      <c r="A384" s="9"/>
      <c r="B384" s="9"/>
      <c r="C384" s="9"/>
      <c r="D384" s="9"/>
      <c r="E384" s="9"/>
      <c r="F384" s="9"/>
      <c r="G384" s="9"/>
    </row>
    <row r="385" spans="1:7" ht="13.8">
      <c r="A385" s="8"/>
      <c r="B385" s="8"/>
      <c r="C385" s="8"/>
      <c r="D385" s="8"/>
      <c r="E385" s="8"/>
      <c r="F385" s="8"/>
      <c r="G385" s="8"/>
    </row>
    <row r="386" spans="1:7" ht="13.8">
      <c r="A386" s="9"/>
      <c r="B386" s="9"/>
      <c r="C386" s="9"/>
      <c r="D386" s="9"/>
      <c r="E386" s="9"/>
      <c r="F386" s="9"/>
      <c r="G386" s="9"/>
    </row>
    <row r="387" spans="1:7" ht="13.8">
      <c r="A387" s="8"/>
      <c r="B387" s="8"/>
      <c r="C387" s="8"/>
      <c r="D387" s="8"/>
      <c r="E387" s="8"/>
      <c r="F387" s="8"/>
      <c r="G387" s="8"/>
    </row>
    <row r="388" spans="1:7" ht="13.8">
      <c r="A388" s="9"/>
      <c r="B388" s="9"/>
      <c r="C388" s="9"/>
      <c r="D388" s="9"/>
      <c r="E388" s="9"/>
      <c r="F388" s="9"/>
      <c r="G388" s="9"/>
    </row>
    <row r="389" spans="1:7" ht="13.8">
      <c r="A389" s="8"/>
      <c r="B389" s="8"/>
      <c r="C389" s="8"/>
      <c r="D389" s="8"/>
      <c r="E389" s="8"/>
      <c r="F389" s="8"/>
      <c r="G389" s="8"/>
    </row>
    <row r="390" spans="1:7" ht="13.8">
      <c r="A390" s="9"/>
      <c r="B390" s="9"/>
      <c r="C390" s="9"/>
      <c r="D390" s="9"/>
      <c r="E390" s="9"/>
      <c r="F390" s="9"/>
      <c r="G390" s="9"/>
    </row>
    <row r="391" spans="1:7" ht="13.8">
      <c r="A391" s="8"/>
      <c r="B391" s="8"/>
      <c r="C391" s="8"/>
      <c r="D391" s="8"/>
      <c r="E391" s="8"/>
      <c r="F391" s="8"/>
      <c r="G391" s="8"/>
    </row>
    <row r="392" spans="1:7" ht="13.8">
      <c r="A392" s="9"/>
      <c r="B392" s="9"/>
      <c r="C392" s="9"/>
      <c r="D392" s="9"/>
      <c r="E392" s="9"/>
      <c r="F392" s="9"/>
      <c r="G392" s="9"/>
    </row>
    <row r="393" spans="1:7" ht="13.8">
      <c r="A393" s="8"/>
      <c r="B393" s="8"/>
      <c r="C393" s="8"/>
      <c r="D393" s="8"/>
      <c r="E393" s="8"/>
      <c r="F393" s="8"/>
      <c r="G393" s="8"/>
    </row>
    <row r="394" spans="1:7" ht="13.8">
      <c r="A394" s="9"/>
      <c r="B394" s="9"/>
      <c r="C394" s="9"/>
      <c r="D394" s="9"/>
      <c r="E394" s="9"/>
      <c r="F394" s="9"/>
      <c r="G394" s="9"/>
    </row>
    <row r="395" spans="1:7" ht="13.8">
      <c r="A395" s="8"/>
      <c r="B395" s="8"/>
      <c r="C395" s="8"/>
      <c r="D395" s="8"/>
      <c r="E395" s="8"/>
      <c r="F395" s="8"/>
      <c r="G395" s="8"/>
    </row>
    <row r="396" spans="1:7" ht="13.8">
      <c r="A396" s="9"/>
      <c r="B396" s="9"/>
      <c r="C396" s="9"/>
      <c r="D396" s="9"/>
      <c r="E396" s="9"/>
      <c r="F396" s="9"/>
      <c r="G396" s="9"/>
    </row>
    <row r="397" spans="1:7" ht="13.8">
      <c r="A397" s="8"/>
      <c r="B397" s="8"/>
      <c r="C397" s="8"/>
      <c r="D397" s="8"/>
      <c r="E397" s="8"/>
      <c r="F397" s="8"/>
      <c r="G397" s="8"/>
    </row>
    <row r="398" spans="1:7" ht="13.8">
      <c r="A398" s="9"/>
      <c r="B398" s="9"/>
      <c r="C398" s="9"/>
      <c r="D398" s="9"/>
      <c r="E398" s="9"/>
      <c r="F398" s="9"/>
      <c r="G398" s="9"/>
    </row>
    <row r="399" spans="1:7" ht="13.8">
      <c r="A399" s="8"/>
      <c r="B399" s="8"/>
      <c r="C399" s="8"/>
      <c r="D399" s="8"/>
      <c r="E399" s="8"/>
      <c r="F399" s="8"/>
      <c r="G399" s="8"/>
    </row>
    <row r="400" spans="1:7" ht="13.8">
      <c r="A400" s="9"/>
      <c r="B400" s="9"/>
      <c r="C400" s="9"/>
      <c r="D400" s="9"/>
      <c r="E400" s="9"/>
      <c r="F400" s="9"/>
      <c r="G400" s="9"/>
    </row>
    <row r="401" spans="1:7" ht="13.8">
      <c r="A401" s="8"/>
      <c r="B401" s="8"/>
      <c r="C401" s="8"/>
      <c r="D401" s="8"/>
      <c r="E401" s="8"/>
      <c r="F401" s="8"/>
      <c r="G401" s="8"/>
    </row>
    <row r="402" spans="1:7" ht="13.8">
      <c r="A402" s="9"/>
      <c r="B402" s="9"/>
      <c r="C402" s="9"/>
      <c r="D402" s="9"/>
      <c r="E402" s="9"/>
      <c r="F402" s="9"/>
      <c r="G402" s="9"/>
    </row>
    <row r="403" spans="1:7" ht="13.8">
      <c r="A403" s="8"/>
      <c r="B403" s="8"/>
      <c r="C403" s="8"/>
      <c r="D403" s="8"/>
      <c r="E403" s="8"/>
      <c r="F403" s="8"/>
      <c r="G403" s="8"/>
    </row>
    <row r="404" spans="1:7" ht="13.8">
      <c r="A404" s="9"/>
      <c r="B404" s="9"/>
      <c r="C404" s="9"/>
      <c r="D404" s="9"/>
      <c r="E404" s="9"/>
      <c r="F404" s="9"/>
      <c r="G404" s="9"/>
    </row>
    <row r="405" spans="1:7" ht="13.8">
      <c r="A405" s="8"/>
      <c r="B405" s="8"/>
      <c r="C405" s="8"/>
      <c r="D405" s="8"/>
      <c r="E405" s="8"/>
      <c r="F405" s="8"/>
      <c r="G405" s="8"/>
    </row>
    <row r="406" spans="1:7" ht="13.8">
      <c r="A406" s="9"/>
      <c r="B406" s="9"/>
      <c r="C406" s="9"/>
      <c r="D406" s="9"/>
      <c r="E406" s="9"/>
      <c r="F406" s="9"/>
      <c r="G406" s="9"/>
    </row>
    <row r="407" spans="1:7" ht="13.8">
      <c r="A407" s="8"/>
      <c r="B407" s="8"/>
      <c r="C407" s="8"/>
      <c r="D407" s="8"/>
      <c r="E407" s="8"/>
      <c r="F407" s="8"/>
      <c r="G407" s="8"/>
    </row>
    <row r="408" spans="1:7" ht="13.8">
      <c r="A408" s="9"/>
      <c r="B408" s="9"/>
      <c r="C408" s="9"/>
      <c r="D408" s="9"/>
      <c r="E408" s="9"/>
      <c r="F408" s="9"/>
      <c r="G408" s="9"/>
    </row>
    <row r="409" spans="1:7" ht="13.8">
      <c r="A409" s="8"/>
      <c r="B409" s="8"/>
      <c r="C409" s="8"/>
      <c r="D409" s="8"/>
      <c r="E409" s="8"/>
      <c r="F409" s="8"/>
      <c r="G409" s="8"/>
    </row>
    <row r="410" spans="1:7" ht="13.8">
      <c r="A410" s="9"/>
      <c r="B410" s="9"/>
      <c r="C410" s="9"/>
      <c r="D410" s="9"/>
      <c r="E410" s="9"/>
      <c r="F410" s="9"/>
      <c r="G410" s="9"/>
    </row>
    <row r="411" spans="1:7" ht="13.8">
      <c r="A411" s="8"/>
      <c r="B411" s="8"/>
      <c r="C411" s="8"/>
      <c r="D411" s="8"/>
      <c r="E411" s="8"/>
      <c r="F411" s="8"/>
      <c r="G411" s="8"/>
    </row>
    <row r="412" spans="1:7" ht="13.8">
      <c r="A412" s="9"/>
      <c r="B412" s="9"/>
      <c r="C412" s="9"/>
      <c r="D412" s="9"/>
      <c r="E412" s="9"/>
      <c r="F412" s="9"/>
      <c r="G412" s="9"/>
    </row>
    <row r="413" spans="1:7" ht="13.8">
      <c r="A413" s="8"/>
      <c r="B413" s="8"/>
      <c r="C413" s="8"/>
      <c r="D413" s="8"/>
      <c r="E413" s="8"/>
      <c r="F413" s="8"/>
      <c r="G413" s="8"/>
    </row>
    <row r="414" spans="1:7" ht="13.8">
      <c r="A414" s="9"/>
      <c r="B414" s="9"/>
      <c r="C414" s="9"/>
      <c r="D414" s="9"/>
      <c r="E414" s="9"/>
      <c r="F414" s="9"/>
      <c r="G414" s="9"/>
    </row>
    <row r="415" spans="1:7" ht="13.8">
      <c r="A415" s="8"/>
      <c r="B415" s="8"/>
      <c r="C415" s="8"/>
      <c r="D415" s="8"/>
      <c r="E415" s="8"/>
      <c r="F415" s="8"/>
      <c r="G415" s="8"/>
    </row>
    <row r="416" spans="1:7" ht="13.8">
      <c r="A416" s="9"/>
      <c r="B416" s="9"/>
      <c r="C416" s="9"/>
      <c r="D416" s="9"/>
      <c r="E416" s="9"/>
      <c r="F416" s="9"/>
      <c r="G416" s="9"/>
    </row>
    <row r="417" spans="1:7" ht="13.8">
      <c r="A417" s="8"/>
      <c r="B417" s="8"/>
      <c r="C417" s="8"/>
      <c r="D417" s="8"/>
      <c r="E417" s="8"/>
      <c r="F417" s="8"/>
      <c r="G417" s="8"/>
    </row>
    <row r="418" spans="1:7" ht="13.8">
      <c r="A418" s="9"/>
      <c r="B418" s="9"/>
      <c r="C418" s="9"/>
      <c r="D418" s="9"/>
      <c r="E418" s="9"/>
      <c r="F418" s="9"/>
      <c r="G418" s="9"/>
    </row>
    <row r="419" spans="1:7" ht="13.8">
      <c r="A419" s="8"/>
      <c r="B419" s="8"/>
      <c r="C419" s="8"/>
      <c r="D419" s="8"/>
      <c r="E419" s="8"/>
      <c r="F419" s="8"/>
      <c r="G419" s="8"/>
    </row>
    <row r="420" spans="1:7" ht="13.8">
      <c r="A420" s="9"/>
      <c r="B420" s="9"/>
      <c r="C420" s="9"/>
      <c r="D420" s="9"/>
      <c r="E420" s="9"/>
      <c r="F420" s="9"/>
      <c r="G420" s="9"/>
    </row>
    <row r="421" spans="1:7" ht="13.8">
      <c r="A421" s="8"/>
      <c r="B421" s="8"/>
      <c r="C421" s="8"/>
      <c r="D421" s="8"/>
      <c r="E421" s="8"/>
      <c r="F421" s="8"/>
      <c r="G421" s="8"/>
    </row>
    <row r="422" spans="1:7" ht="13.8">
      <c r="A422" s="9"/>
      <c r="B422" s="9"/>
      <c r="C422" s="9"/>
      <c r="D422" s="9"/>
      <c r="E422" s="9"/>
      <c r="F422" s="9"/>
      <c r="G422" s="9"/>
    </row>
    <row r="423" spans="1:7" ht="13.8">
      <c r="A423" s="8"/>
      <c r="B423" s="8"/>
      <c r="C423" s="8"/>
      <c r="D423" s="8"/>
      <c r="E423" s="8"/>
      <c r="F423" s="8"/>
      <c r="G423" s="8"/>
    </row>
    <row r="424" spans="1:7" ht="13.8">
      <c r="A424" s="9"/>
      <c r="B424" s="9"/>
      <c r="C424" s="9"/>
      <c r="D424" s="9"/>
      <c r="E424" s="9"/>
      <c r="F424" s="9"/>
      <c r="G424" s="9"/>
    </row>
    <row r="425" spans="1:7" ht="13.8">
      <c r="A425" s="8"/>
      <c r="B425" s="8"/>
      <c r="C425" s="8"/>
      <c r="D425" s="8"/>
      <c r="E425" s="8"/>
      <c r="F425" s="8"/>
      <c r="G425" s="8"/>
    </row>
    <row r="426" spans="1:7" ht="13.8">
      <c r="A426" s="9"/>
      <c r="B426" s="9"/>
      <c r="C426" s="9"/>
      <c r="D426" s="9"/>
      <c r="E426" s="9"/>
      <c r="F426" s="9"/>
      <c r="G426" s="9"/>
    </row>
    <row r="427" spans="1:7" ht="13.8">
      <c r="A427" s="8"/>
      <c r="B427" s="8"/>
      <c r="C427" s="8"/>
      <c r="D427" s="8"/>
      <c r="E427" s="8"/>
      <c r="F427" s="8"/>
      <c r="G427" s="8"/>
    </row>
    <row r="428" spans="1:7" ht="13.8">
      <c r="A428" s="9"/>
      <c r="B428" s="9"/>
      <c r="C428" s="9"/>
      <c r="D428" s="9"/>
      <c r="E428" s="9"/>
      <c r="F428" s="9"/>
      <c r="G428" s="9"/>
    </row>
    <row r="429" spans="1:7" ht="13.8">
      <c r="A429" s="8"/>
      <c r="B429" s="8"/>
      <c r="C429" s="8"/>
      <c r="D429" s="8"/>
      <c r="E429" s="8"/>
      <c r="F429" s="8"/>
      <c r="G429" s="8"/>
    </row>
    <row r="430" spans="1:7" ht="13.8">
      <c r="A430" s="9"/>
      <c r="B430" s="9"/>
      <c r="C430" s="9"/>
      <c r="D430" s="9"/>
      <c r="E430" s="9"/>
      <c r="F430" s="9"/>
      <c r="G430" s="9"/>
    </row>
    <row r="431" spans="1:7" ht="13.8">
      <c r="A431" s="8"/>
      <c r="B431" s="8"/>
      <c r="C431" s="8"/>
      <c r="D431" s="8"/>
      <c r="E431" s="8"/>
      <c r="F431" s="8"/>
      <c r="G431" s="8"/>
    </row>
    <row r="432" spans="1:7" ht="13.8">
      <c r="A432" s="9"/>
      <c r="B432" s="9"/>
      <c r="C432" s="9"/>
      <c r="D432" s="9"/>
      <c r="E432" s="9"/>
      <c r="F432" s="9"/>
      <c r="G432" s="9"/>
    </row>
    <row r="433" spans="1:7" ht="13.8">
      <c r="A433" s="8"/>
      <c r="B433" s="8"/>
      <c r="C433" s="8"/>
      <c r="D433" s="8"/>
      <c r="E433" s="8"/>
      <c r="F433" s="8"/>
      <c r="G433" s="8"/>
    </row>
    <row r="434" spans="1:7" ht="13.8">
      <c r="A434" s="9"/>
      <c r="B434" s="9"/>
      <c r="C434" s="9"/>
      <c r="D434" s="9"/>
      <c r="E434" s="9"/>
      <c r="F434" s="9"/>
      <c r="G434" s="9"/>
    </row>
    <row r="435" spans="1:7" ht="13.8">
      <c r="A435" s="8"/>
      <c r="B435" s="8"/>
      <c r="C435" s="8"/>
      <c r="D435" s="8"/>
      <c r="E435" s="8"/>
      <c r="F435" s="8"/>
      <c r="G435" s="8"/>
    </row>
    <row r="436" spans="1:7" ht="13.8">
      <c r="A436" s="9"/>
      <c r="B436" s="9"/>
      <c r="C436" s="9"/>
      <c r="D436" s="9"/>
      <c r="E436" s="9"/>
      <c r="F436" s="9"/>
      <c r="G436" s="9"/>
    </row>
    <row r="437" spans="1:7" ht="13.8">
      <c r="A437" s="8"/>
      <c r="B437" s="8"/>
      <c r="C437" s="8"/>
      <c r="D437" s="8"/>
      <c r="E437" s="8"/>
      <c r="F437" s="8"/>
      <c r="G437" s="8"/>
    </row>
    <row r="438" spans="1:7" ht="13.8">
      <c r="A438" s="9"/>
      <c r="B438" s="9"/>
      <c r="C438" s="9"/>
      <c r="D438" s="9"/>
      <c r="E438" s="9"/>
      <c r="F438" s="9"/>
      <c r="G438" s="9"/>
    </row>
    <row r="439" spans="1:7" ht="13.8">
      <c r="A439" s="8"/>
      <c r="B439" s="8"/>
      <c r="C439" s="8"/>
      <c r="D439" s="8"/>
      <c r="E439" s="8"/>
      <c r="F439" s="8"/>
      <c r="G439" s="8"/>
    </row>
    <row r="440" spans="1:7" ht="13.8">
      <c r="A440" s="9"/>
      <c r="B440" s="9"/>
      <c r="C440" s="9"/>
      <c r="D440" s="9"/>
      <c r="E440" s="9"/>
      <c r="F440" s="9"/>
      <c r="G440" s="9"/>
    </row>
    <row r="441" spans="1:7" ht="13.8">
      <c r="A441" s="8"/>
      <c r="B441" s="8"/>
      <c r="C441" s="8"/>
      <c r="D441" s="8"/>
      <c r="E441" s="8"/>
      <c r="F441" s="8"/>
      <c r="G441" s="8"/>
    </row>
    <row r="442" spans="1:7" ht="13.8">
      <c r="A442" s="9"/>
      <c r="B442" s="9"/>
      <c r="C442" s="9"/>
      <c r="D442" s="9"/>
      <c r="E442" s="9"/>
      <c r="F442" s="9"/>
      <c r="G442" s="9"/>
    </row>
    <row r="443" spans="1:7" ht="13.8">
      <c r="A443" s="8"/>
      <c r="B443" s="8"/>
      <c r="C443" s="8"/>
      <c r="D443" s="8"/>
      <c r="E443" s="8"/>
      <c r="F443" s="8"/>
      <c r="G443" s="8"/>
    </row>
    <row r="444" spans="1:7" ht="13.8">
      <c r="A444" s="9"/>
      <c r="B444" s="9"/>
      <c r="C444" s="9"/>
      <c r="D444" s="9"/>
      <c r="E444" s="9"/>
      <c r="F444" s="9"/>
      <c r="G444" s="9"/>
    </row>
    <row r="445" spans="1:7" ht="13.8">
      <c r="A445" s="8"/>
      <c r="B445" s="8"/>
      <c r="C445" s="8"/>
      <c r="D445" s="8"/>
      <c r="E445" s="8"/>
      <c r="F445" s="8"/>
      <c r="G445" s="8"/>
    </row>
    <row r="446" spans="1:7" ht="13.8">
      <c r="A446" s="9"/>
      <c r="B446" s="9"/>
      <c r="C446" s="9"/>
      <c r="D446" s="9"/>
      <c r="E446" s="9"/>
      <c r="F446" s="9"/>
      <c r="G446" s="9"/>
    </row>
    <row r="447" spans="1:7" ht="13.8">
      <c r="A447" s="8"/>
      <c r="B447" s="8"/>
      <c r="C447" s="8"/>
      <c r="D447" s="8"/>
      <c r="E447" s="8"/>
      <c r="F447" s="8"/>
      <c r="G447" s="8"/>
    </row>
    <row r="448" spans="1:7" ht="13.8">
      <c r="A448" s="9"/>
      <c r="B448" s="9"/>
      <c r="C448" s="9"/>
      <c r="D448" s="9"/>
      <c r="E448" s="9"/>
      <c r="F448" s="9"/>
      <c r="G448" s="9"/>
    </row>
    <row r="449" spans="1:7" ht="13.8">
      <c r="A449" s="8"/>
      <c r="B449" s="8"/>
      <c r="C449" s="8"/>
      <c r="D449" s="8"/>
      <c r="E449" s="8"/>
      <c r="F449" s="8"/>
      <c r="G449" s="8"/>
    </row>
    <row r="450" spans="1:7" ht="13.8">
      <c r="A450" s="9"/>
      <c r="B450" s="9"/>
      <c r="C450" s="9"/>
      <c r="D450" s="9"/>
      <c r="E450" s="9"/>
      <c r="F450" s="9"/>
      <c r="G450" s="9"/>
    </row>
    <row r="451" spans="1:7" ht="13.8">
      <c r="A451" s="8"/>
      <c r="B451" s="8"/>
      <c r="C451" s="8"/>
      <c r="D451" s="8"/>
      <c r="E451" s="8"/>
      <c r="F451" s="8"/>
      <c r="G451" s="8"/>
    </row>
    <row r="452" spans="1:7" ht="13.8">
      <c r="A452" s="9"/>
      <c r="B452" s="9"/>
      <c r="C452" s="9"/>
      <c r="D452" s="9"/>
      <c r="E452" s="9"/>
      <c r="F452" s="9"/>
      <c r="G452" s="9"/>
    </row>
    <row r="453" spans="1:7" ht="13.8">
      <c r="A453" s="8"/>
      <c r="B453" s="8"/>
      <c r="C453" s="8"/>
      <c r="D453" s="8"/>
      <c r="E453" s="8"/>
      <c r="F453" s="8"/>
      <c r="G453" s="8"/>
    </row>
    <row r="454" spans="1:7" ht="13.8">
      <c r="A454" s="9"/>
      <c r="B454" s="9"/>
      <c r="C454" s="9"/>
      <c r="D454" s="9"/>
      <c r="E454" s="9"/>
      <c r="F454" s="9"/>
      <c r="G454" s="9"/>
    </row>
    <row r="455" spans="1:7" ht="13.8">
      <c r="A455" s="8"/>
      <c r="B455" s="8"/>
      <c r="C455" s="8"/>
      <c r="D455" s="8"/>
      <c r="E455" s="8"/>
      <c r="F455" s="8"/>
      <c r="G455" s="8"/>
    </row>
    <row r="456" spans="1:7" ht="13.8">
      <c r="A456" s="9"/>
      <c r="B456" s="9"/>
      <c r="C456" s="9"/>
      <c r="D456" s="9"/>
      <c r="E456" s="9"/>
      <c r="F456" s="9"/>
      <c r="G456" s="9"/>
    </row>
    <row r="457" spans="1:7" ht="13.8">
      <c r="A457" s="8"/>
      <c r="B457" s="8"/>
      <c r="C457" s="8"/>
      <c r="D457" s="8"/>
      <c r="E457" s="8"/>
      <c r="F457" s="8"/>
      <c r="G457" s="8"/>
    </row>
    <row r="458" spans="1:7" ht="13.8">
      <c r="A458" s="9"/>
      <c r="B458" s="9"/>
      <c r="C458" s="9"/>
      <c r="D458" s="9"/>
      <c r="E458" s="9"/>
      <c r="F458" s="9"/>
      <c r="G458" s="9"/>
    </row>
    <row r="459" spans="1:7" ht="13.8">
      <c r="A459" s="8"/>
      <c r="B459" s="8"/>
      <c r="C459" s="8"/>
      <c r="D459" s="8"/>
      <c r="E459" s="8"/>
      <c r="F459" s="8"/>
      <c r="G459" s="8"/>
    </row>
    <row r="460" spans="1:7" ht="13.8">
      <c r="A460" s="9"/>
      <c r="B460" s="9"/>
      <c r="C460" s="9"/>
      <c r="D460" s="9"/>
      <c r="E460" s="9"/>
      <c r="F460" s="9"/>
      <c r="G460" s="9"/>
    </row>
    <row r="461" spans="1:7" ht="13.8">
      <c r="A461" s="8"/>
      <c r="B461" s="8"/>
      <c r="C461" s="8"/>
      <c r="D461" s="8"/>
      <c r="E461" s="8"/>
      <c r="F461" s="8"/>
      <c r="G461" s="8"/>
    </row>
    <row r="462" spans="1:7" ht="13.8">
      <c r="A462" s="9"/>
      <c r="B462" s="9"/>
      <c r="C462" s="9"/>
      <c r="D462" s="9"/>
      <c r="E462" s="9"/>
      <c r="F462" s="9"/>
      <c r="G462" s="9"/>
    </row>
    <row r="463" spans="1:7" ht="13.8">
      <c r="A463" s="8"/>
      <c r="B463" s="8"/>
      <c r="C463" s="8"/>
      <c r="D463" s="8"/>
      <c r="E463" s="8"/>
      <c r="F463" s="8"/>
      <c r="G463" s="8"/>
    </row>
    <row r="464" spans="1:7" ht="13.8">
      <c r="A464" s="9"/>
      <c r="B464" s="9"/>
      <c r="C464" s="9"/>
      <c r="D464" s="9"/>
      <c r="E464" s="9"/>
      <c r="F464" s="9"/>
      <c r="G464" s="9"/>
    </row>
    <row r="465" spans="1:7" ht="13.8">
      <c r="A465" s="8"/>
      <c r="B465" s="8"/>
      <c r="C465" s="8"/>
      <c r="D465" s="8"/>
      <c r="E465" s="8"/>
      <c r="F465" s="8"/>
      <c r="G465" s="8"/>
    </row>
    <row r="466" spans="1:7" ht="13.8">
      <c r="A466" s="9"/>
      <c r="B466" s="9"/>
      <c r="C466" s="9"/>
      <c r="D466" s="9"/>
      <c r="E466" s="9"/>
      <c r="F466" s="9"/>
      <c r="G466" s="9"/>
    </row>
    <row r="467" spans="1:7" ht="13.8">
      <c r="A467" s="8"/>
      <c r="B467" s="8"/>
      <c r="C467" s="8"/>
      <c r="D467" s="8"/>
      <c r="E467" s="8"/>
      <c r="F467" s="8"/>
      <c r="G467" s="8"/>
    </row>
    <row r="468" spans="1:7" ht="13.8">
      <c r="A468" s="9"/>
      <c r="B468" s="9"/>
      <c r="C468" s="9"/>
      <c r="D468" s="9"/>
      <c r="E468" s="9"/>
      <c r="F468" s="9"/>
      <c r="G468" s="9"/>
    </row>
    <row r="469" spans="1:7" ht="13.8">
      <c r="A469" s="8"/>
      <c r="B469" s="8"/>
      <c r="C469" s="8"/>
      <c r="D469" s="8"/>
      <c r="E469" s="8"/>
      <c r="F469" s="8"/>
      <c r="G469" s="8"/>
    </row>
    <row r="470" spans="1:7" ht="13.8">
      <c r="A470" s="9"/>
      <c r="B470" s="9"/>
      <c r="C470" s="9"/>
      <c r="D470" s="9"/>
      <c r="E470" s="9"/>
      <c r="F470" s="9"/>
      <c r="G470" s="9"/>
    </row>
    <row r="471" spans="1:7" ht="13.8">
      <c r="A471" s="8"/>
      <c r="B471" s="8"/>
      <c r="C471" s="8"/>
      <c r="D471" s="8"/>
      <c r="E471" s="8"/>
      <c r="F471" s="8"/>
      <c r="G471" s="8"/>
    </row>
    <row r="472" spans="1:7" ht="13.8">
      <c r="A472" s="9"/>
      <c r="B472" s="9"/>
      <c r="C472" s="9"/>
      <c r="D472" s="9"/>
      <c r="E472" s="9"/>
      <c r="F472" s="9"/>
      <c r="G472" s="9"/>
    </row>
    <row r="473" spans="1:7" ht="13.8">
      <c r="A473" s="8"/>
      <c r="B473" s="8"/>
      <c r="C473" s="8"/>
      <c r="D473" s="8"/>
      <c r="E473" s="8"/>
      <c r="F473" s="8"/>
      <c r="G473" s="8"/>
    </row>
    <row r="474" spans="1:7" ht="13.8">
      <c r="A474" s="9"/>
      <c r="B474" s="9"/>
      <c r="C474" s="9"/>
      <c r="D474" s="9"/>
      <c r="E474" s="9"/>
      <c r="F474" s="9"/>
      <c r="G474" s="9"/>
    </row>
    <row r="475" spans="1:7" ht="13.8">
      <c r="A475" s="8"/>
      <c r="B475" s="8"/>
      <c r="C475" s="8"/>
      <c r="D475" s="8"/>
      <c r="E475" s="8"/>
      <c r="F475" s="8"/>
      <c r="G475" s="8"/>
    </row>
    <row r="476" spans="1:7" ht="13.8">
      <c r="A476" s="9"/>
      <c r="B476" s="9"/>
      <c r="C476" s="9"/>
      <c r="D476" s="9"/>
      <c r="E476" s="9"/>
      <c r="F476" s="9"/>
      <c r="G476" s="9"/>
    </row>
    <row r="477" spans="1:7" ht="13.8">
      <c r="A477" s="8"/>
      <c r="B477" s="8"/>
      <c r="C477" s="8"/>
      <c r="D477" s="8"/>
      <c r="E477" s="8"/>
      <c r="F477" s="8"/>
      <c r="G477" s="8"/>
    </row>
    <row r="478" spans="1:7" ht="13.8">
      <c r="A478" s="9"/>
      <c r="B478" s="9"/>
      <c r="C478" s="9"/>
      <c r="D478" s="9"/>
      <c r="E478" s="9"/>
      <c r="F478" s="9"/>
      <c r="G478" s="9"/>
    </row>
    <row r="479" spans="1:7" ht="13.8">
      <c r="A479" s="8"/>
      <c r="B479" s="8"/>
      <c r="C479" s="8"/>
      <c r="D479" s="8"/>
      <c r="E479" s="8"/>
      <c r="F479" s="8"/>
      <c r="G479" s="8"/>
    </row>
    <row r="480" spans="1:7" ht="13.8">
      <c r="A480" s="9"/>
      <c r="B480" s="9"/>
      <c r="C480" s="9"/>
      <c r="D480" s="9"/>
      <c r="E480" s="9"/>
      <c r="F480" s="9"/>
      <c r="G480" s="9"/>
    </row>
    <row r="481" spans="1:7" ht="13.8">
      <c r="A481" s="8"/>
      <c r="B481" s="8"/>
      <c r="C481" s="8"/>
      <c r="D481" s="8"/>
      <c r="E481" s="8"/>
      <c r="F481" s="8"/>
      <c r="G481" s="8"/>
    </row>
    <row r="482" spans="1:7" ht="13.8">
      <c r="A482" s="9"/>
      <c r="B482" s="9"/>
      <c r="C482" s="9"/>
      <c r="D482" s="9"/>
      <c r="E482" s="9"/>
      <c r="F482" s="9"/>
      <c r="G482" s="9"/>
    </row>
    <row r="483" spans="1:7" ht="13.8">
      <c r="A483" s="8"/>
      <c r="B483" s="8"/>
      <c r="C483" s="8"/>
      <c r="D483" s="8"/>
      <c r="E483" s="8"/>
      <c r="F483" s="8"/>
      <c r="G483" s="8"/>
    </row>
    <row r="484" spans="1:7" ht="13.8">
      <c r="A484" s="9"/>
      <c r="B484" s="9"/>
      <c r="C484" s="9"/>
      <c r="D484" s="9"/>
      <c r="E484" s="9"/>
      <c r="F484" s="9"/>
      <c r="G484" s="9"/>
    </row>
    <row r="485" spans="1:7" ht="13.8">
      <c r="A485" s="8"/>
      <c r="B485" s="8"/>
      <c r="C485" s="8"/>
      <c r="D485" s="8"/>
      <c r="E485" s="8"/>
      <c r="F485" s="8"/>
      <c r="G485" s="8"/>
    </row>
    <row r="486" spans="1:7" ht="13.8">
      <c r="A486" s="9"/>
      <c r="B486" s="9"/>
      <c r="C486" s="9"/>
      <c r="D486" s="9"/>
      <c r="E486" s="9"/>
      <c r="F486" s="9"/>
      <c r="G486" s="9"/>
    </row>
    <row r="487" spans="1:7" ht="13.8">
      <c r="A487" s="8"/>
      <c r="B487" s="8"/>
      <c r="C487" s="8"/>
      <c r="D487" s="8"/>
      <c r="E487" s="8"/>
      <c r="F487" s="8"/>
      <c r="G487" s="8"/>
    </row>
    <row r="488" spans="1:7" ht="13.8">
      <c r="A488" s="9"/>
      <c r="B488" s="9"/>
      <c r="C488" s="9"/>
      <c r="D488" s="9"/>
      <c r="E488" s="9"/>
      <c r="F488" s="9"/>
      <c r="G488" s="9"/>
    </row>
    <row r="489" spans="1:7" ht="13.8">
      <c r="A489" s="8"/>
      <c r="B489" s="8"/>
      <c r="C489" s="8"/>
      <c r="D489" s="8"/>
      <c r="E489" s="8"/>
      <c r="F489" s="8"/>
      <c r="G489" s="8"/>
    </row>
    <row r="490" spans="1:7" ht="13.8">
      <c r="A490" s="9"/>
      <c r="B490" s="9"/>
      <c r="C490" s="9"/>
      <c r="D490" s="9"/>
      <c r="E490" s="9"/>
      <c r="F490" s="9"/>
      <c r="G490" s="9"/>
    </row>
    <row r="491" spans="1:7" ht="13.8">
      <c r="A491" s="8"/>
      <c r="B491" s="8"/>
      <c r="C491" s="8"/>
      <c r="D491" s="8"/>
      <c r="E491" s="8"/>
      <c r="F491" s="8"/>
      <c r="G491" s="8"/>
    </row>
    <row r="492" spans="1:7" ht="13.8">
      <c r="A492" s="9"/>
      <c r="B492" s="9"/>
      <c r="C492" s="9"/>
      <c r="D492" s="9"/>
      <c r="E492" s="9"/>
      <c r="F492" s="9"/>
      <c r="G492" s="9"/>
    </row>
    <row r="493" spans="1:7" ht="13.8">
      <c r="A493" s="8"/>
      <c r="B493" s="8"/>
      <c r="C493" s="8"/>
      <c r="D493" s="8"/>
      <c r="E493" s="8"/>
      <c r="F493" s="8"/>
      <c r="G493" s="8"/>
    </row>
    <row r="494" spans="1:7" ht="13.8">
      <c r="A494" s="9"/>
      <c r="B494" s="9"/>
      <c r="C494" s="9"/>
      <c r="D494" s="9"/>
      <c r="E494" s="9"/>
      <c r="F494" s="9"/>
      <c r="G494" s="9"/>
    </row>
    <row r="495" spans="1:7" ht="13.8">
      <c r="A495" s="8"/>
      <c r="B495" s="8"/>
      <c r="C495" s="8"/>
      <c r="D495" s="8"/>
      <c r="E495" s="8"/>
      <c r="F495" s="8"/>
      <c r="G495" s="8"/>
    </row>
    <row r="496" spans="1:7" ht="13.8">
      <c r="A496" s="9"/>
      <c r="B496" s="9"/>
      <c r="C496" s="9"/>
      <c r="D496" s="9"/>
      <c r="E496" s="9"/>
      <c r="F496" s="9"/>
      <c r="G496" s="9"/>
    </row>
    <row r="497" spans="1:7" ht="13.8">
      <c r="A497" s="8"/>
      <c r="B497" s="8"/>
      <c r="C497" s="8"/>
      <c r="D497" s="8"/>
      <c r="E497" s="8"/>
      <c r="F497" s="8"/>
      <c r="G497" s="8"/>
    </row>
    <row r="498" spans="1:7" ht="13.8">
      <c r="A498" s="9"/>
      <c r="B498" s="9"/>
      <c r="C498" s="9"/>
      <c r="D498" s="9"/>
      <c r="E498" s="9"/>
      <c r="F498" s="9"/>
      <c r="G498" s="9"/>
    </row>
    <row r="499" spans="1:7" ht="13.8">
      <c r="A499" s="8"/>
      <c r="B499" s="8"/>
      <c r="C499" s="8"/>
      <c r="D499" s="8"/>
      <c r="E499" s="8"/>
      <c r="F499" s="8"/>
      <c r="G499" s="8"/>
    </row>
    <row r="500" spans="1:7" ht="13.8">
      <c r="A500" s="9"/>
      <c r="B500" s="9"/>
      <c r="C500" s="9"/>
      <c r="D500" s="9"/>
      <c r="E500" s="9"/>
      <c r="F500" s="9"/>
      <c r="G500" s="9"/>
    </row>
    <row r="501" spans="1:7" ht="13.8">
      <c r="A501" s="8"/>
      <c r="B501" s="8"/>
      <c r="C501" s="8"/>
      <c r="D501" s="8"/>
      <c r="E501" s="8"/>
      <c r="F501" s="8"/>
      <c r="G501" s="8"/>
    </row>
    <row r="502" spans="1:7" ht="13.8">
      <c r="A502" s="9"/>
      <c r="B502" s="9"/>
      <c r="C502" s="9"/>
      <c r="D502" s="9"/>
      <c r="E502" s="9"/>
      <c r="F502" s="9"/>
      <c r="G502" s="9"/>
    </row>
    <row r="503" spans="1:7" ht="13.8">
      <c r="A503" s="8"/>
      <c r="B503" s="8"/>
      <c r="C503" s="8"/>
      <c r="D503" s="8"/>
      <c r="E503" s="8"/>
      <c r="F503" s="8"/>
      <c r="G503" s="8"/>
    </row>
    <row r="504" spans="1:7" ht="13.8">
      <c r="A504" s="9"/>
      <c r="B504" s="9"/>
      <c r="C504" s="9"/>
      <c r="D504" s="9"/>
      <c r="E504" s="9"/>
      <c r="F504" s="9"/>
      <c r="G504" s="9"/>
    </row>
    <row r="505" spans="1:7" ht="13.8">
      <c r="A505" s="8"/>
      <c r="B505" s="8"/>
      <c r="C505" s="8"/>
      <c r="D505" s="8"/>
      <c r="E505" s="8"/>
      <c r="F505" s="8"/>
      <c r="G505" s="8"/>
    </row>
    <row r="506" spans="1:7" ht="13.8">
      <c r="A506" s="9"/>
      <c r="B506" s="9"/>
      <c r="C506" s="9"/>
      <c r="D506" s="9"/>
      <c r="E506" s="9"/>
      <c r="F506" s="9"/>
      <c r="G506" s="9"/>
    </row>
    <row r="507" spans="1:7" ht="13.8">
      <c r="A507" s="8"/>
      <c r="B507" s="8"/>
      <c r="C507" s="8"/>
      <c r="D507" s="8"/>
      <c r="E507" s="8"/>
      <c r="F507" s="8"/>
      <c r="G507" s="8"/>
    </row>
    <row r="508" spans="1:7" ht="13.8">
      <c r="A508" s="9"/>
      <c r="B508" s="9"/>
      <c r="C508" s="9"/>
      <c r="D508" s="9"/>
      <c r="E508" s="9"/>
      <c r="F508" s="9"/>
      <c r="G508" s="9"/>
    </row>
    <row r="509" spans="1:7" ht="13.8">
      <c r="A509" s="8"/>
      <c r="B509" s="8"/>
      <c r="C509" s="8"/>
      <c r="D509" s="8"/>
      <c r="E509" s="8"/>
      <c r="F509" s="8"/>
      <c r="G509" s="8"/>
    </row>
    <row r="510" spans="1:7" ht="13.8">
      <c r="A510" s="9"/>
      <c r="B510" s="9"/>
      <c r="C510" s="9"/>
      <c r="D510" s="9"/>
      <c r="E510" s="9"/>
      <c r="F510" s="9"/>
      <c r="G510" s="9"/>
    </row>
    <row r="511" spans="1:7" ht="13.8">
      <c r="A511" s="8"/>
      <c r="B511" s="8"/>
      <c r="C511" s="8"/>
      <c r="D511" s="8"/>
      <c r="E511" s="8"/>
      <c r="F511" s="8"/>
      <c r="G511" s="8"/>
    </row>
    <row r="512" spans="1:7" ht="13.8">
      <c r="A512" s="9"/>
      <c r="B512" s="9"/>
      <c r="C512" s="9"/>
      <c r="D512" s="9"/>
      <c r="E512" s="9"/>
      <c r="F512" s="9"/>
      <c r="G512" s="9"/>
    </row>
    <row r="513" spans="1:7" ht="13.8">
      <c r="A513" s="8"/>
      <c r="B513" s="8"/>
      <c r="C513" s="8"/>
      <c r="D513" s="8"/>
      <c r="E513" s="8"/>
      <c r="F513" s="8"/>
      <c r="G513" s="8"/>
    </row>
    <row r="514" spans="1:7" ht="13.8">
      <c r="A514" s="9"/>
      <c r="B514" s="9"/>
      <c r="C514" s="9"/>
      <c r="D514" s="9"/>
      <c r="E514" s="9"/>
      <c r="F514" s="9"/>
      <c r="G514" s="9"/>
    </row>
    <row r="515" spans="1:7" ht="13.8">
      <c r="A515" s="8"/>
      <c r="B515" s="8"/>
      <c r="C515" s="8"/>
      <c r="D515" s="8"/>
      <c r="E515" s="8"/>
      <c r="F515" s="8"/>
      <c r="G515" s="8"/>
    </row>
    <row r="516" spans="1:7" ht="13.8">
      <c r="A516" s="9"/>
      <c r="B516" s="9"/>
      <c r="C516" s="9"/>
      <c r="D516" s="9"/>
      <c r="E516" s="9"/>
      <c r="F516" s="9"/>
      <c r="G516" s="9"/>
    </row>
    <row r="517" spans="1:7" ht="13.8">
      <c r="A517" s="8"/>
      <c r="B517" s="8"/>
      <c r="C517" s="8"/>
      <c r="D517" s="8"/>
      <c r="E517" s="8"/>
      <c r="F517" s="8"/>
      <c r="G517" s="8"/>
    </row>
    <row r="518" spans="1:7" ht="13.8">
      <c r="A518" s="9"/>
      <c r="B518" s="9"/>
      <c r="C518" s="9"/>
      <c r="D518" s="9"/>
      <c r="E518" s="9"/>
      <c r="F518" s="9"/>
      <c r="G518" s="9"/>
    </row>
    <row r="519" spans="1:7" ht="13.8">
      <c r="A519" s="8"/>
      <c r="B519" s="8"/>
      <c r="C519" s="8"/>
      <c r="D519" s="8"/>
      <c r="E519" s="8"/>
      <c r="F519" s="8"/>
      <c r="G519" s="8"/>
    </row>
    <row r="520" spans="1:7" ht="13.8">
      <c r="A520" s="9"/>
      <c r="B520" s="9"/>
      <c r="C520" s="9"/>
      <c r="D520" s="9"/>
      <c r="E520" s="9"/>
      <c r="F520" s="9"/>
      <c r="G520" s="9"/>
    </row>
    <row r="521" spans="1:7" ht="13.8">
      <c r="A521" s="8"/>
      <c r="B521" s="8"/>
      <c r="C521" s="8"/>
      <c r="D521" s="8"/>
      <c r="E521" s="8"/>
      <c r="F521" s="8"/>
      <c r="G521" s="8"/>
    </row>
    <row r="522" spans="1:7" ht="13.8">
      <c r="A522" s="9"/>
      <c r="B522" s="9"/>
      <c r="C522" s="9"/>
      <c r="D522" s="9"/>
      <c r="E522" s="9"/>
      <c r="F522" s="9"/>
      <c r="G522" s="9"/>
    </row>
    <row r="523" spans="1:7" ht="13.8">
      <c r="A523" s="8"/>
      <c r="B523" s="8"/>
      <c r="C523" s="8"/>
      <c r="D523" s="8"/>
      <c r="E523" s="8"/>
      <c r="F523" s="8"/>
      <c r="G523" s="8"/>
    </row>
    <row r="524" spans="1:7" ht="13.8">
      <c r="A524" s="9"/>
      <c r="B524" s="9"/>
      <c r="C524" s="9"/>
      <c r="D524" s="9"/>
      <c r="E524" s="9"/>
      <c r="F524" s="9"/>
      <c r="G524" s="9"/>
    </row>
    <row r="525" spans="1:7" ht="13.8">
      <c r="A525" s="8"/>
      <c r="B525" s="8"/>
      <c r="C525" s="8"/>
      <c r="D525" s="8"/>
      <c r="E525" s="8"/>
      <c r="F525" s="8"/>
      <c r="G525" s="8"/>
    </row>
    <row r="526" spans="1:7" ht="13.8">
      <c r="A526" s="9"/>
      <c r="B526" s="9"/>
      <c r="C526" s="9"/>
      <c r="D526" s="9"/>
      <c r="E526" s="9"/>
      <c r="F526" s="9"/>
      <c r="G526" s="9"/>
    </row>
    <row r="527" spans="1:7" ht="13.8">
      <c r="A527" s="8"/>
      <c r="B527" s="8"/>
      <c r="C527" s="8"/>
      <c r="D527" s="8"/>
      <c r="E527" s="8"/>
      <c r="F527" s="8"/>
      <c r="G527" s="8"/>
    </row>
    <row r="528" spans="1:7" ht="13.8">
      <c r="A528" s="9"/>
      <c r="B528" s="9"/>
      <c r="C528" s="9"/>
      <c r="D528" s="9"/>
      <c r="E528" s="9"/>
      <c r="F528" s="9"/>
      <c r="G528" s="9"/>
    </row>
    <row r="529" spans="1:7" ht="13.8">
      <c r="A529" s="8"/>
      <c r="B529" s="8"/>
      <c r="C529" s="8"/>
      <c r="D529" s="8"/>
      <c r="E529" s="8"/>
      <c r="F529" s="8"/>
      <c r="G529" s="8"/>
    </row>
    <row r="530" spans="1:7" ht="13.8">
      <c r="A530" s="9"/>
      <c r="B530" s="9"/>
      <c r="C530" s="9"/>
      <c r="D530" s="9"/>
      <c r="E530" s="9"/>
      <c r="F530" s="9"/>
      <c r="G530" s="9"/>
    </row>
    <row r="531" spans="1:7" ht="13.8">
      <c r="A531" s="8"/>
      <c r="B531" s="8"/>
      <c r="C531" s="8"/>
      <c r="D531" s="8"/>
      <c r="E531" s="8"/>
      <c r="F531" s="8"/>
      <c r="G531" s="8"/>
    </row>
    <row r="532" spans="1:7" ht="13.8">
      <c r="A532" s="9"/>
      <c r="B532" s="9"/>
      <c r="C532" s="9"/>
      <c r="D532" s="9"/>
      <c r="E532" s="9"/>
      <c r="F532" s="9"/>
      <c r="G532" s="9"/>
    </row>
    <row r="533" spans="1:7" ht="13.8">
      <c r="A533" s="8"/>
      <c r="B533" s="8"/>
      <c r="C533" s="8"/>
      <c r="D533" s="8"/>
      <c r="E533" s="8"/>
      <c r="F533" s="8"/>
      <c r="G533" s="8"/>
    </row>
    <row r="534" spans="1:7" ht="13.8">
      <c r="A534" s="9"/>
      <c r="B534" s="9"/>
      <c r="C534" s="9"/>
      <c r="D534" s="9"/>
      <c r="E534" s="9"/>
      <c r="F534" s="9"/>
      <c r="G534" s="9"/>
    </row>
    <row r="535" spans="1:7" ht="13.8">
      <c r="A535" s="8"/>
      <c r="B535" s="8"/>
      <c r="C535" s="8"/>
      <c r="D535" s="8"/>
      <c r="E535" s="8"/>
      <c r="F535" s="8"/>
      <c r="G535" s="8"/>
    </row>
    <row r="536" spans="1:7" ht="13.8">
      <c r="A536" s="9"/>
      <c r="B536" s="9"/>
      <c r="C536" s="9"/>
      <c r="D536" s="9"/>
      <c r="E536" s="9"/>
      <c r="F536" s="9"/>
      <c r="G536" s="9"/>
    </row>
    <row r="537" spans="1:7" ht="13.8">
      <c r="A537" s="8"/>
      <c r="B537" s="8"/>
      <c r="C537" s="8"/>
      <c r="D537" s="8"/>
      <c r="E537" s="8"/>
      <c r="F537" s="8"/>
      <c r="G537" s="8"/>
    </row>
    <row r="538" spans="1:7" ht="13.8">
      <c r="A538" s="9"/>
      <c r="B538" s="9"/>
      <c r="C538" s="9"/>
      <c r="D538" s="9"/>
      <c r="E538" s="9"/>
      <c r="F538" s="9"/>
      <c r="G538" s="9"/>
    </row>
    <row r="539" spans="1:7" ht="13.8">
      <c r="A539" s="8"/>
      <c r="B539" s="8"/>
      <c r="C539" s="8"/>
      <c r="D539" s="8"/>
      <c r="E539" s="8"/>
      <c r="F539" s="8"/>
      <c r="G539" s="8"/>
    </row>
    <row r="540" spans="1:7" ht="13.8">
      <c r="A540" s="9"/>
      <c r="B540" s="9"/>
      <c r="C540" s="9"/>
      <c r="D540" s="9"/>
      <c r="E540" s="9"/>
      <c r="F540" s="9"/>
      <c r="G540" s="9"/>
    </row>
    <row r="541" spans="1:7" ht="13.8">
      <c r="A541" s="8"/>
      <c r="B541" s="8"/>
      <c r="C541" s="8"/>
      <c r="D541" s="8"/>
      <c r="E541" s="8"/>
      <c r="F541" s="8"/>
      <c r="G541" s="8"/>
    </row>
    <row r="542" spans="1:7" ht="13.8">
      <c r="A542" s="9"/>
      <c r="B542" s="9"/>
      <c r="C542" s="9"/>
      <c r="D542" s="9"/>
      <c r="E542" s="9"/>
      <c r="F542" s="9"/>
      <c r="G542" s="9"/>
    </row>
    <row r="543" spans="1:7" ht="13.8">
      <c r="A543" s="8"/>
      <c r="B543" s="8"/>
      <c r="C543" s="8"/>
      <c r="D543" s="8"/>
      <c r="E543" s="8"/>
      <c r="F543" s="8"/>
      <c r="G543" s="8"/>
    </row>
    <row r="544" spans="1:7" ht="13.8">
      <c r="A544" s="9"/>
      <c r="B544" s="9"/>
      <c r="C544" s="9"/>
      <c r="D544" s="9"/>
      <c r="E544" s="9"/>
      <c r="F544" s="9"/>
      <c r="G544" s="9"/>
    </row>
    <row r="545" spans="1:7" ht="13.8">
      <c r="A545" s="8"/>
      <c r="B545" s="8"/>
      <c r="C545" s="8"/>
      <c r="D545" s="8"/>
      <c r="E545" s="8"/>
      <c r="F545" s="8"/>
      <c r="G545" s="8"/>
    </row>
    <row r="546" spans="1:7" ht="13.8">
      <c r="A546" s="9"/>
      <c r="B546" s="9"/>
      <c r="C546" s="9"/>
      <c r="D546" s="9"/>
      <c r="E546" s="9"/>
      <c r="F546" s="9"/>
      <c r="G546" s="9"/>
    </row>
    <row r="547" spans="1:7" ht="13.8">
      <c r="A547" s="8"/>
      <c r="B547" s="8"/>
      <c r="C547" s="8"/>
      <c r="D547" s="8"/>
      <c r="E547" s="8"/>
      <c r="F547" s="8"/>
      <c r="G547" s="8"/>
    </row>
    <row r="548" spans="1:7" ht="13.8">
      <c r="A548" s="9"/>
      <c r="B548" s="9"/>
      <c r="C548" s="9"/>
      <c r="D548" s="9"/>
      <c r="E548" s="9"/>
      <c r="F548" s="9"/>
      <c r="G548" s="9"/>
    </row>
    <row r="549" spans="1:7" ht="13.8">
      <c r="A549" s="8"/>
      <c r="B549" s="8"/>
      <c r="C549" s="8"/>
      <c r="D549" s="8"/>
      <c r="E549" s="8"/>
      <c r="F549" s="8"/>
      <c r="G549" s="8"/>
    </row>
    <row r="550" spans="1:7" ht="13.8">
      <c r="A550" s="9"/>
      <c r="B550" s="9"/>
      <c r="C550" s="9"/>
      <c r="D550" s="9"/>
      <c r="E550" s="9"/>
      <c r="F550" s="9"/>
      <c r="G550" s="9"/>
    </row>
    <row r="551" spans="1:7" ht="13.8">
      <c r="A551" s="8"/>
      <c r="B551" s="8"/>
      <c r="C551" s="8"/>
      <c r="D551" s="8"/>
      <c r="E551" s="8"/>
      <c r="F551" s="8"/>
      <c r="G551" s="8"/>
    </row>
    <row r="552" spans="1:7" ht="13.8">
      <c r="A552" s="9"/>
      <c r="B552" s="9"/>
      <c r="C552" s="9"/>
      <c r="D552" s="9"/>
      <c r="E552" s="9"/>
      <c r="F552" s="9"/>
      <c r="G552" s="9"/>
    </row>
    <row r="553" spans="1:7" ht="13.8">
      <c r="A553" s="8"/>
      <c r="B553" s="8"/>
      <c r="C553" s="8"/>
      <c r="D553" s="8"/>
      <c r="E553" s="8"/>
      <c r="F553" s="8"/>
      <c r="G553" s="8"/>
    </row>
    <row r="554" spans="1:7" ht="13.8">
      <c r="A554" s="9"/>
      <c r="B554" s="9"/>
      <c r="C554" s="9"/>
      <c r="D554" s="9"/>
      <c r="E554" s="9"/>
      <c r="F554" s="9"/>
      <c r="G554" s="9"/>
    </row>
    <row r="555" spans="1:7" ht="13.8">
      <c r="A555" s="8"/>
      <c r="B555" s="8"/>
      <c r="C555" s="8"/>
      <c r="D555" s="8"/>
      <c r="E555" s="8"/>
      <c r="F555" s="8"/>
      <c r="G555" s="8"/>
    </row>
    <row r="556" spans="1:7" ht="13.8">
      <c r="A556" s="9"/>
      <c r="B556" s="9"/>
      <c r="C556" s="9"/>
      <c r="D556" s="9"/>
      <c r="E556" s="9"/>
      <c r="F556" s="9"/>
      <c r="G556" s="9"/>
    </row>
    <row r="557" spans="1:7" ht="13.8">
      <c r="A557" s="8"/>
      <c r="B557" s="8"/>
      <c r="C557" s="8"/>
      <c r="D557" s="8"/>
      <c r="E557" s="8"/>
      <c r="F557" s="8"/>
      <c r="G557" s="8"/>
    </row>
    <row r="558" spans="1:7" ht="13.8">
      <c r="A558" s="9"/>
      <c r="B558" s="9"/>
      <c r="C558" s="9"/>
      <c r="D558" s="9"/>
      <c r="E558" s="9"/>
      <c r="F558" s="9"/>
      <c r="G558" s="9"/>
    </row>
    <row r="559" spans="1:7" ht="13.8">
      <c r="A559" s="8"/>
      <c r="B559" s="8"/>
      <c r="C559" s="8"/>
      <c r="D559" s="8"/>
      <c r="E559" s="8"/>
      <c r="F559" s="8"/>
      <c r="G559" s="8"/>
    </row>
    <row r="560" spans="1:7" ht="13.8">
      <c r="A560" s="9"/>
      <c r="B560" s="9"/>
      <c r="C560" s="9"/>
      <c r="D560" s="9"/>
      <c r="E560" s="9"/>
      <c r="F560" s="9"/>
      <c r="G560" s="9"/>
    </row>
    <row r="561" spans="1:7" ht="13.8">
      <c r="A561" s="8"/>
      <c r="B561" s="8"/>
      <c r="C561" s="8"/>
      <c r="D561" s="8"/>
      <c r="E561" s="8"/>
      <c r="F561" s="8"/>
      <c r="G561" s="8"/>
    </row>
    <row r="562" spans="1:7" ht="13.8">
      <c r="A562" s="9"/>
      <c r="B562" s="9"/>
      <c r="C562" s="9"/>
      <c r="D562" s="9"/>
      <c r="E562" s="9"/>
      <c r="F562" s="9"/>
      <c r="G562" s="9"/>
    </row>
    <row r="563" spans="1:7" ht="13.8">
      <c r="A563" s="8"/>
      <c r="B563" s="8"/>
      <c r="C563" s="8"/>
      <c r="D563" s="8"/>
      <c r="E563" s="8"/>
      <c r="F563" s="8"/>
      <c r="G563" s="8"/>
    </row>
    <row r="564" spans="1:7" ht="13.8">
      <c r="A564" s="9"/>
      <c r="B564" s="9"/>
      <c r="C564" s="9"/>
      <c r="D564" s="9"/>
      <c r="E564" s="9"/>
      <c r="F564" s="9"/>
      <c r="G564" s="9"/>
    </row>
    <row r="565" spans="1:7" ht="13.8">
      <c r="A565" s="8"/>
      <c r="B565" s="8"/>
      <c r="C565" s="8"/>
      <c r="D565" s="8"/>
      <c r="E565" s="8"/>
      <c r="F565" s="8"/>
      <c r="G565" s="8"/>
    </row>
    <row r="566" spans="1:7" ht="13.8">
      <c r="A566" s="9"/>
      <c r="B566" s="9"/>
      <c r="C566" s="9"/>
      <c r="D566" s="9"/>
      <c r="E566" s="9"/>
      <c r="F566" s="9"/>
      <c r="G566" s="9"/>
    </row>
    <row r="567" spans="1:7" ht="13.8">
      <c r="A567" s="8"/>
      <c r="B567" s="8"/>
      <c r="C567" s="8"/>
      <c r="D567" s="8"/>
      <c r="E567" s="8"/>
      <c r="F567" s="8"/>
      <c r="G567" s="8"/>
    </row>
    <row r="568" spans="1:7" ht="13.8">
      <c r="A568" s="9"/>
      <c r="B568" s="9"/>
      <c r="C568" s="9"/>
      <c r="D568" s="9"/>
      <c r="E568" s="9"/>
      <c r="F568" s="9"/>
      <c r="G568" s="9"/>
    </row>
    <row r="569" spans="1:7" ht="13.8">
      <c r="A569" s="8"/>
      <c r="B569" s="8"/>
      <c r="C569" s="8"/>
      <c r="D569" s="8"/>
      <c r="E569" s="8"/>
      <c r="F569" s="8"/>
      <c r="G569" s="8"/>
    </row>
    <row r="570" spans="1:7" ht="13.8">
      <c r="A570" s="9"/>
      <c r="B570" s="9"/>
      <c r="C570" s="9"/>
      <c r="D570" s="9"/>
      <c r="E570" s="9"/>
      <c r="F570" s="9"/>
      <c r="G570" s="9"/>
    </row>
    <row r="571" spans="1:7" ht="13.8">
      <c r="A571" s="8"/>
      <c r="B571" s="8"/>
      <c r="C571" s="8"/>
      <c r="D571" s="8"/>
      <c r="E571" s="8"/>
      <c r="F571" s="8"/>
      <c r="G571" s="8"/>
    </row>
    <row r="572" spans="1:7" ht="13.8">
      <c r="A572" s="9"/>
      <c r="B572" s="9"/>
      <c r="C572" s="9"/>
      <c r="D572" s="9"/>
      <c r="E572" s="9"/>
      <c r="F572" s="9"/>
      <c r="G572" s="9"/>
    </row>
    <row r="573" spans="1:7" ht="13.8">
      <c r="A573" s="8"/>
      <c r="B573" s="8"/>
      <c r="C573" s="8"/>
      <c r="D573" s="8"/>
      <c r="E573" s="8"/>
      <c r="F573" s="8"/>
      <c r="G573" s="8"/>
    </row>
    <row r="574" spans="1:7" ht="13.8">
      <c r="A574" s="9"/>
      <c r="B574" s="9"/>
      <c r="C574" s="9"/>
      <c r="D574" s="9"/>
      <c r="E574" s="9"/>
      <c r="F574" s="9"/>
      <c r="G574" s="9"/>
    </row>
    <row r="575" spans="1:7" ht="13.8">
      <c r="A575" s="8"/>
      <c r="B575" s="8"/>
      <c r="C575" s="8"/>
      <c r="D575" s="8"/>
      <c r="E575" s="8"/>
      <c r="F575" s="8"/>
      <c r="G575" s="8"/>
    </row>
    <row r="576" spans="1:7" ht="13.8">
      <c r="A576" s="9"/>
      <c r="B576" s="9"/>
      <c r="C576" s="9"/>
      <c r="D576" s="9"/>
      <c r="E576" s="9"/>
      <c r="F576" s="9"/>
      <c r="G576" s="9"/>
    </row>
    <row r="577" spans="1:7" ht="13.8">
      <c r="A577" s="8"/>
      <c r="B577" s="8"/>
      <c r="C577" s="8"/>
      <c r="D577" s="8"/>
      <c r="E577" s="8"/>
      <c r="F577" s="8"/>
      <c r="G577" s="8"/>
    </row>
    <row r="578" spans="1:7" ht="13.8">
      <c r="A578" s="9"/>
      <c r="B578" s="9"/>
      <c r="C578" s="9"/>
      <c r="D578" s="9"/>
      <c r="E578" s="9"/>
      <c r="F578" s="9"/>
      <c r="G578" s="9"/>
    </row>
    <row r="579" spans="1:7" ht="13.8">
      <c r="A579" s="8"/>
      <c r="B579" s="8"/>
      <c r="C579" s="8"/>
      <c r="D579" s="8"/>
      <c r="E579" s="8"/>
      <c r="F579" s="8"/>
      <c r="G579" s="8"/>
    </row>
    <row r="580" spans="1:7" ht="13.8">
      <c r="A580" s="9"/>
      <c r="B580" s="9"/>
      <c r="C580" s="9"/>
      <c r="D580" s="9"/>
      <c r="E580" s="9"/>
      <c r="F580" s="9"/>
      <c r="G580" s="9"/>
    </row>
    <row r="581" spans="1:7" ht="13.8">
      <c r="A581" s="8"/>
      <c r="B581" s="8"/>
      <c r="C581" s="8"/>
      <c r="D581" s="8"/>
      <c r="E581" s="8"/>
      <c r="F581" s="8"/>
      <c r="G581" s="8"/>
    </row>
    <row r="582" spans="1:7" ht="13.8">
      <c r="A582" s="9"/>
      <c r="B582" s="9"/>
      <c r="C582" s="9"/>
      <c r="D582" s="9"/>
      <c r="E582" s="9"/>
      <c r="F582" s="9"/>
      <c r="G582" s="9"/>
    </row>
    <row r="583" spans="1:7" ht="13.8">
      <c r="A583" s="8"/>
      <c r="B583" s="8"/>
      <c r="C583" s="8"/>
      <c r="D583" s="8"/>
      <c r="E583" s="8"/>
      <c r="F583" s="8"/>
      <c r="G583" s="8"/>
    </row>
    <row r="584" spans="1:7" ht="13.8">
      <c r="A584" s="9"/>
      <c r="B584" s="9"/>
      <c r="C584" s="9"/>
      <c r="D584" s="9"/>
      <c r="E584" s="9"/>
      <c r="F584" s="9"/>
      <c r="G584" s="9"/>
    </row>
    <row r="585" spans="1:7" ht="13.8">
      <c r="A585" s="8"/>
      <c r="B585" s="8"/>
      <c r="C585" s="8"/>
      <c r="D585" s="8"/>
      <c r="E585" s="8"/>
      <c r="F585" s="8"/>
      <c r="G585" s="8"/>
    </row>
    <row r="586" spans="1:7" ht="13.8">
      <c r="A586" s="9"/>
      <c r="B586" s="9"/>
      <c r="C586" s="9"/>
      <c r="D586" s="9"/>
      <c r="E586" s="9"/>
      <c r="F586" s="9"/>
      <c r="G586" s="9"/>
    </row>
    <row r="587" spans="1:7" ht="13.8">
      <c r="A587" s="8"/>
      <c r="B587" s="8"/>
      <c r="C587" s="8"/>
      <c r="D587" s="8"/>
      <c r="E587" s="8"/>
      <c r="F587" s="8"/>
      <c r="G587" s="8"/>
    </row>
    <row r="588" spans="1:7" ht="13.8">
      <c r="A588" s="9"/>
      <c r="B588" s="9"/>
      <c r="C588" s="9"/>
      <c r="D588" s="9"/>
      <c r="E588" s="9"/>
      <c r="F588" s="9"/>
      <c r="G588" s="9"/>
    </row>
    <row r="589" spans="1:7" ht="13.8">
      <c r="A589" s="8"/>
      <c r="B589" s="8"/>
      <c r="C589" s="8"/>
      <c r="D589" s="8"/>
      <c r="E589" s="8"/>
      <c r="F589" s="8"/>
      <c r="G589" s="8"/>
    </row>
    <row r="590" spans="1:7" ht="13.8">
      <c r="A590" s="9"/>
      <c r="B590" s="9"/>
      <c r="C590" s="9"/>
      <c r="D590" s="9"/>
      <c r="E590" s="9"/>
      <c r="F590" s="9"/>
      <c r="G590" s="9"/>
    </row>
    <row r="591" spans="1:7" ht="13.8">
      <c r="A591" s="8"/>
      <c r="B591" s="8"/>
      <c r="C591" s="8"/>
      <c r="D591" s="8"/>
      <c r="E591" s="8"/>
      <c r="F591" s="8"/>
      <c r="G591" s="8"/>
    </row>
    <row r="592" spans="1:7" ht="13.8">
      <c r="A592" s="9"/>
      <c r="B592" s="9"/>
      <c r="C592" s="9"/>
      <c r="D592" s="9"/>
      <c r="E592" s="9"/>
      <c r="F592" s="9"/>
      <c r="G592" s="9"/>
    </row>
    <row r="593" spans="1:7" ht="13.8">
      <c r="A593" s="8"/>
      <c r="B593" s="8"/>
      <c r="C593" s="8"/>
      <c r="D593" s="8"/>
      <c r="E593" s="8"/>
      <c r="F593" s="8"/>
      <c r="G593" s="8"/>
    </row>
    <row r="594" spans="1:7" ht="13.8">
      <c r="A594" s="9"/>
      <c r="B594" s="9"/>
      <c r="C594" s="9"/>
      <c r="D594" s="9"/>
      <c r="E594" s="9"/>
      <c r="F594" s="9"/>
      <c r="G594" s="9"/>
    </row>
    <row r="595" spans="1:7" ht="13.8">
      <c r="A595" s="8"/>
      <c r="B595" s="8"/>
      <c r="C595" s="8"/>
      <c r="D595" s="8"/>
      <c r="E595" s="8"/>
      <c r="F595" s="8"/>
      <c r="G595" s="8"/>
    </row>
    <row r="596" spans="1:7" ht="13.8">
      <c r="A596" s="9"/>
      <c r="B596" s="9"/>
      <c r="C596" s="9"/>
      <c r="D596" s="9"/>
      <c r="E596" s="9"/>
      <c r="F596" s="9"/>
      <c r="G596" s="9"/>
    </row>
    <row r="597" spans="1:7" ht="13.8">
      <c r="A597" s="8"/>
      <c r="B597" s="8"/>
      <c r="C597" s="8"/>
      <c r="D597" s="8"/>
      <c r="E597" s="8"/>
      <c r="F597" s="8"/>
      <c r="G597" s="8"/>
    </row>
    <row r="598" spans="1:7" ht="13.8">
      <c r="A598" s="9"/>
      <c r="B598" s="9"/>
      <c r="C598" s="9"/>
      <c r="D598" s="9"/>
      <c r="E598" s="9"/>
      <c r="F598" s="9"/>
      <c r="G598" s="9"/>
    </row>
    <row r="599" spans="1:7" ht="13.8">
      <c r="A599" s="8"/>
      <c r="B599" s="8"/>
      <c r="C599" s="8"/>
      <c r="D599" s="8"/>
      <c r="E599" s="8"/>
      <c r="F599" s="8"/>
      <c r="G599" s="8"/>
    </row>
    <row r="600" spans="1:7" ht="13.8">
      <c r="A600" s="9"/>
      <c r="B600" s="9"/>
      <c r="C600" s="9"/>
      <c r="D600" s="9"/>
      <c r="E600" s="9"/>
      <c r="F600" s="9"/>
      <c r="G600" s="9"/>
    </row>
    <row r="601" spans="1:7" ht="13.8">
      <c r="A601" s="8"/>
      <c r="B601" s="8"/>
      <c r="C601" s="8"/>
      <c r="D601" s="8"/>
      <c r="E601" s="8"/>
      <c r="F601" s="8"/>
      <c r="G601" s="8"/>
    </row>
    <row r="602" spans="1:7" ht="13.8">
      <c r="A602" s="9"/>
      <c r="B602" s="9"/>
      <c r="C602" s="9"/>
      <c r="D602" s="9"/>
      <c r="E602" s="9"/>
      <c r="F602" s="9"/>
      <c r="G602" s="9"/>
    </row>
    <row r="603" spans="1:7" ht="13.8">
      <c r="A603" s="8"/>
      <c r="B603" s="8"/>
      <c r="C603" s="8"/>
      <c r="D603" s="8"/>
      <c r="E603" s="8"/>
      <c r="F603" s="8"/>
      <c r="G603" s="8"/>
    </row>
    <row r="604" spans="1:7" ht="13.8">
      <c r="A604" s="9"/>
      <c r="B604" s="9"/>
      <c r="C604" s="9"/>
      <c r="D604" s="9"/>
      <c r="E604" s="9"/>
      <c r="F604" s="9"/>
      <c r="G604" s="9"/>
    </row>
    <row r="605" spans="1:7" ht="13.8">
      <c r="A605" s="8"/>
      <c r="B605" s="8"/>
      <c r="C605" s="8"/>
      <c r="D605" s="8"/>
      <c r="E605" s="8"/>
      <c r="F605" s="8"/>
      <c r="G605" s="8"/>
    </row>
    <row r="606" spans="1:7" ht="13.8">
      <c r="A606" s="9"/>
      <c r="B606" s="9"/>
      <c r="C606" s="9"/>
      <c r="D606" s="9"/>
      <c r="E606" s="9"/>
      <c r="F606" s="9"/>
      <c r="G606" s="9"/>
    </row>
    <row r="607" spans="1:7" ht="13.8">
      <c r="A607" s="8"/>
      <c r="B607" s="8"/>
      <c r="C607" s="8"/>
      <c r="D607" s="8"/>
      <c r="E607" s="8"/>
      <c r="F607" s="8"/>
      <c r="G607" s="8"/>
    </row>
    <row r="608" spans="1:7" ht="13.8">
      <c r="A608" s="9"/>
      <c r="B608" s="9"/>
      <c r="C608" s="9"/>
      <c r="D608" s="9"/>
      <c r="E608" s="9"/>
      <c r="F608" s="9"/>
      <c r="G608" s="9"/>
    </row>
    <row r="609" spans="1:7" ht="13.8">
      <c r="A609" s="8"/>
      <c r="B609" s="8"/>
      <c r="C609" s="8"/>
      <c r="D609" s="8"/>
      <c r="E609" s="8"/>
      <c r="F609" s="8"/>
      <c r="G609" s="8"/>
    </row>
    <row r="610" spans="1:7" ht="13.8">
      <c r="A610" s="9"/>
      <c r="B610" s="9"/>
      <c r="C610" s="9"/>
      <c r="D610" s="9"/>
      <c r="E610" s="9"/>
      <c r="F610" s="9"/>
      <c r="G610" s="9"/>
    </row>
    <row r="611" spans="1:7" ht="13.8">
      <c r="A611" s="8"/>
      <c r="B611" s="8"/>
      <c r="C611" s="8"/>
      <c r="D611" s="8"/>
      <c r="E611" s="8"/>
      <c r="F611" s="8"/>
      <c r="G611" s="8"/>
    </row>
    <row r="612" spans="1:7" ht="13.8">
      <c r="A612" s="9"/>
      <c r="B612" s="9"/>
      <c r="C612" s="9"/>
      <c r="D612" s="9"/>
      <c r="E612" s="9"/>
      <c r="F612" s="9"/>
      <c r="G612" s="9"/>
    </row>
    <row r="613" spans="1:7" ht="13.8">
      <c r="A613" s="8"/>
      <c r="B613" s="8"/>
      <c r="C613" s="8"/>
      <c r="D613" s="8"/>
      <c r="E613" s="8"/>
      <c r="F613" s="8"/>
      <c r="G613" s="8"/>
    </row>
    <row r="614" spans="1:7" ht="13.8">
      <c r="A614" s="9"/>
      <c r="B614" s="9"/>
      <c r="C614" s="9"/>
      <c r="D614" s="9"/>
      <c r="E614" s="9"/>
      <c r="F614" s="9"/>
      <c r="G614" s="9"/>
    </row>
    <row r="615" spans="1:7" ht="13.8">
      <c r="A615" s="8"/>
      <c r="B615" s="8"/>
      <c r="C615" s="8"/>
      <c r="D615" s="8"/>
      <c r="E615" s="8"/>
      <c r="F615" s="8"/>
      <c r="G615" s="8"/>
    </row>
    <row r="616" spans="1:7" ht="13.8">
      <c r="A616" s="9"/>
      <c r="B616" s="9"/>
      <c r="C616" s="9"/>
      <c r="D616" s="9"/>
      <c r="E616" s="9"/>
      <c r="F616" s="9"/>
      <c r="G616" s="9"/>
    </row>
    <row r="617" spans="1:7" ht="13.8">
      <c r="A617" s="8"/>
      <c r="B617" s="8"/>
      <c r="C617" s="8"/>
      <c r="D617" s="8"/>
      <c r="E617" s="8"/>
      <c r="F617" s="8"/>
      <c r="G617" s="8"/>
    </row>
    <row r="618" spans="1:7" ht="13.8">
      <c r="A618" s="9"/>
      <c r="B618" s="9"/>
      <c r="C618" s="9"/>
      <c r="D618" s="9"/>
      <c r="E618" s="9"/>
      <c r="F618" s="9"/>
      <c r="G618" s="9"/>
    </row>
    <row r="619" spans="1:7" ht="13.8">
      <c r="A619" s="8"/>
      <c r="B619" s="8"/>
      <c r="C619" s="8"/>
      <c r="D619" s="8"/>
      <c r="E619" s="8"/>
      <c r="F619" s="8"/>
      <c r="G619" s="8"/>
    </row>
    <row r="620" spans="1:7" ht="13.8">
      <c r="A620" s="9"/>
      <c r="B620" s="9"/>
      <c r="C620" s="9"/>
      <c r="D620" s="9"/>
      <c r="E620" s="9"/>
      <c r="F620" s="9"/>
      <c r="G620" s="9"/>
    </row>
    <row r="621" spans="1:7" ht="13.8">
      <c r="A621" s="8"/>
      <c r="B621" s="8"/>
      <c r="C621" s="8"/>
      <c r="D621" s="8"/>
      <c r="E621" s="8"/>
      <c r="F621" s="8"/>
      <c r="G621" s="8"/>
    </row>
    <row r="622" spans="1:7" ht="13.8">
      <c r="A622" s="9"/>
      <c r="B622" s="9"/>
      <c r="C622" s="9"/>
      <c r="D622" s="9"/>
      <c r="E622" s="9"/>
      <c r="F622" s="9"/>
      <c r="G622" s="9"/>
    </row>
    <row r="623" spans="1:7" ht="13.8">
      <c r="A623" s="8"/>
      <c r="B623" s="8"/>
      <c r="C623" s="8"/>
      <c r="D623" s="8"/>
      <c r="E623" s="8"/>
      <c r="F623" s="8"/>
      <c r="G623" s="8"/>
    </row>
    <row r="624" spans="1:7" ht="13.8">
      <c r="A624" s="9"/>
      <c r="B624" s="9"/>
      <c r="C624" s="9"/>
      <c r="D624" s="9"/>
      <c r="E624" s="9"/>
      <c r="F624" s="9"/>
      <c r="G624" s="9"/>
    </row>
    <row r="625" spans="1:7" ht="13.8">
      <c r="A625" s="8"/>
      <c r="B625" s="8"/>
      <c r="C625" s="8"/>
      <c r="D625" s="8"/>
      <c r="E625" s="8"/>
      <c r="F625" s="8"/>
      <c r="G625" s="8"/>
    </row>
    <row r="626" spans="1:7" ht="13.8">
      <c r="A626" s="9"/>
      <c r="B626" s="9"/>
      <c r="C626" s="9"/>
      <c r="D626" s="9"/>
      <c r="E626" s="9"/>
      <c r="F626" s="9"/>
      <c r="G626" s="9"/>
    </row>
    <row r="627" spans="1:7" ht="13.8">
      <c r="A627" s="8"/>
      <c r="B627" s="8"/>
      <c r="C627" s="8"/>
      <c r="D627" s="8"/>
      <c r="E627" s="8"/>
      <c r="F627" s="8"/>
      <c r="G627" s="8"/>
    </row>
    <row r="628" spans="1:7" ht="13.8">
      <c r="A628" s="9"/>
      <c r="B628" s="9"/>
      <c r="C628" s="9"/>
      <c r="D628" s="9"/>
      <c r="E628" s="9"/>
      <c r="F628" s="9"/>
      <c r="G628" s="9"/>
    </row>
    <row r="629" spans="1:7" ht="13.8">
      <c r="A629" s="8"/>
      <c r="B629" s="8"/>
      <c r="C629" s="8"/>
      <c r="D629" s="8"/>
      <c r="E629" s="8"/>
      <c r="F629" s="8"/>
      <c r="G629" s="8"/>
    </row>
    <row r="630" spans="1:7" ht="13.8">
      <c r="A630" s="9"/>
      <c r="B630" s="9"/>
      <c r="C630" s="9"/>
      <c r="D630" s="9"/>
      <c r="E630" s="9"/>
      <c r="F630" s="9"/>
      <c r="G630" s="9"/>
    </row>
    <row r="631" spans="1:7" ht="13.8">
      <c r="A631" s="8"/>
      <c r="B631" s="8"/>
      <c r="C631" s="8"/>
      <c r="D631" s="8"/>
      <c r="E631" s="8"/>
      <c r="F631" s="8"/>
      <c r="G631" s="8"/>
    </row>
    <row r="632" spans="1:7" ht="13.8">
      <c r="A632" s="9"/>
      <c r="B632" s="9"/>
      <c r="C632" s="9"/>
      <c r="D632" s="9"/>
      <c r="E632" s="9"/>
      <c r="F632" s="9"/>
      <c r="G632" s="9"/>
    </row>
    <row r="633" spans="1:7" ht="13.8">
      <c r="A633" s="8"/>
      <c r="B633" s="8"/>
      <c r="C633" s="8"/>
      <c r="D633" s="8"/>
      <c r="E633" s="8"/>
      <c r="F633" s="8"/>
      <c r="G633" s="8"/>
    </row>
    <row r="634" spans="1:7" ht="13.8">
      <c r="A634" s="9"/>
      <c r="B634" s="9"/>
      <c r="C634" s="9"/>
      <c r="D634" s="9"/>
      <c r="E634" s="9"/>
      <c r="F634" s="9"/>
      <c r="G634" s="9"/>
    </row>
    <row r="635" spans="1:7" ht="13.8">
      <c r="A635" s="8"/>
      <c r="B635" s="8"/>
      <c r="C635" s="8"/>
      <c r="D635" s="8"/>
      <c r="E635" s="8"/>
      <c r="F635" s="8"/>
      <c r="G635" s="8"/>
    </row>
    <row r="636" spans="1:7" ht="13.8">
      <c r="A636" s="9"/>
      <c r="B636" s="9"/>
      <c r="C636" s="9"/>
      <c r="D636" s="9"/>
      <c r="E636" s="9"/>
      <c r="F636" s="9"/>
      <c r="G636" s="9"/>
    </row>
    <row r="637" spans="1:7" ht="13.8">
      <c r="A637" s="8"/>
      <c r="B637" s="8"/>
      <c r="C637" s="8"/>
      <c r="D637" s="8"/>
      <c r="E637" s="8"/>
      <c r="F637" s="8"/>
      <c r="G637" s="8"/>
    </row>
    <row r="638" spans="1:7" ht="13.8">
      <c r="A638" s="9"/>
      <c r="B638" s="9"/>
      <c r="C638" s="9"/>
      <c r="D638" s="9"/>
      <c r="E638" s="9"/>
      <c r="F638" s="9"/>
      <c r="G638" s="9"/>
    </row>
    <row r="639" spans="1:7" ht="13.8">
      <c r="A639" s="8"/>
      <c r="B639" s="8"/>
      <c r="C639" s="8"/>
      <c r="D639" s="8"/>
      <c r="E639" s="8"/>
      <c r="F639" s="8"/>
      <c r="G639" s="8"/>
    </row>
    <row r="640" spans="1:7" ht="13.8">
      <c r="A640" s="9"/>
      <c r="B640" s="9"/>
      <c r="C640" s="9"/>
      <c r="D640" s="9"/>
      <c r="E640" s="9"/>
      <c r="F640" s="9"/>
      <c r="G640" s="9"/>
    </row>
    <row r="641" spans="1:7" ht="13.8">
      <c r="A641" s="8"/>
      <c r="B641" s="8"/>
      <c r="C641" s="8"/>
      <c r="D641" s="8"/>
      <c r="E641" s="8"/>
      <c r="F641" s="8"/>
      <c r="G641" s="8"/>
    </row>
    <row r="642" spans="1:7" ht="13.8">
      <c r="A642" s="9"/>
      <c r="B642" s="9"/>
      <c r="C642" s="9"/>
      <c r="D642" s="9"/>
      <c r="E642" s="9"/>
      <c r="F642" s="9"/>
      <c r="G642" s="9"/>
    </row>
    <row r="643" spans="1:7" ht="13.8">
      <c r="A643" s="8"/>
      <c r="B643" s="8"/>
      <c r="C643" s="8"/>
      <c r="D643" s="8"/>
      <c r="E643" s="8"/>
      <c r="F643" s="8"/>
      <c r="G643" s="8"/>
    </row>
    <row r="644" spans="1:7" ht="13.8">
      <c r="A644" s="9"/>
      <c r="B644" s="9"/>
      <c r="C644" s="9"/>
      <c r="D644" s="9"/>
      <c r="E644" s="9"/>
      <c r="F644" s="9"/>
      <c r="G644" s="9"/>
    </row>
    <row r="645" spans="1:7" ht="13.8">
      <c r="A645" s="8"/>
      <c r="B645" s="8"/>
      <c r="C645" s="8"/>
      <c r="D645" s="8"/>
      <c r="E645" s="8"/>
      <c r="F645" s="8"/>
      <c r="G645" s="8"/>
    </row>
    <row r="646" spans="1:7" ht="13.8">
      <c r="A646" s="9"/>
      <c r="B646" s="9"/>
      <c r="C646" s="9"/>
      <c r="D646" s="9"/>
      <c r="E646" s="9"/>
      <c r="F646" s="9"/>
      <c r="G646" s="9"/>
    </row>
    <row r="647" spans="1:7" ht="13.8">
      <c r="A647" s="8"/>
      <c r="B647" s="8"/>
      <c r="C647" s="8"/>
      <c r="D647" s="8"/>
      <c r="E647" s="8"/>
      <c r="F647" s="8"/>
      <c r="G647" s="8"/>
    </row>
    <row r="648" spans="1:7" ht="13.8">
      <c r="A648" s="9"/>
      <c r="B648" s="9"/>
      <c r="C648" s="9"/>
      <c r="D648" s="9"/>
      <c r="E648" s="9"/>
      <c r="F648" s="9"/>
      <c r="G648" s="9"/>
    </row>
    <row r="649" spans="1:7" ht="13.8">
      <c r="A649" s="8"/>
      <c r="B649" s="8"/>
      <c r="C649" s="8"/>
      <c r="D649" s="8"/>
      <c r="E649" s="8"/>
      <c r="F649" s="8"/>
      <c r="G649" s="8"/>
    </row>
    <row r="650" spans="1:7" ht="13.8">
      <c r="A650" s="9"/>
      <c r="B650" s="9"/>
      <c r="C650" s="9"/>
      <c r="D650" s="9"/>
      <c r="E650" s="9"/>
      <c r="F650" s="9"/>
      <c r="G650" s="9"/>
    </row>
    <row r="651" spans="1:7" ht="13.8">
      <c r="A651" s="8"/>
      <c r="B651" s="8"/>
      <c r="C651" s="8"/>
      <c r="D651" s="8"/>
      <c r="E651" s="8"/>
      <c r="F651" s="8"/>
      <c r="G651" s="8"/>
    </row>
    <row r="652" spans="1:7" ht="13.8">
      <c r="A652" s="9"/>
      <c r="B652" s="9"/>
      <c r="C652" s="9"/>
      <c r="D652" s="9"/>
      <c r="E652" s="9"/>
      <c r="F652" s="9"/>
      <c r="G652" s="9"/>
    </row>
    <row r="653" spans="1:7" ht="13.8">
      <c r="A653" s="8"/>
      <c r="B653" s="8"/>
      <c r="C653" s="8"/>
      <c r="D653" s="8"/>
      <c r="E653" s="8"/>
      <c r="F653" s="8"/>
      <c r="G653" s="8"/>
    </row>
    <row r="654" spans="1:7" ht="13.8">
      <c r="A654" s="9"/>
      <c r="B654" s="9"/>
      <c r="C654" s="9"/>
      <c r="D654" s="9"/>
      <c r="E654" s="9"/>
      <c r="F654" s="9"/>
      <c r="G654" s="9"/>
    </row>
    <row r="655" spans="1:7" ht="13.8">
      <c r="A655" s="8"/>
      <c r="B655" s="8"/>
      <c r="C655" s="8"/>
      <c r="D655" s="8"/>
      <c r="E655" s="8"/>
      <c r="F655" s="8"/>
      <c r="G655" s="8"/>
    </row>
    <row r="656" spans="1:7" ht="13.8">
      <c r="A656" s="9"/>
      <c r="B656" s="9"/>
      <c r="C656" s="9"/>
      <c r="D656" s="9"/>
      <c r="E656" s="9"/>
      <c r="F656" s="9"/>
      <c r="G656" s="9"/>
    </row>
    <row r="657" spans="1:7" ht="13.8">
      <c r="A657" s="8"/>
      <c r="B657" s="8"/>
      <c r="C657" s="8"/>
      <c r="D657" s="8"/>
      <c r="E657" s="8"/>
      <c r="F657" s="8"/>
      <c r="G657" s="8"/>
    </row>
    <row r="658" spans="1:7" ht="13.8">
      <c r="A658" s="9"/>
      <c r="B658" s="9"/>
      <c r="C658" s="9"/>
      <c r="D658" s="9"/>
      <c r="E658" s="9"/>
      <c r="F658" s="9"/>
      <c r="G658" s="9"/>
    </row>
    <row r="659" spans="1:7" ht="13.8">
      <c r="A659" s="8"/>
      <c r="B659" s="8"/>
      <c r="C659" s="8"/>
      <c r="D659" s="8"/>
      <c r="E659" s="8"/>
      <c r="F659" s="8"/>
      <c r="G659" s="8"/>
    </row>
    <row r="660" spans="1:7" ht="13.8">
      <c r="A660" s="9"/>
      <c r="B660" s="9"/>
      <c r="C660" s="9"/>
      <c r="D660" s="9"/>
      <c r="E660" s="9"/>
      <c r="F660" s="9"/>
      <c r="G660" s="9"/>
    </row>
    <row r="661" spans="1:7" ht="13.8">
      <c r="A661" s="8"/>
      <c r="B661" s="8"/>
      <c r="C661" s="8"/>
      <c r="D661" s="8"/>
      <c r="E661" s="8"/>
      <c r="F661" s="8"/>
      <c r="G661" s="8"/>
    </row>
    <row r="662" spans="1:7" ht="13.8">
      <c r="A662" s="9"/>
      <c r="B662" s="9"/>
      <c r="C662" s="9"/>
      <c r="D662" s="9"/>
      <c r="E662" s="9"/>
      <c r="F662" s="9"/>
      <c r="G662" s="9"/>
    </row>
    <row r="663" spans="1:7" ht="13.8">
      <c r="A663" s="8"/>
      <c r="B663" s="8"/>
      <c r="C663" s="8"/>
      <c r="D663" s="8"/>
      <c r="E663" s="8"/>
      <c r="F663" s="8"/>
      <c r="G663" s="8"/>
    </row>
    <row r="664" spans="1:7" ht="13.8">
      <c r="A664" s="9"/>
      <c r="B664" s="9"/>
      <c r="C664" s="9"/>
      <c r="D664" s="9"/>
      <c r="E664" s="9"/>
      <c r="F664" s="9"/>
      <c r="G664" s="9"/>
    </row>
    <row r="665" spans="1:7" ht="13.8">
      <c r="A665" s="8"/>
      <c r="B665" s="8"/>
      <c r="C665" s="8"/>
      <c r="D665" s="8"/>
      <c r="E665" s="8"/>
      <c r="F665" s="8"/>
      <c r="G665" s="8"/>
    </row>
    <row r="666" spans="1:7" ht="13.8">
      <c r="A666" s="9"/>
      <c r="B666" s="9"/>
      <c r="C666" s="9"/>
      <c r="D666" s="9"/>
      <c r="E666" s="9"/>
      <c r="F666" s="9"/>
      <c r="G666" s="9"/>
    </row>
    <row r="667" spans="1:7" ht="13.8">
      <c r="A667" s="8"/>
      <c r="B667" s="8"/>
      <c r="C667" s="8"/>
      <c r="D667" s="8"/>
      <c r="E667" s="8"/>
      <c r="F667" s="8"/>
      <c r="G667" s="8"/>
    </row>
    <row r="668" spans="1:7" ht="13.8">
      <c r="A668" s="9"/>
      <c r="B668" s="9"/>
      <c r="C668" s="9"/>
      <c r="D668" s="9"/>
      <c r="E668" s="9"/>
      <c r="F668" s="9"/>
      <c r="G668" s="9"/>
    </row>
    <row r="669" spans="1:7" ht="13.8">
      <c r="A669" s="8"/>
      <c r="B669" s="8"/>
      <c r="C669" s="8"/>
      <c r="D669" s="8"/>
      <c r="E669" s="8"/>
      <c r="F669" s="8"/>
      <c r="G669" s="8"/>
    </row>
    <row r="670" spans="1:7" ht="13.8">
      <c r="A670" s="9"/>
      <c r="B670" s="9"/>
      <c r="C670" s="9"/>
      <c r="D670" s="9"/>
      <c r="E670" s="9"/>
      <c r="F670" s="9"/>
      <c r="G670" s="9"/>
    </row>
    <row r="671" spans="1:7" ht="13.8">
      <c r="A671" s="8"/>
      <c r="B671" s="8"/>
      <c r="C671" s="8"/>
      <c r="D671" s="8"/>
      <c r="E671" s="8"/>
      <c r="F671" s="8"/>
      <c r="G671" s="8"/>
    </row>
    <row r="672" spans="1:7" ht="13.8">
      <c r="A672" s="9"/>
      <c r="B672" s="9"/>
      <c r="C672" s="9"/>
      <c r="D672" s="9"/>
      <c r="E672" s="9"/>
      <c r="F672" s="9"/>
      <c r="G672" s="9"/>
    </row>
    <row r="673" spans="1:7" ht="13.8">
      <c r="A673" s="8"/>
      <c r="B673" s="8"/>
      <c r="C673" s="8"/>
      <c r="D673" s="8"/>
      <c r="E673" s="8"/>
      <c r="F673" s="8"/>
      <c r="G673" s="8"/>
    </row>
    <row r="674" spans="1:7" ht="13.8">
      <c r="A674" s="9"/>
      <c r="B674" s="9"/>
      <c r="C674" s="9"/>
      <c r="D674" s="9"/>
      <c r="E674" s="9"/>
      <c r="F674" s="9"/>
      <c r="G674" s="9"/>
    </row>
    <row r="675" spans="1:7" ht="13.8">
      <c r="A675" s="8"/>
      <c r="B675" s="8"/>
      <c r="C675" s="8"/>
      <c r="D675" s="8"/>
      <c r="E675" s="8"/>
      <c r="F675" s="8"/>
      <c r="G675" s="8"/>
    </row>
    <row r="676" spans="1:7" ht="13.8">
      <c r="A676" s="9"/>
      <c r="B676" s="9"/>
      <c r="C676" s="9"/>
      <c r="D676" s="9"/>
      <c r="E676" s="9"/>
      <c r="F676" s="9"/>
      <c r="G676" s="9"/>
    </row>
    <row r="677" spans="1:7" ht="13.8">
      <c r="A677" s="8"/>
      <c r="B677" s="8"/>
      <c r="C677" s="8"/>
      <c r="D677" s="8"/>
      <c r="E677" s="8"/>
      <c r="F677" s="8"/>
      <c r="G677" s="8"/>
    </row>
    <row r="678" spans="1:7" ht="13.8">
      <c r="A678" s="9"/>
      <c r="B678" s="9"/>
      <c r="C678" s="9"/>
      <c r="D678" s="9"/>
      <c r="E678" s="9"/>
      <c r="F678" s="9"/>
      <c r="G678" s="9"/>
    </row>
    <row r="679" spans="1:7" ht="13.8">
      <c r="A679" s="8"/>
      <c r="B679" s="8"/>
      <c r="C679" s="8"/>
      <c r="D679" s="8"/>
      <c r="E679" s="8"/>
      <c r="F679" s="8"/>
      <c r="G679" s="8"/>
    </row>
    <row r="680" spans="1:7" ht="13.8">
      <c r="A680" s="9"/>
      <c r="B680" s="9"/>
      <c r="C680" s="9"/>
      <c r="D680" s="9"/>
      <c r="E680" s="9"/>
      <c r="F680" s="9"/>
      <c r="G680" s="9"/>
    </row>
    <row r="681" spans="1:7" ht="13.8">
      <c r="A681" s="8"/>
      <c r="B681" s="8"/>
      <c r="C681" s="8"/>
      <c r="D681" s="8"/>
      <c r="E681" s="8"/>
      <c r="F681" s="8"/>
      <c r="G681" s="8"/>
    </row>
    <row r="682" spans="1:7" ht="13.8">
      <c r="A682" s="9"/>
      <c r="B682" s="9"/>
      <c r="C682" s="9"/>
      <c r="D682" s="9"/>
      <c r="E682" s="9"/>
      <c r="F682" s="9"/>
      <c r="G682" s="9"/>
    </row>
    <row r="683" spans="1:7" ht="13.8">
      <c r="A683" s="8"/>
      <c r="B683" s="8"/>
      <c r="C683" s="8"/>
      <c r="D683" s="8"/>
      <c r="E683" s="8"/>
      <c r="F683" s="8"/>
      <c r="G683" s="8"/>
    </row>
    <row r="684" spans="1:7" ht="13.8">
      <c r="A684" s="9"/>
      <c r="B684" s="9"/>
      <c r="C684" s="9"/>
      <c r="D684" s="9"/>
      <c r="E684" s="9"/>
      <c r="F684" s="9"/>
      <c r="G684" s="9"/>
    </row>
    <row r="685" spans="1:7" ht="13.8">
      <c r="A685" s="8"/>
      <c r="B685" s="8"/>
      <c r="C685" s="8"/>
      <c r="D685" s="8"/>
      <c r="E685" s="8"/>
      <c r="F685" s="8"/>
      <c r="G685" s="8"/>
    </row>
    <row r="686" spans="1:7" ht="13.8">
      <c r="A686" s="9"/>
      <c r="B686" s="9"/>
      <c r="C686" s="9"/>
      <c r="D686" s="9"/>
      <c r="E686" s="9"/>
      <c r="F686" s="9"/>
      <c r="G686" s="9"/>
    </row>
    <row r="687" spans="1:7" ht="13.8">
      <c r="A687" s="8"/>
      <c r="B687" s="8"/>
      <c r="C687" s="8"/>
      <c r="D687" s="8"/>
      <c r="E687" s="8"/>
      <c r="F687" s="8"/>
      <c r="G687" s="8"/>
    </row>
    <row r="688" spans="1:7" ht="13.8">
      <c r="A688" s="9"/>
      <c r="B688" s="9"/>
      <c r="C688" s="9"/>
      <c r="D688" s="9"/>
      <c r="E688" s="9"/>
      <c r="F688" s="9"/>
      <c r="G688" s="9"/>
    </row>
    <row r="689" spans="1:7" ht="13.8">
      <c r="A689" s="8"/>
      <c r="B689" s="8"/>
      <c r="C689" s="8"/>
      <c r="D689" s="8"/>
      <c r="E689" s="8"/>
      <c r="F689" s="8"/>
      <c r="G689" s="8"/>
    </row>
    <row r="690" spans="1:7" ht="13.8">
      <c r="A690" s="9"/>
      <c r="B690" s="9"/>
      <c r="C690" s="9"/>
      <c r="D690" s="9"/>
      <c r="E690" s="9"/>
      <c r="F690" s="9"/>
      <c r="G690" s="9"/>
    </row>
    <row r="691" spans="1:7" ht="13.8">
      <c r="A691" s="8"/>
      <c r="B691" s="8"/>
      <c r="C691" s="8"/>
      <c r="D691" s="8"/>
      <c r="E691" s="8"/>
      <c r="F691" s="8"/>
      <c r="G691" s="8"/>
    </row>
    <row r="692" spans="1:7" ht="13.8">
      <c r="A692" s="9"/>
      <c r="B692" s="9"/>
      <c r="C692" s="9"/>
      <c r="D692" s="9"/>
      <c r="E692" s="9"/>
      <c r="F692" s="9"/>
      <c r="G692" s="9"/>
    </row>
    <row r="693" spans="1:7" ht="13.8">
      <c r="A693" s="8"/>
      <c r="B693" s="8"/>
      <c r="C693" s="8"/>
      <c r="D693" s="8"/>
      <c r="E693" s="8"/>
      <c r="F693" s="8"/>
      <c r="G693" s="8"/>
    </row>
    <row r="694" spans="1:7" ht="13.8">
      <c r="A694" s="9"/>
      <c r="B694" s="9"/>
      <c r="C694" s="9"/>
      <c r="D694" s="9"/>
      <c r="E694" s="9"/>
      <c r="F694" s="9"/>
      <c r="G694" s="9"/>
    </row>
    <row r="695" spans="1:7" ht="13.8">
      <c r="A695" s="8"/>
      <c r="B695" s="8"/>
      <c r="C695" s="8"/>
      <c r="D695" s="8"/>
      <c r="E695" s="8"/>
      <c r="F695" s="8"/>
      <c r="G695" s="8"/>
    </row>
    <row r="696" spans="1:7" ht="13.8">
      <c r="A696" s="9"/>
      <c r="B696" s="9"/>
      <c r="C696" s="9"/>
      <c r="D696" s="9"/>
      <c r="E696" s="9"/>
      <c r="F696" s="9"/>
      <c r="G696" s="9"/>
    </row>
    <row r="697" spans="1:7" ht="13.8">
      <c r="A697" s="8"/>
      <c r="B697" s="8"/>
      <c r="C697" s="8"/>
      <c r="D697" s="8"/>
      <c r="E697" s="8"/>
      <c r="F697" s="8"/>
      <c r="G697" s="8"/>
    </row>
    <row r="698" spans="1:7" ht="13.8">
      <c r="A698" s="9"/>
      <c r="B698" s="9"/>
      <c r="C698" s="9"/>
      <c r="D698" s="9"/>
      <c r="E698" s="9"/>
      <c r="F698" s="9"/>
      <c r="G698" s="9"/>
    </row>
    <row r="699" spans="1:7" ht="13.8">
      <c r="A699" s="8"/>
      <c r="B699" s="8"/>
      <c r="C699" s="8"/>
      <c r="D699" s="8"/>
      <c r="E699" s="8"/>
      <c r="F699" s="8"/>
      <c r="G699" s="8"/>
    </row>
    <row r="700" spans="1:7" ht="13.8">
      <c r="A700" s="9"/>
      <c r="B700" s="9"/>
      <c r="C700" s="9"/>
      <c r="D700" s="9"/>
      <c r="E700" s="9"/>
      <c r="F700" s="9"/>
      <c r="G700" s="9"/>
    </row>
    <row r="701" spans="1:7" ht="13.8">
      <c r="A701" s="8"/>
      <c r="B701" s="8"/>
      <c r="C701" s="8"/>
      <c r="D701" s="8"/>
      <c r="E701" s="8"/>
      <c r="F701" s="8"/>
      <c r="G701" s="8"/>
    </row>
    <row r="702" spans="1:7" ht="13.8">
      <c r="A702" s="9"/>
      <c r="B702" s="9"/>
      <c r="C702" s="9"/>
      <c r="D702" s="9"/>
      <c r="E702" s="9"/>
      <c r="F702" s="9"/>
      <c r="G702" s="9"/>
    </row>
    <row r="703" spans="1:7" ht="13.8">
      <c r="A703" s="8"/>
      <c r="B703" s="8"/>
      <c r="C703" s="8"/>
      <c r="D703" s="8"/>
      <c r="E703" s="8"/>
      <c r="F703" s="8"/>
      <c r="G703" s="8"/>
    </row>
    <row r="704" spans="1:7" ht="13.8">
      <c r="A704" s="9"/>
      <c r="B704" s="9"/>
      <c r="C704" s="9"/>
      <c r="D704" s="9"/>
      <c r="E704" s="9"/>
      <c r="F704" s="9"/>
      <c r="G704" s="9"/>
    </row>
    <row r="705" spans="1:7" ht="13.8">
      <c r="A705" s="8"/>
      <c r="B705" s="8"/>
      <c r="C705" s="8"/>
      <c r="D705" s="8"/>
      <c r="E705" s="8"/>
      <c r="F705" s="8"/>
      <c r="G705" s="8"/>
    </row>
    <row r="706" spans="1:7" ht="13.8">
      <c r="A706" s="9"/>
      <c r="B706" s="9"/>
      <c r="C706" s="9"/>
      <c r="D706" s="9"/>
      <c r="E706" s="9"/>
      <c r="F706" s="9"/>
      <c r="G706" s="9"/>
    </row>
    <row r="707" spans="1:7" ht="13.8">
      <c r="A707" s="8"/>
      <c r="B707" s="8"/>
      <c r="C707" s="8"/>
      <c r="D707" s="8"/>
      <c r="E707" s="8"/>
      <c r="F707" s="8"/>
      <c r="G707" s="8"/>
    </row>
    <row r="708" spans="1:7" ht="13.8">
      <c r="A708" s="9"/>
      <c r="B708" s="9"/>
      <c r="C708" s="9"/>
      <c r="D708" s="9"/>
      <c r="E708" s="9"/>
      <c r="F708" s="9"/>
      <c r="G708" s="9"/>
    </row>
    <row r="709" spans="1:7" ht="13.8">
      <c r="A709" s="8"/>
      <c r="B709" s="8"/>
      <c r="C709" s="8"/>
      <c r="D709" s="8"/>
      <c r="E709" s="8"/>
      <c r="F709" s="8"/>
      <c r="G709" s="8"/>
    </row>
    <row r="710" spans="1:7" ht="13.8">
      <c r="A710" s="9"/>
      <c r="B710" s="9"/>
      <c r="C710" s="9"/>
      <c r="D710" s="9"/>
      <c r="E710" s="9"/>
      <c r="F710" s="9"/>
      <c r="G710" s="9"/>
    </row>
    <row r="711" spans="1:7" ht="13.8">
      <c r="A711" s="8"/>
      <c r="B711" s="8"/>
      <c r="C711" s="8"/>
      <c r="D711" s="8"/>
      <c r="E711" s="8"/>
      <c r="F711" s="8"/>
      <c r="G711" s="8"/>
    </row>
    <row r="712" spans="1:7" ht="13.8">
      <c r="A712" s="9"/>
      <c r="B712" s="9"/>
      <c r="C712" s="9"/>
      <c r="D712" s="9"/>
      <c r="E712" s="9"/>
      <c r="F712" s="9"/>
      <c r="G712" s="9"/>
    </row>
    <row r="713" spans="1:7" ht="13.8">
      <c r="A713" s="8"/>
      <c r="B713" s="8"/>
      <c r="C713" s="8"/>
      <c r="D713" s="8"/>
      <c r="E713" s="8"/>
      <c r="F713" s="8"/>
      <c r="G713" s="8"/>
    </row>
    <row r="714" spans="1:7" ht="13.8">
      <c r="A714" s="9"/>
      <c r="B714" s="9"/>
      <c r="C714" s="9"/>
      <c r="D714" s="9"/>
      <c r="E714" s="9"/>
      <c r="F714" s="9"/>
      <c r="G714" s="9"/>
    </row>
    <row r="715" spans="1:7" ht="13.8">
      <c r="A715" s="8"/>
      <c r="B715" s="8"/>
      <c r="C715" s="8"/>
      <c r="D715" s="8"/>
      <c r="E715" s="8"/>
      <c r="F715" s="8"/>
      <c r="G715" s="8"/>
    </row>
    <row r="716" spans="1:7" ht="13.8">
      <c r="A716" s="9"/>
      <c r="B716" s="9"/>
      <c r="C716" s="9"/>
      <c r="D716" s="9"/>
      <c r="E716" s="9"/>
      <c r="F716" s="9"/>
      <c r="G716" s="9"/>
    </row>
    <row r="717" spans="1:7" ht="13.8">
      <c r="A717" s="8"/>
      <c r="B717" s="8"/>
      <c r="C717" s="8"/>
      <c r="D717" s="8"/>
      <c r="E717" s="8"/>
      <c r="F717" s="8"/>
      <c r="G717" s="8"/>
    </row>
    <row r="718" spans="1:7" ht="13.8">
      <c r="A718" s="9"/>
      <c r="B718" s="9"/>
      <c r="C718" s="9"/>
      <c r="D718" s="9"/>
      <c r="E718" s="9"/>
      <c r="F718" s="9"/>
      <c r="G718" s="9"/>
    </row>
    <row r="719" spans="1:7" ht="13.8">
      <c r="A719" s="8"/>
      <c r="B719" s="8"/>
      <c r="C719" s="8"/>
      <c r="D719" s="8"/>
      <c r="E719" s="8"/>
      <c r="F719" s="8"/>
      <c r="G719" s="8"/>
    </row>
    <row r="720" spans="1:7" ht="13.8">
      <c r="A720" s="9"/>
      <c r="B720" s="9"/>
      <c r="C720" s="9"/>
      <c r="D720" s="9"/>
      <c r="E720" s="9"/>
      <c r="F720" s="9"/>
      <c r="G720" s="9"/>
    </row>
    <row r="721" spans="1:7" ht="13.8">
      <c r="A721" s="8"/>
      <c r="B721" s="8"/>
      <c r="C721" s="8"/>
      <c r="D721" s="8"/>
      <c r="E721" s="8"/>
      <c r="F721" s="8"/>
      <c r="G721" s="8"/>
    </row>
    <row r="722" spans="1:7" ht="13.8">
      <c r="A722" s="9"/>
      <c r="B722" s="9"/>
      <c r="C722" s="9"/>
      <c r="D722" s="9"/>
      <c r="E722" s="9"/>
      <c r="F722" s="9"/>
      <c r="G722" s="9"/>
    </row>
    <row r="723" spans="1:7" ht="13.8">
      <c r="A723" s="8"/>
      <c r="B723" s="8"/>
      <c r="C723" s="8"/>
      <c r="D723" s="8"/>
      <c r="E723" s="8"/>
      <c r="F723" s="8"/>
      <c r="G723" s="8"/>
    </row>
    <row r="724" spans="1:7" ht="13.8">
      <c r="A724" s="9"/>
      <c r="B724" s="9"/>
      <c r="C724" s="9"/>
      <c r="D724" s="9"/>
      <c r="E724" s="9"/>
      <c r="F724" s="9"/>
      <c r="G724" s="9"/>
    </row>
    <row r="725" spans="1:7" ht="13.8">
      <c r="A725" s="8"/>
      <c r="B725" s="8"/>
      <c r="C725" s="8"/>
      <c r="D725" s="8"/>
      <c r="E725" s="8"/>
      <c r="F725" s="8"/>
      <c r="G725" s="8"/>
    </row>
    <row r="726" spans="1:7" ht="13.8">
      <c r="A726" s="9"/>
      <c r="B726" s="9"/>
      <c r="C726" s="9"/>
      <c r="D726" s="9"/>
      <c r="E726" s="9"/>
      <c r="F726" s="9"/>
      <c r="G726" s="9"/>
    </row>
    <row r="727" spans="1:7" ht="13.8">
      <c r="A727" s="8"/>
      <c r="B727" s="8"/>
      <c r="C727" s="8"/>
      <c r="D727" s="8"/>
      <c r="E727" s="8"/>
      <c r="F727" s="8"/>
      <c r="G727" s="8"/>
    </row>
    <row r="728" spans="1:7" ht="13.8">
      <c r="A728" s="9"/>
      <c r="B728" s="9"/>
      <c r="C728" s="9"/>
      <c r="D728" s="9"/>
      <c r="E728" s="9"/>
      <c r="F728" s="9"/>
      <c r="G728" s="9"/>
    </row>
    <row r="729" spans="1:7" ht="13.8">
      <c r="A729" s="8"/>
      <c r="B729" s="8"/>
      <c r="C729" s="8"/>
      <c r="D729" s="8"/>
      <c r="E729" s="8"/>
      <c r="F729" s="8"/>
      <c r="G729" s="8"/>
    </row>
    <row r="730" spans="1:7" ht="13.8">
      <c r="A730" s="9"/>
      <c r="B730" s="9"/>
      <c r="C730" s="9"/>
      <c r="D730" s="9"/>
      <c r="E730" s="9"/>
      <c r="F730" s="9"/>
      <c r="G730" s="9"/>
    </row>
    <row r="731" spans="1:7" ht="13.8">
      <c r="A731" s="8"/>
      <c r="B731" s="8"/>
      <c r="C731" s="8"/>
      <c r="D731" s="8"/>
      <c r="E731" s="8"/>
      <c r="F731" s="8"/>
      <c r="G731" s="8"/>
    </row>
    <row r="732" spans="1:7" ht="13.8">
      <c r="A732" s="9"/>
      <c r="B732" s="9"/>
      <c r="C732" s="9"/>
      <c r="D732" s="9"/>
      <c r="E732" s="9"/>
      <c r="F732" s="9"/>
      <c r="G732" s="9"/>
    </row>
    <row r="733" spans="1:7" ht="13.8">
      <c r="A733" s="8"/>
      <c r="B733" s="8"/>
      <c r="C733" s="8"/>
      <c r="D733" s="8"/>
      <c r="E733" s="8"/>
      <c r="F733" s="8"/>
      <c r="G733" s="8"/>
    </row>
    <row r="734" spans="1:7" ht="13.8">
      <c r="A734" s="9"/>
      <c r="B734" s="9"/>
      <c r="C734" s="9"/>
      <c r="D734" s="9"/>
      <c r="E734" s="9"/>
      <c r="F734" s="9"/>
      <c r="G734" s="9"/>
    </row>
    <row r="735" spans="1:7" ht="13.8">
      <c r="A735" s="8"/>
      <c r="B735" s="8"/>
      <c r="C735" s="8"/>
      <c r="D735" s="8"/>
      <c r="E735" s="8"/>
      <c r="F735" s="8"/>
      <c r="G735" s="8"/>
    </row>
    <row r="736" spans="1:7" ht="13.8">
      <c r="A736" s="9"/>
      <c r="B736" s="9"/>
      <c r="C736" s="9"/>
      <c r="D736" s="9"/>
      <c r="E736" s="9"/>
      <c r="F736" s="9"/>
      <c r="G736" s="9"/>
    </row>
    <row r="737" spans="1:7" ht="13.8">
      <c r="A737" s="8"/>
      <c r="B737" s="8"/>
      <c r="C737" s="8"/>
      <c r="D737" s="8"/>
      <c r="E737" s="8"/>
      <c r="F737" s="8"/>
      <c r="G737" s="8"/>
    </row>
    <row r="738" spans="1:7" ht="13.8">
      <c r="A738" s="9"/>
      <c r="B738" s="9"/>
      <c r="C738" s="9"/>
      <c r="D738" s="9"/>
      <c r="E738" s="9"/>
      <c r="F738" s="9"/>
      <c r="G738" s="9"/>
    </row>
    <row r="739" spans="1:7" ht="13.8">
      <c r="A739" s="8"/>
      <c r="B739" s="8"/>
      <c r="C739" s="8"/>
      <c r="D739" s="8"/>
      <c r="E739" s="8"/>
      <c r="F739" s="8"/>
      <c r="G739" s="8"/>
    </row>
    <row r="740" spans="1:7" ht="13.8">
      <c r="A740" s="9"/>
      <c r="B740" s="9"/>
      <c r="C740" s="9"/>
      <c r="D740" s="9"/>
      <c r="E740" s="9"/>
      <c r="F740" s="9"/>
      <c r="G740" s="9"/>
    </row>
    <row r="741" spans="1:7" ht="13.8">
      <c r="A741" s="8"/>
      <c r="B741" s="8"/>
      <c r="C741" s="8"/>
      <c r="D741" s="8"/>
      <c r="E741" s="8"/>
      <c r="F741" s="8"/>
      <c r="G741" s="8"/>
    </row>
    <row r="742" spans="1:7" ht="13.8">
      <c r="A742" s="9"/>
      <c r="B742" s="9"/>
      <c r="C742" s="9"/>
      <c r="D742" s="9"/>
      <c r="E742" s="9"/>
      <c r="F742" s="9"/>
      <c r="G742" s="9"/>
    </row>
    <row r="743" spans="1:7" ht="13.8">
      <c r="A743" s="8"/>
      <c r="B743" s="8"/>
      <c r="C743" s="8"/>
      <c r="D743" s="8"/>
      <c r="E743" s="8"/>
      <c r="F743" s="8"/>
      <c r="G743" s="8"/>
    </row>
    <row r="744" spans="1:7" ht="13.8">
      <c r="A744" s="9"/>
      <c r="B744" s="9"/>
      <c r="C744" s="9"/>
      <c r="D744" s="9"/>
      <c r="E744" s="9"/>
      <c r="F744" s="9"/>
      <c r="G744" s="9"/>
    </row>
    <row r="745" spans="1:7" ht="13.8">
      <c r="A745" s="8"/>
      <c r="B745" s="8"/>
      <c r="C745" s="8"/>
      <c r="D745" s="8"/>
      <c r="E745" s="8"/>
      <c r="F745" s="8"/>
      <c r="G745" s="8"/>
    </row>
    <row r="746" spans="1:7" ht="13.8">
      <c r="A746" s="9"/>
      <c r="B746" s="9"/>
      <c r="C746" s="9"/>
      <c r="D746" s="9"/>
      <c r="E746" s="9"/>
      <c r="F746" s="9"/>
      <c r="G746" s="9"/>
    </row>
    <row r="747" spans="1:7" ht="13.8">
      <c r="A747" s="8"/>
      <c r="B747" s="8"/>
      <c r="C747" s="8"/>
      <c r="D747" s="8"/>
      <c r="E747" s="8"/>
      <c r="F747" s="8"/>
      <c r="G747" s="8"/>
    </row>
    <row r="748" spans="1:7" ht="13.8">
      <c r="A748" s="9"/>
      <c r="B748" s="9"/>
      <c r="C748" s="9"/>
      <c r="D748" s="9"/>
      <c r="E748" s="9"/>
      <c r="F748" s="9"/>
      <c r="G748" s="9"/>
    </row>
    <row r="749" spans="1:7" ht="13.8">
      <c r="A749" s="8"/>
      <c r="B749" s="8"/>
      <c r="C749" s="8"/>
      <c r="D749" s="8"/>
      <c r="E749" s="8"/>
      <c r="F749" s="8"/>
      <c r="G749" s="8"/>
    </row>
    <row r="750" spans="1:7" ht="13.8">
      <c r="A750" s="9"/>
      <c r="B750" s="9"/>
      <c r="C750" s="9"/>
      <c r="D750" s="9"/>
      <c r="E750" s="9"/>
      <c r="F750" s="9"/>
      <c r="G750" s="9"/>
    </row>
    <row r="751" spans="1:7" ht="13.8">
      <c r="A751" s="8"/>
      <c r="B751" s="8"/>
      <c r="C751" s="8"/>
      <c r="D751" s="8"/>
      <c r="E751" s="8"/>
      <c r="F751" s="8"/>
      <c r="G751" s="8"/>
    </row>
    <row r="752" spans="1:7" ht="13.8">
      <c r="A752" s="9"/>
      <c r="B752" s="9"/>
      <c r="C752" s="9"/>
      <c r="D752" s="9"/>
      <c r="E752" s="9"/>
      <c r="F752" s="9"/>
      <c r="G752" s="9"/>
    </row>
    <row r="753" spans="1:7" ht="13.8">
      <c r="A753" s="8"/>
      <c r="B753" s="8"/>
      <c r="C753" s="8"/>
      <c r="D753" s="8"/>
      <c r="E753" s="8"/>
      <c r="F753" s="8"/>
      <c r="G753" s="8"/>
    </row>
    <row r="754" spans="1:7" ht="13.8">
      <c r="A754" s="9"/>
      <c r="B754" s="9"/>
      <c r="C754" s="9"/>
      <c r="D754" s="9"/>
      <c r="E754" s="9"/>
      <c r="F754" s="9"/>
      <c r="G754" s="9"/>
    </row>
    <row r="755" spans="1:7" ht="13.8">
      <c r="A755" s="8"/>
      <c r="B755" s="8"/>
      <c r="C755" s="8"/>
      <c r="D755" s="8"/>
      <c r="E755" s="8"/>
      <c r="F755" s="8"/>
      <c r="G755" s="8"/>
    </row>
    <row r="756" spans="1:7" ht="13.8">
      <c r="A756" s="9"/>
      <c r="B756" s="9"/>
      <c r="C756" s="9"/>
      <c r="D756" s="9"/>
      <c r="E756" s="9"/>
      <c r="F756" s="9"/>
      <c r="G756" s="9"/>
    </row>
    <row r="757" spans="1:7" ht="13.8">
      <c r="A757" s="8"/>
      <c r="B757" s="8"/>
      <c r="C757" s="8"/>
      <c r="D757" s="8"/>
      <c r="E757" s="8"/>
      <c r="F757" s="8"/>
      <c r="G757" s="8"/>
    </row>
    <row r="758" spans="1:7" ht="13.8">
      <c r="A758" s="9"/>
      <c r="B758" s="9"/>
      <c r="C758" s="9"/>
      <c r="D758" s="9"/>
      <c r="E758" s="9"/>
      <c r="F758" s="9"/>
      <c r="G758" s="9"/>
    </row>
    <row r="759" spans="1:7" ht="13.8">
      <c r="A759" s="8"/>
      <c r="B759" s="8"/>
      <c r="C759" s="8"/>
      <c r="D759" s="8"/>
      <c r="E759" s="8"/>
      <c r="F759" s="8"/>
      <c r="G759" s="8"/>
    </row>
    <row r="760" spans="1:7" ht="13.8">
      <c r="A760" s="9"/>
      <c r="B760" s="9"/>
      <c r="C760" s="9"/>
      <c r="D760" s="9"/>
      <c r="E760" s="9"/>
      <c r="F760" s="9"/>
      <c r="G760" s="9"/>
    </row>
    <row r="761" spans="1:7" ht="13.8">
      <c r="A761" s="8"/>
      <c r="B761" s="8"/>
      <c r="C761" s="8"/>
      <c r="D761" s="8"/>
      <c r="E761" s="8"/>
      <c r="F761" s="8"/>
      <c r="G761" s="8"/>
    </row>
    <row r="762" spans="1:7" ht="13.8">
      <c r="A762" s="9"/>
      <c r="B762" s="9"/>
      <c r="C762" s="9"/>
      <c r="D762" s="9"/>
      <c r="E762" s="9"/>
      <c r="F762" s="9"/>
      <c r="G762" s="9"/>
    </row>
    <row r="763" spans="1:7" ht="13.8">
      <c r="A763" s="8"/>
      <c r="B763" s="8"/>
      <c r="C763" s="8"/>
      <c r="D763" s="8"/>
      <c r="E763" s="8"/>
      <c r="F763" s="8"/>
      <c r="G763" s="8"/>
    </row>
    <row r="764" spans="1:7" ht="13.8">
      <c r="A764" s="9"/>
      <c r="B764" s="9"/>
      <c r="C764" s="9"/>
      <c r="D764" s="9"/>
      <c r="E764" s="9"/>
      <c r="F764" s="9"/>
      <c r="G764" s="9"/>
    </row>
    <row r="765" spans="1:7" ht="13.8">
      <c r="A765" s="8"/>
      <c r="B765" s="8"/>
      <c r="C765" s="8"/>
      <c r="D765" s="8"/>
      <c r="E765" s="8"/>
      <c r="F765" s="8"/>
      <c r="G765" s="8"/>
    </row>
    <row r="766" spans="1:7" ht="13.8">
      <c r="A766" s="9"/>
      <c r="B766" s="9"/>
      <c r="C766" s="9"/>
      <c r="D766" s="9"/>
      <c r="E766" s="9"/>
      <c r="F766" s="9"/>
      <c r="G766" s="9"/>
    </row>
    <row r="767" spans="1:7" ht="13.8">
      <c r="A767" s="8"/>
      <c r="B767" s="8"/>
      <c r="C767" s="8"/>
      <c r="D767" s="8"/>
      <c r="E767" s="8"/>
      <c r="F767" s="8"/>
      <c r="G767" s="8"/>
    </row>
    <row r="768" spans="1:7" ht="13.8">
      <c r="A768" s="9"/>
      <c r="B768" s="9"/>
      <c r="C768" s="9"/>
      <c r="D768" s="9"/>
      <c r="E768" s="9"/>
      <c r="F768" s="9"/>
      <c r="G768" s="9"/>
    </row>
    <row r="769" spans="1:7" ht="13.8">
      <c r="A769" s="8"/>
      <c r="B769" s="8"/>
      <c r="C769" s="8"/>
      <c r="D769" s="8"/>
      <c r="E769" s="8"/>
      <c r="F769" s="8"/>
      <c r="G769" s="8"/>
    </row>
    <row r="770" spans="1:7" ht="13.8">
      <c r="A770" s="9"/>
      <c r="B770" s="9"/>
      <c r="C770" s="9"/>
      <c r="D770" s="9"/>
      <c r="E770" s="9"/>
      <c r="F770" s="9"/>
      <c r="G770" s="9"/>
    </row>
    <row r="771" spans="1:7" ht="13.8">
      <c r="A771" s="8"/>
      <c r="B771" s="8"/>
      <c r="C771" s="8"/>
      <c r="D771" s="8"/>
      <c r="E771" s="8"/>
      <c r="F771" s="8"/>
      <c r="G771" s="8"/>
    </row>
    <row r="772" spans="1:7" ht="13.8">
      <c r="A772" s="9"/>
      <c r="B772" s="9"/>
      <c r="C772" s="9"/>
      <c r="D772" s="9"/>
      <c r="E772" s="9"/>
      <c r="F772" s="9"/>
      <c r="G772" s="9"/>
    </row>
    <row r="773" spans="1:7" ht="13.8">
      <c r="A773" s="8"/>
      <c r="B773" s="8"/>
      <c r="C773" s="8"/>
      <c r="D773" s="8"/>
      <c r="E773" s="8"/>
      <c r="F773" s="8"/>
      <c r="G773" s="8"/>
    </row>
    <row r="774" spans="1:7" ht="13.8">
      <c r="A774" s="9"/>
      <c r="B774" s="9"/>
      <c r="C774" s="9"/>
      <c r="D774" s="9"/>
      <c r="E774" s="9"/>
      <c r="F774" s="9"/>
      <c r="G774" s="9"/>
    </row>
    <row r="775" spans="1:7" ht="13.8">
      <c r="A775" s="8"/>
      <c r="B775" s="8"/>
      <c r="C775" s="8"/>
      <c r="D775" s="8"/>
      <c r="E775" s="8"/>
      <c r="F775" s="8"/>
      <c r="G775" s="8"/>
    </row>
    <row r="776" spans="1:7" ht="13.8">
      <c r="A776" s="9"/>
      <c r="B776" s="9"/>
      <c r="C776" s="9"/>
      <c r="D776" s="9"/>
      <c r="E776" s="9"/>
      <c r="F776" s="9"/>
      <c r="G776" s="9"/>
    </row>
    <row r="777" spans="1:7" ht="13.8">
      <c r="A777" s="8"/>
      <c r="B777" s="8"/>
      <c r="C777" s="8"/>
      <c r="D777" s="8"/>
      <c r="E777" s="8"/>
      <c r="F777" s="8"/>
      <c r="G777" s="8"/>
    </row>
    <row r="778" spans="1:7" ht="13.8">
      <c r="A778" s="9"/>
      <c r="B778" s="9"/>
      <c r="C778" s="9"/>
      <c r="D778" s="9"/>
      <c r="E778" s="9"/>
      <c r="F778" s="9"/>
      <c r="G778" s="9"/>
    </row>
    <row r="779" spans="1:7" ht="13.8">
      <c r="A779" s="8"/>
      <c r="B779" s="8"/>
      <c r="C779" s="8"/>
      <c r="D779" s="8"/>
      <c r="E779" s="8"/>
      <c r="F779" s="8"/>
      <c r="G779" s="8"/>
    </row>
    <row r="780" spans="1:7" ht="13.8">
      <c r="A780" s="9"/>
      <c r="B780" s="9"/>
      <c r="C780" s="9"/>
      <c r="D780" s="9"/>
      <c r="E780" s="9"/>
      <c r="F780" s="9"/>
      <c r="G780" s="9"/>
    </row>
    <row r="781" spans="1:7" ht="13.8">
      <c r="A781" s="8"/>
      <c r="B781" s="8"/>
      <c r="C781" s="8"/>
      <c r="D781" s="8"/>
      <c r="E781" s="8"/>
      <c r="F781" s="8"/>
      <c r="G781" s="8"/>
    </row>
    <row r="782" spans="1:7" ht="13.8">
      <c r="A782" s="9"/>
      <c r="B782" s="9"/>
      <c r="C782" s="9"/>
      <c r="D782" s="9"/>
      <c r="E782" s="9"/>
      <c r="F782" s="9"/>
      <c r="G782" s="9"/>
    </row>
    <row r="783" spans="1:7" ht="13.8">
      <c r="A783" s="8"/>
      <c r="B783" s="8"/>
      <c r="C783" s="8"/>
      <c r="D783" s="8"/>
      <c r="E783" s="8"/>
      <c r="F783" s="8"/>
      <c r="G783" s="8"/>
    </row>
    <row r="784" spans="1:7" ht="13.8">
      <c r="A784" s="9"/>
      <c r="B784" s="9"/>
      <c r="C784" s="9"/>
      <c r="D784" s="9"/>
      <c r="E784" s="9"/>
      <c r="F784" s="9"/>
      <c r="G784" s="9"/>
    </row>
    <row r="785" spans="1:7" ht="13.8">
      <c r="A785" s="8"/>
      <c r="B785" s="8"/>
      <c r="C785" s="8"/>
      <c r="D785" s="8"/>
      <c r="E785" s="8"/>
      <c r="F785" s="8"/>
      <c r="G785" s="8"/>
    </row>
    <row r="786" spans="1:7" ht="13.8">
      <c r="A786" s="9"/>
      <c r="B786" s="9"/>
      <c r="C786" s="9"/>
      <c r="D786" s="9"/>
      <c r="E786" s="9"/>
      <c r="F786" s="9"/>
      <c r="G786" s="9"/>
    </row>
    <row r="787" spans="1:7" ht="13.8">
      <c r="A787" s="8"/>
      <c r="B787" s="8"/>
      <c r="C787" s="8"/>
      <c r="D787" s="8"/>
      <c r="E787" s="8"/>
      <c r="F787" s="8"/>
      <c r="G787" s="8"/>
    </row>
    <row r="788" spans="1:7" ht="13.8">
      <c r="A788" s="9"/>
      <c r="B788" s="9"/>
      <c r="C788" s="9"/>
      <c r="D788" s="9"/>
      <c r="E788" s="9"/>
      <c r="F788" s="9"/>
      <c r="G788" s="9"/>
    </row>
    <row r="789" spans="1:7" ht="13.8">
      <c r="A789" s="8"/>
      <c r="B789" s="8"/>
      <c r="C789" s="8"/>
      <c r="D789" s="8"/>
      <c r="E789" s="8"/>
      <c r="F789" s="8"/>
      <c r="G789" s="8"/>
    </row>
    <row r="790" spans="1:7" ht="13.8">
      <c r="A790" s="9"/>
      <c r="B790" s="9"/>
      <c r="C790" s="9"/>
      <c r="D790" s="9"/>
      <c r="E790" s="9"/>
      <c r="F790" s="9"/>
      <c r="G790" s="9"/>
    </row>
    <row r="791" spans="1:7" ht="13.8">
      <c r="A791" s="8"/>
      <c r="B791" s="8"/>
      <c r="C791" s="8"/>
      <c r="D791" s="8"/>
      <c r="E791" s="8"/>
      <c r="F791" s="8"/>
      <c r="G791" s="8"/>
    </row>
    <row r="792" spans="1:7" ht="13.8">
      <c r="A792" s="9"/>
      <c r="B792" s="9"/>
      <c r="C792" s="9"/>
      <c r="D792" s="9"/>
      <c r="E792" s="9"/>
      <c r="F792" s="9"/>
      <c r="G792" s="9"/>
    </row>
    <row r="793" spans="1:7" ht="13.8">
      <c r="A793" s="8"/>
      <c r="B793" s="8"/>
      <c r="C793" s="8"/>
      <c r="D793" s="8"/>
      <c r="E793" s="8"/>
      <c r="F793" s="8"/>
      <c r="G793" s="8"/>
    </row>
    <row r="794" spans="1:7" ht="13.8">
      <c r="A794" s="9"/>
      <c r="B794" s="9"/>
      <c r="C794" s="9"/>
      <c r="D794" s="9"/>
      <c r="E794" s="9"/>
      <c r="F794" s="9"/>
      <c r="G794" s="9"/>
    </row>
    <row r="795" spans="1:7" ht="13.8">
      <c r="A795" s="8"/>
      <c r="B795" s="8"/>
      <c r="C795" s="8"/>
      <c r="D795" s="8"/>
      <c r="E795" s="8"/>
      <c r="F795" s="8"/>
      <c r="G795" s="8"/>
    </row>
    <row r="796" spans="1:7" ht="13.8">
      <c r="A796" s="9"/>
      <c r="B796" s="9"/>
      <c r="C796" s="9"/>
      <c r="D796" s="9"/>
      <c r="E796" s="9"/>
      <c r="F796" s="9"/>
      <c r="G796" s="9"/>
    </row>
    <row r="797" spans="1:7" ht="13.8">
      <c r="A797" s="8"/>
      <c r="B797" s="8"/>
      <c r="C797" s="8"/>
      <c r="D797" s="8"/>
      <c r="E797" s="8"/>
      <c r="F797" s="8"/>
      <c r="G797" s="8"/>
    </row>
    <row r="798" spans="1:7" ht="13.8">
      <c r="A798" s="9"/>
      <c r="B798" s="9"/>
      <c r="C798" s="9"/>
      <c r="D798" s="9"/>
      <c r="E798" s="9"/>
      <c r="F798" s="9"/>
      <c r="G798" s="9"/>
    </row>
    <row r="799" spans="1:7" ht="13.8">
      <c r="A799" s="8"/>
      <c r="B799" s="8"/>
      <c r="C799" s="8"/>
      <c r="D799" s="8"/>
      <c r="E799" s="8"/>
      <c r="F799" s="8"/>
      <c r="G799" s="8"/>
    </row>
    <row r="800" spans="1:7" ht="13.8">
      <c r="A800" s="9"/>
      <c r="B800" s="9"/>
      <c r="C800" s="9"/>
      <c r="D800" s="9"/>
      <c r="E800" s="9"/>
      <c r="F800" s="9"/>
      <c r="G800" s="9"/>
    </row>
    <row r="801" spans="1:7" ht="13.8">
      <c r="A801" s="8"/>
      <c r="B801" s="8"/>
      <c r="C801" s="8"/>
      <c r="D801" s="8"/>
      <c r="E801" s="8"/>
      <c r="F801" s="8"/>
      <c r="G801" s="8"/>
    </row>
    <row r="802" spans="1:7" ht="13.8">
      <c r="A802" s="9"/>
      <c r="B802" s="9"/>
      <c r="C802" s="9"/>
      <c r="D802" s="9"/>
      <c r="E802" s="9"/>
      <c r="F802" s="9"/>
      <c r="G802" s="9"/>
    </row>
    <row r="803" spans="1:7" ht="13.8">
      <c r="A803" s="8"/>
      <c r="B803" s="8"/>
      <c r="C803" s="8"/>
      <c r="D803" s="8"/>
      <c r="E803" s="8"/>
      <c r="F803" s="8"/>
      <c r="G803" s="8"/>
    </row>
    <row r="804" spans="1:7" ht="13.8">
      <c r="A804" s="9"/>
      <c r="B804" s="9"/>
      <c r="C804" s="9"/>
      <c r="D804" s="9"/>
      <c r="E804" s="9"/>
      <c r="F804" s="9"/>
      <c r="G804" s="9"/>
    </row>
    <row r="805" spans="1:7" ht="13.8">
      <c r="A805" s="8"/>
      <c r="B805" s="8"/>
      <c r="C805" s="8"/>
      <c r="D805" s="8"/>
      <c r="E805" s="8"/>
      <c r="F805" s="8"/>
      <c r="G805" s="8"/>
    </row>
    <row r="806" spans="1:7" ht="13.8">
      <c r="A806" s="9"/>
      <c r="B806" s="9"/>
      <c r="C806" s="9"/>
      <c r="D806" s="9"/>
      <c r="E806" s="9"/>
      <c r="F806" s="9"/>
      <c r="G806" s="9"/>
    </row>
    <row r="807" spans="1:7" ht="13.8">
      <c r="A807" s="8"/>
      <c r="B807" s="8"/>
      <c r="C807" s="8"/>
      <c r="D807" s="8"/>
      <c r="E807" s="8"/>
      <c r="F807" s="8"/>
      <c r="G807" s="8"/>
    </row>
    <row r="808" spans="1:7" ht="13.8">
      <c r="A808" s="9"/>
      <c r="B808" s="9"/>
      <c r="C808" s="9"/>
      <c r="D808" s="9"/>
      <c r="E808" s="9"/>
      <c r="F808" s="9"/>
      <c r="G808" s="9"/>
    </row>
    <row r="809" spans="1:7" ht="13.8">
      <c r="A809" s="8"/>
      <c r="B809" s="8"/>
      <c r="C809" s="8"/>
      <c r="D809" s="8"/>
      <c r="E809" s="8"/>
      <c r="F809" s="8"/>
      <c r="G809" s="8"/>
    </row>
    <row r="810" spans="1:7" ht="13.8">
      <c r="A810" s="9"/>
      <c r="B810" s="9"/>
      <c r="C810" s="9"/>
      <c r="D810" s="9"/>
      <c r="E810" s="9"/>
      <c r="F810" s="9"/>
      <c r="G810" s="9"/>
    </row>
    <row r="811" spans="1:7" ht="13.8">
      <c r="A811" s="8"/>
      <c r="B811" s="8"/>
      <c r="C811" s="8"/>
      <c r="D811" s="8"/>
      <c r="E811" s="8"/>
      <c r="F811" s="8"/>
      <c r="G811" s="8"/>
    </row>
    <row r="812" spans="1:7" ht="13.8">
      <c r="A812" s="9"/>
      <c r="B812" s="9"/>
      <c r="C812" s="9"/>
      <c r="D812" s="9"/>
      <c r="E812" s="9"/>
      <c r="F812" s="9"/>
      <c r="G812" s="9"/>
    </row>
    <row r="813" spans="1:7" ht="13.8">
      <c r="A813" s="8"/>
      <c r="B813" s="8"/>
      <c r="C813" s="8"/>
      <c r="D813" s="8"/>
      <c r="E813" s="8"/>
      <c r="F813" s="8"/>
      <c r="G813" s="8"/>
    </row>
    <row r="814" spans="1:7" ht="13.8">
      <c r="A814" s="9"/>
      <c r="B814" s="9"/>
      <c r="C814" s="9"/>
      <c r="D814" s="9"/>
      <c r="E814" s="9"/>
      <c r="F814" s="9"/>
      <c r="G814" s="9"/>
    </row>
    <row r="815" spans="1:7" ht="13.8">
      <c r="A815" s="8"/>
      <c r="B815" s="8"/>
      <c r="C815" s="8"/>
      <c r="D815" s="8"/>
      <c r="E815" s="8"/>
      <c r="F815" s="8"/>
      <c r="G815" s="8"/>
    </row>
    <row r="816" spans="1:7" ht="13.8">
      <c r="A816" s="9"/>
      <c r="B816" s="9"/>
      <c r="C816" s="9"/>
      <c r="D816" s="9"/>
      <c r="E816" s="9"/>
      <c r="F816" s="9"/>
      <c r="G816" s="9"/>
    </row>
    <row r="817" spans="1:7" ht="13.8">
      <c r="A817" s="8"/>
      <c r="B817" s="8"/>
      <c r="C817" s="8"/>
      <c r="D817" s="8"/>
      <c r="E817" s="8"/>
      <c r="F817" s="8"/>
      <c r="G817" s="8"/>
    </row>
    <row r="818" spans="1:7" ht="13.8">
      <c r="A818" s="9"/>
      <c r="B818" s="9"/>
      <c r="C818" s="9"/>
      <c r="D818" s="9"/>
      <c r="E818" s="9"/>
      <c r="F818" s="9"/>
      <c r="G818" s="9"/>
    </row>
    <row r="819" spans="1:7" ht="13.8">
      <c r="A819" s="8"/>
      <c r="B819" s="8"/>
      <c r="C819" s="8"/>
      <c r="D819" s="8"/>
      <c r="E819" s="8"/>
      <c r="F819" s="8"/>
      <c r="G819" s="8"/>
    </row>
    <row r="820" spans="1:7" ht="13.8">
      <c r="A820" s="9"/>
      <c r="B820" s="9"/>
      <c r="C820" s="9"/>
      <c r="D820" s="9"/>
      <c r="E820" s="9"/>
      <c r="F820" s="9"/>
      <c r="G820" s="9"/>
    </row>
    <row r="821" spans="1:7" ht="13.8">
      <c r="A821" s="8"/>
      <c r="B821" s="8"/>
      <c r="C821" s="8"/>
      <c r="D821" s="8"/>
      <c r="E821" s="8"/>
      <c r="F821" s="8"/>
      <c r="G821" s="8"/>
    </row>
    <row r="822" spans="1:7" ht="13.8">
      <c r="A822" s="9"/>
      <c r="B822" s="9"/>
      <c r="C822" s="9"/>
      <c r="D822" s="9"/>
      <c r="E822" s="9"/>
      <c r="F822" s="9"/>
      <c r="G822" s="9"/>
    </row>
    <row r="823" spans="1:7" ht="13.8">
      <c r="A823" s="8"/>
      <c r="B823" s="8"/>
      <c r="C823" s="8"/>
      <c r="D823" s="8"/>
      <c r="E823" s="8"/>
      <c r="F823" s="8"/>
      <c r="G823" s="8"/>
    </row>
    <row r="824" spans="1:7" ht="13.8">
      <c r="A824" s="9"/>
      <c r="B824" s="9"/>
      <c r="C824" s="9"/>
      <c r="D824" s="9"/>
      <c r="E824" s="9"/>
      <c r="F824" s="9"/>
      <c r="G824" s="9"/>
    </row>
    <row r="825" spans="1:7" ht="13.8">
      <c r="A825" s="8"/>
      <c r="B825" s="8"/>
      <c r="C825" s="8"/>
      <c r="D825" s="8"/>
      <c r="E825" s="8"/>
      <c r="F825" s="8"/>
      <c r="G825" s="8"/>
    </row>
    <row r="826" spans="1:7" ht="13.8">
      <c r="A826" s="9"/>
      <c r="B826" s="9"/>
      <c r="C826" s="9"/>
      <c r="D826" s="9"/>
      <c r="E826" s="9"/>
      <c r="F826" s="9"/>
      <c r="G826" s="9"/>
    </row>
    <row r="827" spans="1:7" ht="13.8">
      <c r="A827" s="8"/>
      <c r="B827" s="8"/>
      <c r="C827" s="8"/>
      <c r="D827" s="8"/>
      <c r="E827" s="8"/>
      <c r="F827" s="8"/>
      <c r="G827" s="8"/>
    </row>
    <row r="828" spans="1:7" ht="13.8">
      <c r="A828" s="9"/>
      <c r="B828" s="9"/>
      <c r="C828" s="9"/>
      <c r="D828" s="9"/>
      <c r="E828" s="9"/>
      <c r="F828" s="9"/>
      <c r="G828" s="9"/>
    </row>
    <row r="829" spans="1:7" ht="13.8">
      <c r="A829" s="8"/>
      <c r="B829" s="8"/>
      <c r="C829" s="8"/>
      <c r="D829" s="8"/>
      <c r="E829" s="8"/>
      <c r="F829" s="8"/>
      <c r="G829" s="8"/>
    </row>
    <row r="830" spans="1:7" ht="13.8">
      <c r="A830" s="9"/>
      <c r="B830" s="9"/>
      <c r="C830" s="9"/>
      <c r="D830" s="9"/>
      <c r="E830" s="9"/>
      <c r="F830" s="9"/>
      <c r="G830" s="9"/>
    </row>
    <row r="831" spans="1:7" ht="13.8">
      <c r="A831" s="8"/>
      <c r="B831" s="8"/>
      <c r="C831" s="8"/>
      <c r="D831" s="8"/>
      <c r="E831" s="8"/>
      <c r="F831" s="8"/>
      <c r="G831" s="8"/>
    </row>
    <row r="832" spans="1:7" ht="13.8">
      <c r="A832" s="9"/>
      <c r="B832" s="9"/>
      <c r="C832" s="9"/>
      <c r="D832" s="9"/>
      <c r="E832" s="9"/>
      <c r="F832" s="9"/>
      <c r="G832" s="9"/>
    </row>
    <row r="833" spans="1:7" ht="13.8">
      <c r="A833" s="8"/>
      <c r="B833" s="8"/>
      <c r="C833" s="8"/>
      <c r="D833" s="8"/>
      <c r="E833" s="8"/>
      <c r="F833" s="8"/>
      <c r="G833" s="8"/>
    </row>
    <row r="834" spans="1:7" ht="13.8">
      <c r="A834" s="9"/>
      <c r="B834" s="9"/>
      <c r="C834" s="9"/>
      <c r="D834" s="9"/>
      <c r="E834" s="9"/>
      <c r="F834" s="9"/>
      <c r="G834" s="9"/>
    </row>
    <row r="835" spans="1:7" ht="13.8">
      <c r="A835" s="8"/>
      <c r="B835" s="8"/>
      <c r="C835" s="8"/>
      <c r="D835" s="8"/>
      <c r="E835" s="8"/>
      <c r="F835" s="8"/>
      <c r="G835" s="8"/>
    </row>
    <row r="836" spans="1:7" ht="13.8">
      <c r="A836" s="9"/>
      <c r="B836" s="9"/>
      <c r="C836" s="9"/>
      <c r="D836" s="9"/>
      <c r="E836" s="9"/>
      <c r="F836" s="9"/>
      <c r="G836" s="9"/>
    </row>
    <row r="837" spans="1:7" ht="13.8">
      <c r="A837" s="8"/>
      <c r="B837" s="8"/>
      <c r="C837" s="8"/>
      <c r="D837" s="8"/>
      <c r="E837" s="8"/>
      <c r="F837" s="8"/>
      <c r="G837" s="8"/>
    </row>
    <row r="838" spans="1:7" ht="13.8">
      <c r="A838" s="9"/>
      <c r="B838" s="9"/>
      <c r="C838" s="9"/>
      <c r="D838" s="9"/>
      <c r="E838" s="9"/>
      <c r="F838" s="9"/>
      <c r="G838" s="9"/>
    </row>
    <row r="839" spans="1:7" ht="13.8">
      <c r="A839" s="8"/>
      <c r="B839" s="8"/>
      <c r="C839" s="8"/>
      <c r="D839" s="8"/>
      <c r="E839" s="8"/>
      <c r="F839" s="8"/>
      <c r="G839" s="8"/>
    </row>
    <row r="840" spans="1:7" ht="13.8">
      <c r="A840" s="9"/>
      <c r="B840" s="9"/>
      <c r="C840" s="9"/>
      <c r="D840" s="9"/>
      <c r="E840" s="9"/>
      <c r="F840" s="9"/>
      <c r="G840" s="9"/>
    </row>
    <row r="841" spans="1:7" ht="13.8">
      <c r="A841" s="8"/>
      <c r="B841" s="8"/>
      <c r="C841" s="8"/>
      <c r="D841" s="8"/>
      <c r="E841" s="8"/>
      <c r="F841" s="8"/>
      <c r="G841" s="8"/>
    </row>
    <row r="842" spans="1:7" ht="13.8">
      <c r="A842" s="9"/>
      <c r="B842" s="9"/>
      <c r="C842" s="9"/>
      <c r="D842" s="9"/>
      <c r="E842" s="9"/>
      <c r="F842" s="9"/>
      <c r="G842" s="9"/>
    </row>
    <row r="843" spans="1:7" ht="13.8">
      <c r="A843" s="8"/>
      <c r="B843" s="8"/>
      <c r="C843" s="8"/>
      <c r="D843" s="8"/>
      <c r="E843" s="8"/>
      <c r="F843" s="8"/>
      <c r="G843" s="8"/>
    </row>
    <row r="844" spans="1:7" ht="13.8">
      <c r="A844" s="9"/>
      <c r="B844" s="9"/>
      <c r="C844" s="9"/>
      <c r="D844" s="9"/>
      <c r="E844" s="9"/>
      <c r="F844" s="9"/>
      <c r="G844" s="9"/>
    </row>
    <row r="845" spans="1:7" ht="13.8">
      <c r="A845" s="8"/>
      <c r="B845" s="8"/>
      <c r="C845" s="8"/>
      <c r="D845" s="8"/>
      <c r="E845" s="8"/>
      <c r="F845" s="8"/>
      <c r="G845" s="8"/>
    </row>
    <row r="846" spans="1:7" ht="13.8">
      <c r="A846" s="9"/>
      <c r="B846" s="9"/>
      <c r="C846" s="9"/>
      <c r="D846" s="9"/>
      <c r="E846" s="9"/>
      <c r="F846" s="9"/>
      <c r="G846" s="9"/>
    </row>
    <row r="847" spans="1:7" ht="13.8">
      <c r="A847" s="8"/>
      <c r="B847" s="8"/>
      <c r="C847" s="8"/>
      <c r="D847" s="8"/>
      <c r="E847" s="8"/>
      <c r="F847" s="8"/>
      <c r="G847" s="8"/>
    </row>
    <row r="848" spans="1:7" ht="13.8">
      <c r="A848" s="9"/>
      <c r="B848" s="9"/>
      <c r="C848" s="9"/>
      <c r="D848" s="9"/>
      <c r="E848" s="9"/>
      <c r="F848" s="9"/>
      <c r="G848" s="9"/>
    </row>
    <row r="849" spans="1:7" ht="13.8">
      <c r="A849" s="8"/>
      <c r="B849" s="8"/>
      <c r="C849" s="8"/>
      <c r="D849" s="8"/>
      <c r="E849" s="8"/>
      <c r="F849" s="8"/>
      <c r="G849" s="8"/>
    </row>
    <row r="850" spans="1:7" ht="13.8">
      <c r="A850" s="9"/>
      <c r="B850" s="9"/>
      <c r="C850" s="9"/>
      <c r="D850" s="9"/>
      <c r="E850" s="9"/>
      <c r="F850" s="9"/>
      <c r="G850" s="9"/>
    </row>
    <row r="851" spans="1:7" ht="13.8">
      <c r="A851" s="8"/>
      <c r="B851" s="8"/>
      <c r="C851" s="8"/>
      <c r="D851" s="8"/>
      <c r="E851" s="8"/>
      <c r="F851" s="8"/>
      <c r="G851" s="8"/>
    </row>
    <row r="852" spans="1:7" ht="13.8">
      <c r="A852" s="9"/>
      <c r="B852" s="9"/>
      <c r="C852" s="9"/>
      <c r="D852" s="9"/>
      <c r="E852" s="9"/>
      <c r="F852" s="9"/>
      <c r="G852" s="9"/>
    </row>
    <row r="853" spans="1:7" ht="13.8">
      <c r="A853" s="8"/>
      <c r="B853" s="8"/>
      <c r="C853" s="8"/>
      <c r="D853" s="8"/>
      <c r="E853" s="8"/>
      <c r="F853" s="8"/>
      <c r="G853" s="8"/>
    </row>
    <row r="854" spans="1:7" ht="13.8">
      <c r="A854" s="9"/>
      <c r="B854" s="9"/>
      <c r="C854" s="9"/>
      <c r="D854" s="9"/>
      <c r="E854" s="9"/>
      <c r="F854" s="9"/>
      <c r="G854" s="9"/>
    </row>
    <row r="855" spans="1:7" ht="13.8">
      <c r="A855" s="8"/>
      <c r="B855" s="8"/>
      <c r="C855" s="8"/>
      <c r="D855" s="8"/>
      <c r="E855" s="8"/>
      <c r="F855" s="8"/>
      <c r="G855" s="8"/>
    </row>
    <row r="856" spans="1:7" ht="13.8">
      <c r="A856" s="9"/>
      <c r="B856" s="9"/>
      <c r="C856" s="9"/>
      <c r="D856" s="9"/>
      <c r="E856" s="9"/>
      <c r="F856" s="9"/>
      <c r="G856" s="9"/>
    </row>
    <row r="857" spans="1:7" ht="13.8">
      <c r="A857" s="8"/>
      <c r="B857" s="8"/>
      <c r="C857" s="8"/>
      <c r="D857" s="8"/>
      <c r="E857" s="8"/>
      <c r="F857" s="8"/>
      <c r="G857" s="8"/>
    </row>
    <row r="858" spans="1:7" ht="13.8">
      <c r="A858" s="9"/>
      <c r="B858" s="9"/>
      <c r="C858" s="9"/>
      <c r="D858" s="9"/>
      <c r="E858" s="9"/>
      <c r="F858" s="9"/>
      <c r="G858" s="9"/>
    </row>
    <row r="859" spans="1:7" ht="13.8">
      <c r="A859" s="8"/>
      <c r="B859" s="8"/>
      <c r="C859" s="8"/>
      <c r="D859" s="8"/>
      <c r="E859" s="8"/>
      <c r="F859" s="8"/>
      <c r="G859" s="8"/>
    </row>
    <row r="860" spans="1:7" ht="13.8">
      <c r="A860" s="9"/>
      <c r="B860" s="9"/>
      <c r="C860" s="9"/>
      <c r="D860" s="9"/>
      <c r="E860" s="9"/>
      <c r="F860" s="9"/>
      <c r="G860" s="9"/>
    </row>
    <row r="861" spans="1:7" ht="13.8">
      <c r="A861" s="8"/>
      <c r="B861" s="8"/>
      <c r="C861" s="8"/>
      <c r="D861" s="8"/>
      <c r="E861" s="8"/>
      <c r="F861" s="8"/>
      <c r="G861" s="8"/>
    </row>
    <row r="862" spans="1:7" ht="13.8">
      <c r="A862" s="9"/>
      <c r="B862" s="9"/>
      <c r="C862" s="9"/>
      <c r="D862" s="9"/>
      <c r="E862" s="9"/>
      <c r="F862" s="9"/>
      <c r="G862" s="9"/>
    </row>
    <row r="863" spans="1:7" ht="13.8">
      <c r="A863" s="8"/>
      <c r="B863" s="8"/>
      <c r="C863" s="8"/>
      <c r="D863" s="8"/>
      <c r="E863" s="8"/>
      <c r="F863" s="8"/>
      <c r="G863" s="8"/>
    </row>
    <row r="864" spans="1:7" ht="13.8">
      <c r="A864" s="9"/>
      <c r="B864" s="9"/>
      <c r="C864" s="9"/>
      <c r="D864" s="9"/>
      <c r="E864" s="9"/>
      <c r="F864" s="9"/>
      <c r="G864" s="9"/>
    </row>
    <row r="865" spans="1:7" ht="13.8">
      <c r="A865" s="8"/>
      <c r="B865" s="8"/>
      <c r="C865" s="8"/>
      <c r="D865" s="8"/>
      <c r="E865" s="8"/>
      <c r="F865" s="8"/>
      <c r="G865" s="8"/>
    </row>
    <row r="866" spans="1:7" ht="13.8">
      <c r="A866" s="9"/>
      <c r="B866" s="9"/>
      <c r="C866" s="9"/>
      <c r="D866" s="9"/>
      <c r="E866" s="9"/>
      <c r="F866" s="9"/>
      <c r="G866" s="9"/>
    </row>
    <row r="867" spans="1:7" ht="13.8">
      <c r="A867" s="8"/>
      <c r="B867" s="8"/>
      <c r="C867" s="8"/>
      <c r="D867" s="8"/>
      <c r="E867" s="8"/>
      <c r="F867" s="8"/>
      <c r="G867" s="8"/>
    </row>
    <row r="868" spans="1:7" ht="13.8">
      <c r="A868" s="9"/>
      <c r="B868" s="9"/>
      <c r="C868" s="9"/>
      <c r="D868" s="9"/>
      <c r="E868" s="9"/>
      <c r="F868" s="9"/>
      <c r="G868" s="9"/>
    </row>
    <row r="869" spans="1:7" ht="13.8">
      <c r="A869" s="8"/>
      <c r="B869" s="8"/>
      <c r="C869" s="8"/>
      <c r="D869" s="8"/>
      <c r="E869" s="8"/>
      <c r="F869" s="8"/>
      <c r="G869" s="8"/>
    </row>
    <row r="870" spans="1:7" ht="13.8">
      <c r="A870" s="9"/>
      <c r="B870" s="9"/>
      <c r="C870" s="9"/>
      <c r="D870" s="9"/>
      <c r="E870" s="9"/>
      <c r="F870" s="9"/>
      <c r="G870" s="9"/>
    </row>
    <row r="871" spans="1:7" ht="13.8">
      <c r="A871" s="8"/>
      <c r="B871" s="8"/>
      <c r="C871" s="8"/>
      <c r="D871" s="8"/>
      <c r="E871" s="8"/>
      <c r="F871" s="8"/>
      <c r="G871" s="8"/>
    </row>
    <row r="872" spans="1:7" ht="13.8">
      <c r="A872" s="9"/>
      <c r="B872" s="9"/>
      <c r="C872" s="9"/>
      <c r="D872" s="9"/>
      <c r="E872" s="9"/>
      <c r="F872" s="9"/>
      <c r="G872" s="9"/>
    </row>
    <row r="873" spans="1:7" ht="13.8">
      <c r="A873" s="8"/>
      <c r="B873" s="8"/>
      <c r="C873" s="8"/>
      <c r="D873" s="8"/>
      <c r="E873" s="8"/>
      <c r="F873" s="8"/>
      <c r="G873" s="8"/>
    </row>
    <row r="874" spans="1:7" ht="13.8">
      <c r="A874" s="9"/>
      <c r="B874" s="9"/>
      <c r="C874" s="9"/>
      <c r="D874" s="9"/>
      <c r="E874" s="9"/>
      <c r="F874" s="9"/>
      <c r="G874" s="9"/>
    </row>
    <row r="875" spans="1:7" ht="13.8">
      <c r="A875" s="8"/>
      <c r="B875" s="8"/>
      <c r="C875" s="8"/>
      <c r="D875" s="8"/>
      <c r="E875" s="8"/>
      <c r="F875" s="8"/>
      <c r="G875" s="8"/>
    </row>
    <row r="876" spans="1:7" ht="13.8">
      <c r="A876" s="9"/>
      <c r="B876" s="9"/>
      <c r="C876" s="9"/>
      <c r="D876" s="9"/>
      <c r="E876" s="9"/>
      <c r="F876" s="9"/>
      <c r="G876" s="9"/>
    </row>
    <row r="877" spans="1:7" ht="13.8">
      <c r="A877" s="8"/>
      <c r="B877" s="8"/>
      <c r="C877" s="8"/>
      <c r="D877" s="8"/>
      <c r="E877" s="8"/>
      <c r="F877" s="8"/>
      <c r="G877" s="8"/>
    </row>
    <row r="878" spans="1:7" ht="13.8">
      <c r="A878" s="9"/>
      <c r="B878" s="9"/>
      <c r="C878" s="9"/>
      <c r="D878" s="9"/>
      <c r="E878" s="9"/>
      <c r="F878" s="9"/>
      <c r="G878" s="9"/>
    </row>
    <row r="879" spans="1:7" ht="13.8">
      <c r="A879" s="8"/>
      <c r="B879" s="8"/>
      <c r="C879" s="8"/>
      <c r="D879" s="8"/>
      <c r="E879" s="8"/>
      <c r="F879" s="8"/>
      <c r="G879" s="8"/>
    </row>
    <row r="880" spans="1:7" ht="13.8">
      <c r="A880" s="9"/>
      <c r="B880" s="9"/>
      <c r="C880" s="9"/>
      <c r="D880" s="9"/>
      <c r="E880" s="9"/>
      <c r="F880" s="9"/>
      <c r="G880" s="9"/>
    </row>
    <row r="881" spans="1:7" ht="13.8">
      <c r="A881" s="8"/>
      <c r="B881" s="8"/>
      <c r="C881" s="8"/>
      <c r="D881" s="8"/>
      <c r="E881" s="8"/>
      <c r="F881" s="8"/>
      <c r="G881" s="8"/>
    </row>
    <row r="882" spans="1:7" ht="13.8">
      <c r="A882" s="9"/>
      <c r="B882" s="9"/>
      <c r="C882" s="9"/>
      <c r="D882" s="9"/>
      <c r="E882" s="9"/>
      <c r="F882" s="9"/>
      <c r="G882" s="9"/>
    </row>
    <row r="883" spans="1:7" ht="13.8">
      <c r="A883" s="8"/>
      <c r="B883" s="8"/>
      <c r="C883" s="8"/>
      <c r="D883" s="8"/>
      <c r="E883" s="8"/>
      <c r="F883" s="8"/>
      <c r="G883" s="8"/>
    </row>
    <row r="884" spans="1:7" ht="13.8">
      <c r="A884" s="9"/>
      <c r="B884" s="9"/>
      <c r="C884" s="9"/>
      <c r="D884" s="9"/>
      <c r="E884" s="9"/>
      <c r="F884" s="9"/>
      <c r="G884" s="9"/>
    </row>
    <row r="885" spans="1:7" ht="13.8">
      <c r="A885" s="8"/>
      <c r="B885" s="8"/>
      <c r="C885" s="8"/>
      <c r="D885" s="8"/>
      <c r="E885" s="8"/>
      <c r="F885" s="8"/>
      <c r="G885" s="8"/>
    </row>
    <row r="886" spans="1:7" ht="13.8">
      <c r="A886" s="9"/>
      <c r="B886" s="9"/>
      <c r="C886" s="9"/>
      <c r="D886" s="9"/>
      <c r="E886" s="9"/>
      <c r="F886" s="9"/>
      <c r="G886" s="9"/>
    </row>
    <row r="887" spans="1:7" ht="13.8">
      <c r="A887" s="8"/>
      <c r="B887" s="8"/>
      <c r="C887" s="8"/>
      <c r="D887" s="8"/>
      <c r="E887" s="8"/>
      <c r="F887" s="8"/>
      <c r="G887" s="8"/>
    </row>
    <row r="888" spans="1:7" ht="13.8">
      <c r="A888" s="9"/>
      <c r="B888" s="9"/>
      <c r="C888" s="9"/>
      <c r="D888" s="9"/>
      <c r="E888" s="9"/>
      <c r="F888" s="9"/>
      <c r="G888" s="9"/>
    </row>
    <row r="889" spans="1:7" ht="13.8">
      <c r="A889" s="8"/>
      <c r="B889" s="8"/>
      <c r="C889" s="8"/>
      <c r="D889" s="8"/>
      <c r="E889" s="8"/>
      <c r="F889" s="8"/>
      <c r="G889" s="8"/>
    </row>
    <row r="890" spans="1:7" ht="13.8">
      <c r="A890" s="9"/>
      <c r="B890" s="9"/>
      <c r="C890" s="9"/>
      <c r="D890" s="9"/>
      <c r="E890" s="9"/>
      <c r="F890" s="9"/>
      <c r="G890" s="9"/>
    </row>
    <row r="891" spans="1:7" ht="13.8">
      <c r="A891" s="8"/>
      <c r="B891" s="8"/>
      <c r="C891" s="8"/>
      <c r="D891" s="8"/>
      <c r="E891" s="8"/>
      <c r="F891" s="8"/>
      <c r="G891" s="8"/>
    </row>
    <row r="892" spans="1:7" ht="13.8">
      <c r="A892" s="9"/>
      <c r="B892" s="9"/>
      <c r="C892" s="9"/>
      <c r="D892" s="9"/>
      <c r="E892" s="9"/>
      <c r="F892" s="9"/>
      <c r="G892" s="9"/>
    </row>
    <row r="893" spans="1:7" ht="13.8">
      <c r="A893" s="8"/>
      <c r="B893" s="8"/>
      <c r="C893" s="8"/>
      <c r="D893" s="8"/>
      <c r="E893" s="8"/>
      <c r="F893" s="8"/>
      <c r="G893" s="8"/>
    </row>
    <row r="894" spans="1:7" ht="13.8">
      <c r="A894" s="9"/>
      <c r="B894" s="9"/>
      <c r="C894" s="9"/>
      <c r="D894" s="9"/>
      <c r="E894" s="9"/>
      <c r="F894" s="9"/>
      <c r="G894" s="9"/>
    </row>
    <row r="895" spans="1:7" ht="13.8">
      <c r="A895" s="8"/>
      <c r="B895" s="8"/>
      <c r="C895" s="8"/>
      <c r="D895" s="8"/>
      <c r="E895" s="8"/>
      <c r="F895" s="8"/>
      <c r="G895" s="8"/>
    </row>
    <row r="896" spans="1:7" ht="13.8">
      <c r="A896" s="9"/>
      <c r="B896" s="9"/>
      <c r="C896" s="9"/>
      <c r="D896" s="9"/>
      <c r="E896" s="9"/>
      <c r="F896" s="9"/>
      <c r="G896" s="9"/>
    </row>
    <row r="897" spans="1:7" ht="13.8">
      <c r="A897" s="8"/>
      <c r="B897" s="8"/>
      <c r="C897" s="8"/>
      <c r="D897" s="8"/>
      <c r="E897" s="8"/>
      <c r="F897" s="8"/>
      <c r="G897" s="8"/>
    </row>
    <row r="898" spans="1:7" ht="13.8">
      <c r="A898" s="9"/>
      <c r="B898" s="9"/>
      <c r="C898" s="9"/>
      <c r="D898" s="9"/>
      <c r="E898" s="9"/>
      <c r="F898" s="9"/>
      <c r="G898" s="9"/>
    </row>
    <row r="899" spans="1:7" ht="13.8">
      <c r="A899" s="8"/>
      <c r="B899" s="8"/>
      <c r="C899" s="8"/>
      <c r="D899" s="8"/>
      <c r="E899" s="8"/>
      <c r="F899" s="8"/>
      <c r="G899" s="8"/>
    </row>
    <row r="900" spans="1:7" ht="13.8">
      <c r="A900" s="9"/>
      <c r="B900" s="9"/>
      <c r="C900" s="9"/>
      <c r="D900" s="9"/>
      <c r="E900" s="9"/>
      <c r="F900" s="9"/>
      <c r="G900" s="9"/>
    </row>
    <row r="901" spans="1:7" ht="13.8">
      <c r="A901" s="8"/>
      <c r="B901" s="8"/>
      <c r="C901" s="8"/>
      <c r="D901" s="8"/>
      <c r="E901" s="8"/>
      <c r="F901" s="8"/>
      <c r="G901" s="8"/>
    </row>
    <row r="902" spans="1:7" ht="13.8">
      <c r="A902" s="9"/>
      <c r="B902" s="9"/>
      <c r="C902" s="9"/>
      <c r="D902" s="9"/>
      <c r="E902" s="9"/>
      <c r="F902" s="9"/>
      <c r="G902" s="9"/>
    </row>
    <row r="903" spans="1:7" ht="13.8">
      <c r="A903" s="8"/>
      <c r="B903" s="8"/>
      <c r="C903" s="8"/>
      <c r="D903" s="8"/>
      <c r="E903" s="8"/>
      <c r="F903" s="8"/>
      <c r="G903" s="8"/>
    </row>
    <row r="904" spans="1:7" ht="13.8">
      <c r="A904" s="9"/>
      <c r="B904" s="9"/>
      <c r="C904" s="9"/>
      <c r="D904" s="9"/>
      <c r="E904" s="9"/>
      <c r="F904" s="9"/>
      <c r="G904" s="9"/>
    </row>
    <row r="905" spans="1:7" ht="13.8">
      <c r="A905" s="8"/>
      <c r="B905" s="8"/>
      <c r="C905" s="8"/>
      <c r="D905" s="8"/>
      <c r="E905" s="8"/>
      <c r="F905" s="8"/>
      <c r="G905" s="8"/>
    </row>
    <row r="906" spans="1:7" ht="13.8">
      <c r="A906" s="9"/>
      <c r="B906" s="9"/>
      <c r="C906" s="9"/>
      <c r="D906" s="9"/>
      <c r="E906" s="9"/>
      <c r="F906" s="9"/>
      <c r="G906" s="9"/>
    </row>
    <row r="907" spans="1:7" ht="13.8">
      <c r="A907" s="8"/>
      <c r="B907" s="8"/>
      <c r="C907" s="8"/>
      <c r="D907" s="8"/>
      <c r="E907" s="8"/>
      <c r="F907" s="8"/>
      <c r="G907" s="8"/>
    </row>
    <row r="908" spans="1:7" ht="13.8">
      <c r="A908" s="9"/>
      <c r="B908" s="9"/>
      <c r="C908" s="9"/>
      <c r="D908" s="9"/>
      <c r="E908" s="9"/>
      <c r="F908" s="9"/>
      <c r="G908" s="9"/>
    </row>
    <row r="909" spans="1:7" ht="13.8">
      <c r="A909" s="8"/>
      <c r="B909" s="8"/>
      <c r="C909" s="8"/>
      <c r="D909" s="8"/>
      <c r="E909" s="8"/>
      <c r="F909" s="8"/>
      <c r="G909" s="8"/>
    </row>
    <row r="910" spans="1:7" ht="13.8">
      <c r="A910" s="9"/>
      <c r="B910" s="9"/>
      <c r="C910" s="9"/>
      <c r="D910" s="9"/>
      <c r="E910" s="9"/>
      <c r="F910" s="9"/>
      <c r="G910" s="9"/>
    </row>
    <row r="911" spans="1:7" ht="13.8">
      <c r="A911" s="8"/>
      <c r="B911" s="8"/>
      <c r="C911" s="8"/>
      <c r="D911" s="8"/>
      <c r="E911" s="8"/>
      <c r="F911" s="8"/>
      <c r="G911" s="8"/>
    </row>
    <row r="912" spans="1:7" ht="13.8">
      <c r="A912" s="9"/>
      <c r="B912" s="9"/>
      <c r="C912" s="9"/>
      <c r="D912" s="9"/>
      <c r="E912" s="9"/>
      <c r="F912" s="9"/>
      <c r="G912" s="9"/>
    </row>
    <row r="913" spans="1:7" ht="13.8">
      <c r="A913" s="8"/>
      <c r="B913" s="8"/>
      <c r="C913" s="8"/>
      <c r="D913" s="8"/>
      <c r="E913" s="8"/>
      <c r="F913" s="8"/>
      <c r="G913" s="8"/>
    </row>
    <row r="914" spans="1:7" ht="13.8">
      <c r="A914" s="9"/>
      <c r="B914" s="9"/>
      <c r="C914" s="9"/>
      <c r="D914" s="9"/>
      <c r="E914" s="9"/>
      <c r="F914" s="9"/>
      <c r="G914" s="9"/>
    </row>
    <row r="915" spans="1:7" ht="13.8">
      <c r="A915" s="8"/>
      <c r="B915" s="8"/>
      <c r="C915" s="8"/>
      <c r="D915" s="8"/>
      <c r="E915" s="8"/>
      <c r="F915" s="8"/>
      <c r="G915" s="8"/>
    </row>
    <row r="916" spans="1:7" ht="13.8">
      <c r="A916" s="9"/>
      <c r="B916" s="9"/>
      <c r="C916" s="9"/>
      <c r="D916" s="9"/>
      <c r="E916" s="9"/>
      <c r="F916" s="9"/>
      <c r="G916" s="9"/>
    </row>
    <row r="917" spans="1:7" ht="13.8">
      <c r="A917" s="8"/>
      <c r="B917" s="8"/>
      <c r="C917" s="8"/>
      <c r="D917" s="8"/>
      <c r="E917" s="8"/>
      <c r="F917" s="8"/>
      <c r="G917" s="8"/>
    </row>
    <row r="918" spans="1:7" ht="13.8">
      <c r="A918" s="9"/>
      <c r="B918" s="9"/>
      <c r="C918" s="9"/>
      <c r="D918" s="9"/>
      <c r="E918" s="9"/>
      <c r="F918" s="9"/>
      <c r="G918" s="9"/>
    </row>
    <row r="919" spans="1:7" ht="13.8">
      <c r="A919" s="8"/>
      <c r="B919" s="8"/>
      <c r="C919" s="8"/>
      <c r="D919" s="8"/>
      <c r="E919" s="8"/>
      <c r="F919" s="8"/>
      <c r="G919" s="8"/>
    </row>
    <row r="920" spans="1:7" ht="13.8">
      <c r="A920" s="9"/>
      <c r="B920" s="9"/>
      <c r="C920" s="9"/>
      <c r="D920" s="9"/>
      <c r="E920" s="9"/>
      <c r="F920" s="9"/>
      <c r="G920" s="9"/>
    </row>
    <row r="921" spans="1:7" ht="13.8">
      <c r="A921" s="8"/>
      <c r="B921" s="8"/>
      <c r="C921" s="8"/>
      <c r="D921" s="8"/>
      <c r="E921" s="8"/>
      <c r="F921" s="8"/>
      <c r="G921" s="8"/>
    </row>
    <row r="922" spans="1:7" ht="13.8">
      <c r="A922" s="9"/>
      <c r="B922" s="9"/>
      <c r="C922" s="9"/>
      <c r="D922" s="9"/>
      <c r="E922" s="9"/>
      <c r="F922" s="9"/>
      <c r="G922" s="9"/>
    </row>
    <row r="923" spans="1:7" ht="13.8">
      <c r="A923" s="8"/>
      <c r="B923" s="8"/>
      <c r="C923" s="8"/>
      <c r="D923" s="8"/>
      <c r="E923" s="8"/>
      <c r="F923" s="8"/>
      <c r="G923" s="8"/>
    </row>
    <row r="924" spans="1:7" ht="13.8">
      <c r="A924" s="9"/>
      <c r="B924" s="9"/>
      <c r="C924" s="9"/>
      <c r="D924" s="9"/>
      <c r="E924" s="9"/>
      <c r="F924" s="9"/>
      <c r="G924" s="9"/>
    </row>
    <row r="925" spans="1:7" ht="13.8">
      <c r="A925" s="8"/>
      <c r="B925" s="8"/>
      <c r="C925" s="8"/>
      <c r="D925" s="8"/>
      <c r="E925" s="8"/>
      <c r="F925" s="8"/>
      <c r="G925" s="8"/>
    </row>
    <row r="926" spans="1:7" ht="13.8">
      <c r="A926" s="9"/>
      <c r="B926" s="9"/>
      <c r="C926" s="9"/>
      <c r="D926" s="9"/>
      <c r="E926" s="9"/>
      <c r="F926" s="9"/>
      <c r="G926" s="9"/>
    </row>
    <row r="927" spans="1:7" ht="13.8">
      <c r="A927" s="8"/>
      <c r="B927" s="8"/>
      <c r="C927" s="8"/>
      <c r="D927" s="8"/>
      <c r="E927" s="8"/>
      <c r="F927" s="8"/>
      <c r="G927" s="8"/>
    </row>
    <row r="928" spans="1:7" ht="13.8">
      <c r="A928" s="9"/>
      <c r="B928" s="9"/>
      <c r="C928" s="9"/>
      <c r="D928" s="9"/>
      <c r="E928" s="9"/>
      <c r="F928" s="9"/>
      <c r="G928" s="9"/>
    </row>
    <row r="929" spans="1:7" ht="13.8">
      <c r="A929" s="8"/>
      <c r="B929" s="8"/>
      <c r="C929" s="8"/>
      <c r="D929" s="8"/>
      <c r="E929" s="8"/>
      <c r="F929" s="8"/>
      <c r="G929" s="8"/>
    </row>
    <row r="930" spans="1:7" ht="13.8">
      <c r="A930" s="9"/>
      <c r="B930" s="9"/>
      <c r="C930" s="9"/>
      <c r="D930" s="9"/>
      <c r="E930" s="9"/>
      <c r="F930" s="9"/>
      <c r="G930" s="9"/>
    </row>
    <row r="931" spans="1:7" ht="13.8">
      <c r="A931" s="8"/>
      <c r="B931" s="8"/>
      <c r="C931" s="8"/>
      <c r="D931" s="8"/>
      <c r="E931" s="8"/>
      <c r="F931" s="8"/>
      <c r="G931" s="8"/>
    </row>
    <row r="932" spans="1:7" ht="13.8">
      <c r="A932" s="9"/>
      <c r="B932" s="9"/>
      <c r="C932" s="9"/>
      <c r="D932" s="9"/>
      <c r="E932" s="9"/>
      <c r="F932" s="9"/>
      <c r="G932" s="9"/>
    </row>
    <row r="933" spans="1:7" ht="13.8">
      <c r="A933" s="8"/>
      <c r="B933" s="8"/>
      <c r="C933" s="8"/>
      <c r="D933" s="8"/>
      <c r="E933" s="8"/>
      <c r="F933" s="8"/>
      <c r="G933" s="8"/>
    </row>
    <row r="934" spans="1:7" ht="13.8">
      <c r="A934" s="9"/>
      <c r="B934" s="9"/>
      <c r="C934" s="9"/>
      <c r="D934" s="9"/>
      <c r="E934" s="9"/>
      <c r="F934" s="9"/>
      <c r="G934" s="9"/>
    </row>
    <row r="935" spans="1:7" ht="13.8">
      <c r="A935" s="8"/>
      <c r="B935" s="8"/>
      <c r="C935" s="8"/>
      <c r="D935" s="8"/>
      <c r="E935" s="8"/>
      <c r="F935" s="8"/>
      <c r="G935" s="8"/>
    </row>
    <row r="936" spans="1:7" ht="13.8">
      <c r="A936" s="9"/>
      <c r="B936" s="9"/>
      <c r="C936" s="9"/>
      <c r="D936" s="9"/>
      <c r="E936" s="9"/>
      <c r="F936" s="9"/>
      <c r="G936" s="9"/>
    </row>
    <row r="937" spans="1:7" ht="13.8">
      <c r="A937" s="8"/>
      <c r="B937" s="8"/>
      <c r="C937" s="8"/>
      <c r="D937" s="8"/>
      <c r="E937" s="8"/>
      <c r="F937" s="8"/>
      <c r="G937" s="8"/>
    </row>
    <row r="938" spans="1:7" ht="13.8">
      <c r="A938" s="9"/>
      <c r="B938" s="9"/>
      <c r="C938" s="9"/>
      <c r="D938" s="9"/>
      <c r="E938" s="9"/>
      <c r="F938" s="9"/>
      <c r="G938" s="9"/>
    </row>
    <row r="939" spans="1:7" ht="13.8">
      <c r="A939" s="8"/>
      <c r="B939" s="8"/>
      <c r="C939" s="8"/>
      <c r="D939" s="8"/>
      <c r="E939" s="8"/>
      <c r="F939" s="8"/>
      <c r="G939" s="8"/>
    </row>
    <row r="940" spans="1:7" ht="13.8">
      <c r="A940" s="9"/>
      <c r="B940" s="9"/>
      <c r="C940" s="9"/>
      <c r="D940" s="9"/>
      <c r="E940" s="9"/>
      <c r="F940" s="9"/>
      <c r="G940" s="9"/>
    </row>
    <row r="941" spans="1:7" ht="13.8">
      <c r="A941" s="8"/>
      <c r="B941" s="8"/>
      <c r="C941" s="8"/>
      <c r="D941" s="8"/>
      <c r="E941" s="8"/>
      <c r="F941" s="8"/>
      <c r="G941" s="8"/>
    </row>
    <row r="942" spans="1:7" ht="13.8">
      <c r="A942" s="9"/>
      <c r="B942" s="9"/>
      <c r="C942" s="9"/>
      <c r="D942" s="9"/>
      <c r="E942" s="9"/>
      <c r="F942" s="9"/>
      <c r="G942" s="9"/>
    </row>
    <row r="943" spans="1:7" ht="13.8">
      <c r="A943" s="8"/>
      <c r="B943" s="8"/>
      <c r="C943" s="8"/>
      <c r="D943" s="8"/>
      <c r="E943" s="8"/>
      <c r="F943" s="8"/>
      <c r="G943" s="8"/>
    </row>
    <row r="944" spans="1:7" ht="13.8">
      <c r="A944" s="9"/>
      <c r="B944" s="9"/>
      <c r="C944" s="9"/>
      <c r="D944" s="9"/>
      <c r="E944" s="9"/>
      <c r="F944" s="9"/>
      <c r="G944" s="9"/>
    </row>
    <row r="945" spans="1:7" ht="13.8">
      <c r="A945" s="8"/>
      <c r="B945" s="8"/>
      <c r="C945" s="8"/>
      <c r="D945" s="8"/>
      <c r="E945" s="8"/>
      <c r="F945" s="8"/>
      <c r="G945" s="8"/>
    </row>
    <row r="946" spans="1:7" ht="13.8">
      <c r="A946" s="9"/>
      <c r="B946" s="9"/>
      <c r="C946" s="9"/>
      <c r="D946" s="9"/>
      <c r="E946" s="9"/>
      <c r="F946" s="9"/>
      <c r="G946" s="9"/>
    </row>
    <row r="947" spans="1:7" ht="13.8">
      <c r="A947" s="8"/>
      <c r="B947" s="8"/>
      <c r="C947" s="8"/>
      <c r="D947" s="8"/>
      <c r="E947" s="8"/>
      <c r="F947" s="8"/>
      <c r="G947" s="8"/>
    </row>
    <row r="948" spans="1:7" ht="13.8">
      <c r="A948" s="9"/>
      <c r="B948" s="9"/>
      <c r="C948" s="9"/>
      <c r="D948" s="9"/>
      <c r="E948" s="9"/>
      <c r="F948" s="9"/>
      <c r="G948" s="9"/>
    </row>
    <row r="949" spans="1:7" ht="13.8">
      <c r="A949" s="8"/>
      <c r="B949" s="8"/>
      <c r="C949" s="8"/>
      <c r="D949" s="8"/>
      <c r="E949" s="8"/>
      <c r="F949" s="8"/>
      <c r="G949" s="8"/>
    </row>
    <row r="950" spans="1:7" ht="13.8">
      <c r="A950" s="9"/>
      <c r="B950" s="9"/>
      <c r="C950" s="9"/>
      <c r="D950" s="9"/>
      <c r="E950" s="9"/>
      <c r="F950" s="9"/>
      <c r="G950" s="9"/>
    </row>
    <row r="951" spans="1:7" ht="13.8">
      <c r="A951" s="8"/>
      <c r="B951" s="8"/>
      <c r="C951" s="8"/>
      <c r="D951" s="8"/>
      <c r="E951" s="8"/>
      <c r="F951" s="8"/>
      <c r="G951" s="8"/>
    </row>
    <row r="952" spans="1:7" ht="13.8">
      <c r="A952" s="9"/>
      <c r="B952" s="9"/>
      <c r="C952" s="9"/>
      <c r="D952" s="9"/>
      <c r="E952" s="9"/>
      <c r="F952" s="9"/>
      <c r="G952" s="9"/>
    </row>
    <row r="953" spans="1:7" ht="13.8">
      <c r="A953" s="8"/>
      <c r="B953" s="8"/>
      <c r="C953" s="8"/>
      <c r="D953" s="8"/>
      <c r="E953" s="8"/>
      <c r="F953" s="8"/>
      <c r="G953" s="8"/>
    </row>
    <row r="954" spans="1:7" ht="13.8">
      <c r="A954" s="9"/>
      <c r="B954" s="9"/>
      <c r="C954" s="9"/>
      <c r="D954" s="9"/>
      <c r="E954" s="9"/>
      <c r="F954" s="9"/>
      <c r="G954" s="9"/>
    </row>
    <row r="955" spans="1:7" ht="13.8">
      <c r="A955" s="8"/>
      <c r="B955" s="8"/>
      <c r="C955" s="8"/>
      <c r="D955" s="8"/>
      <c r="E955" s="8"/>
      <c r="F955" s="8"/>
      <c r="G955" s="8"/>
    </row>
    <row r="956" spans="1:7" ht="13.8">
      <c r="A956" s="9"/>
      <c r="B956" s="9"/>
      <c r="C956" s="9"/>
      <c r="D956" s="9"/>
      <c r="E956" s="9"/>
      <c r="F956" s="9"/>
      <c r="G956" s="9"/>
    </row>
    <row r="957" spans="1:7" ht="13.8">
      <c r="A957" s="8"/>
      <c r="B957" s="8"/>
      <c r="C957" s="8"/>
      <c r="D957" s="8"/>
      <c r="E957" s="8"/>
      <c r="F957" s="8"/>
      <c r="G957" s="8"/>
    </row>
    <row r="958" spans="1:7" ht="13.8">
      <c r="A958" s="9"/>
      <c r="B958" s="9"/>
      <c r="C958" s="9"/>
      <c r="D958" s="9"/>
      <c r="E958" s="9"/>
      <c r="F958" s="9"/>
      <c r="G958" s="9"/>
    </row>
    <row r="959" spans="1:7" ht="13.8">
      <c r="A959" s="8"/>
      <c r="B959" s="8"/>
      <c r="C959" s="8"/>
      <c r="D959" s="8"/>
      <c r="E959" s="8"/>
      <c r="F959" s="8"/>
      <c r="G959" s="8"/>
    </row>
    <row r="960" spans="1:7" ht="13.8">
      <c r="A960" s="9"/>
      <c r="B960" s="9"/>
      <c r="C960" s="9"/>
      <c r="D960" s="9"/>
      <c r="E960" s="9"/>
      <c r="F960" s="9"/>
      <c r="G960" s="9"/>
    </row>
    <row r="961" spans="1:7" ht="13.8">
      <c r="A961" s="8"/>
      <c r="B961" s="8"/>
      <c r="C961" s="8"/>
      <c r="D961" s="8"/>
      <c r="E961" s="8"/>
      <c r="F961" s="8"/>
      <c r="G961" s="8"/>
    </row>
    <row r="962" spans="1:7" ht="13.8">
      <c r="A962" s="9"/>
      <c r="B962" s="9"/>
      <c r="C962" s="9"/>
      <c r="D962" s="9"/>
      <c r="E962" s="9"/>
      <c r="F962" s="9"/>
      <c r="G962" s="9"/>
    </row>
    <row r="963" spans="1:7" ht="13.8">
      <c r="A963" s="8"/>
      <c r="B963" s="8"/>
      <c r="C963" s="8"/>
      <c r="D963" s="8"/>
      <c r="E963" s="8"/>
      <c r="F963" s="8"/>
      <c r="G963" s="8"/>
    </row>
    <row r="964" spans="1:7" ht="13.8">
      <c r="A964" s="9"/>
      <c r="B964" s="9"/>
      <c r="C964" s="9"/>
      <c r="D964" s="9"/>
      <c r="E964" s="9"/>
      <c r="F964" s="9"/>
      <c r="G964" s="9"/>
    </row>
    <row r="965" spans="1:7" ht="13.8">
      <c r="A965" s="8"/>
      <c r="B965" s="8"/>
      <c r="C965" s="8"/>
      <c r="D965" s="8"/>
      <c r="E965" s="8"/>
      <c r="F965" s="8"/>
      <c r="G965" s="8"/>
    </row>
    <row r="966" spans="1:7" ht="13.8">
      <c r="A966" s="9"/>
      <c r="B966" s="9"/>
      <c r="C966" s="9"/>
      <c r="D966" s="9"/>
      <c r="E966" s="9"/>
      <c r="F966" s="9"/>
      <c r="G966" s="9"/>
    </row>
    <row r="967" spans="1:7" ht="13.8">
      <c r="A967" s="8"/>
      <c r="B967" s="8"/>
      <c r="C967" s="8"/>
      <c r="D967" s="8"/>
      <c r="E967" s="8"/>
      <c r="F967" s="8"/>
      <c r="G967" s="8"/>
    </row>
    <row r="968" spans="1:7" ht="13.8">
      <c r="A968" s="9"/>
      <c r="B968" s="9"/>
      <c r="C968" s="9"/>
      <c r="D968" s="9"/>
      <c r="E968" s="9"/>
      <c r="F968" s="9"/>
      <c r="G968" s="9"/>
    </row>
    <row r="969" spans="1:7" ht="13.8">
      <c r="A969" s="8"/>
      <c r="B969" s="8"/>
      <c r="C969" s="8"/>
      <c r="D969" s="8"/>
      <c r="E969" s="8"/>
      <c r="F969" s="8"/>
      <c r="G969" s="8"/>
    </row>
    <row r="970" spans="1:7" ht="13.8">
      <c r="A970" s="9"/>
      <c r="B970" s="9"/>
      <c r="C970" s="9"/>
      <c r="D970" s="9"/>
      <c r="E970" s="9"/>
      <c r="F970" s="9"/>
      <c r="G970" s="9"/>
    </row>
    <row r="971" spans="1:7" ht="13.8">
      <c r="A971" s="8"/>
      <c r="B971" s="8"/>
      <c r="C971" s="8"/>
      <c r="D971" s="8"/>
      <c r="E971" s="8"/>
      <c r="F971" s="8"/>
      <c r="G971" s="8"/>
    </row>
    <row r="972" spans="1:7" ht="13.8">
      <c r="A972" s="9"/>
      <c r="B972" s="9"/>
      <c r="C972" s="9"/>
      <c r="D972" s="9"/>
      <c r="E972" s="9"/>
      <c r="F972" s="9"/>
      <c r="G972" s="9"/>
    </row>
    <row r="973" spans="1:7" ht="13.8">
      <c r="A973" s="8"/>
      <c r="B973" s="8"/>
      <c r="C973" s="8"/>
      <c r="D973" s="8"/>
      <c r="E973" s="8"/>
      <c r="F973" s="8"/>
      <c r="G973" s="8"/>
    </row>
    <row r="974" spans="1:7" ht="13.8">
      <c r="A974" s="9"/>
      <c r="B974" s="9"/>
      <c r="C974" s="9"/>
      <c r="D974" s="9"/>
      <c r="E974" s="9"/>
      <c r="F974" s="9"/>
      <c r="G974" s="9"/>
    </row>
    <row r="975" spans="1:7" ht="13.8">
      <c r="A975" s="8"/>
      <c r="B975" s="8"/>
      <c r="C975" s="8"/>
      <c r="D975" s="8"/>
      <c r="E975" s="8"/>
      <c r="F975" s="8"/>
      <c r="G975" s="8"/>
    </row>
    <row r="976" spans="1:7" ht="13.8">
      <c r="A976" s="9"/>
      <c r="B976" s="9"/>
      <c r="C976" s="9"/>
      <c r="D976" s="9"/>
      <c r="E976" s="9"/>
      <c r="F976" s="9"/>
      <c r="G976" s="9"/>
    </row>
    <row r="977" spans="1:7" ht="13.8">
      <c r="A977" s="8"/>
      <c r="B977" s="8"/>
      <c r="C977" s="8"/>
      <c r="D977" s="8"/>
      <c r="E977" s="8"/>
      <c r="F977" s="8"/>
      <c r="G977" s="8"/>
    </row>
    <row r="978" spans="1:7" ht="13.8">
      <c r="A978" s="9"/>
      <c r="B978" s="9"/>
      <c r="C978" s="9"/>
      <c r="D978" s="9"/>
      <c r="E978" s="9"/>
      <c r="F978" s="9"/>
      <c r="G978" s="9"/>
    </row>
    <row r="979" spans="1:7" ht="13.8">
      <c r="A979" s="8"/>
      <c r="B979" s="8"/>
      <c r="C979" s="8"/>
      <c r="D979" s="8"/>
      <c r="E979" s="8"/>
      <c r="F979" s="8"/>
      <c r="G979" s="8"/>
    </row>
    <row r="980" spans="1:7" ht="13.8">
      <c r="A980" s="9"/>
      <c r="B980" s="9"/>
      <c r="C980" s="9"/>
      <c r="D980" s="9"/>
      <c r="E980" s="9"/>
      <c r="F980" s="9"/>
      <c r="G980" s="9"/>
    </row>
    <row r="981" spans="1:7" ht="13.8">
      <c r="A981" s="8"/>
      <c r="B981" s="8"/>
      <c r="C981" s="8"/>
      <c r="D981" s="8"/>
      <c r="E981" s="8"/>
      <c r="F981" s="8"/>
      <c r="G981" s="8"/>
    </row>
    <row r="982" spans="1:7" ht="13.8">
      <c r="A982" s="9"/>
      <c r="B982" s="9"/>
      <c r="C982" s="9"/>
      <c r="D982" s="9"/>
      <c r="E982" s="9"/>
      <c r="F982" s="9"/>
      <c r="G982" s="9"/>
    </row>
    <row r="983" spans="1:7" ht="13.8">
      <c r="A983" s="8"/>
      <c r="B983" s="8"/>
      <c r="C983" s="8"/>
      <c r="D983" s="8"/>
      <c r="E983" s="8"/>
      <c r="F983" s="8"/>
      <c r="G983" s="8"/>
    </row>
    <row r="984" spans="1:7" ht="13.8">
      <c r="A984" s="9"/>
      <c r="B984" s="9"/>
      <c r="C984" s="9"/>
      <c r="D984" s="9"/>
      <c r="E984" s="9"/>
      <c r="F984" s="9"/>
      <c r="G984" s="9"/>
    </row>
    <row r="985" spans="1:7" ht="13.8">
      <c r="A985" s="8"/>
      <c r="B985" s="8"/>
      <c r="C985" s="8"/>
      <c r="D985" s="8"/>
      <c r="E985" s="8"/>
      <c r="F985" s="8"/>
      <c r="G985" s="8"/>
    </row>
    <row r="986" spans="1:7" ht="13.8">
      <c r="A986" s="9"/>
      <c r="B986" s="9"/>
      <c r="C986" s="9"/>
      <c r="D986" s="9"/>
      <c r="E986" s="9"/>
      <c r="F986" s="9"/>
      <c r="G986" s="9"/>
    </row>
    <row r="987" spans="1:7" ht="13.8">
      <c r="A987" s="8"/>
      <c r="B987" s="8"/>
      <c r="C987" s="8"/>
      <c r="D987" s="8"/>
      <c r="E987" s="8"/>
      <c r="F987" s="8"/>
      <c r="G987" s="8"/>
    </row>
    <row r="988" spans="1:7" ht="13.8">
      <c r="A988" s="9"/>
      <c r="B988" s="9"/>
      <c r="C988" s="9"/>
      <c r="D988" s="9"/>
      <c r="E988" s="9"/>
      <c r="F988" s="9"/>
      <c r="G988" s="9"/>
    </row>
    <row r="989" spans="1:7" ht="13.8">
      <c r="A989" s="8"/>
      <c r="B989" s="8"/>
      <c r="C989" s="8"/>
      <c r="D989" s="8"/>
      <c r="E989" s="8"/>
      <c r="F989" s="8"/>
      <c r="G989" s="8"/>
    </row>
    <row r="990" spans="1:7" ht="13.8">
      <c r="A990" s="9"/>
      <c r="B990" s="9"/>
      <c r="C990" s="9"/>
      <c r="D990" s="9"/>
      <c r="E990" s="9"/>
      <c r="F990" s="9"/>
      <c r="G990" s="9"/>
    </row>
    <row r="991" spans="1:7" ht="13.8">
      <c r="A991" s="8"/>
      <c r="B991" s="8"/>
      <c r="C991" s="8"/>
      <c r="D991" s="8"/>
      <c r="E991" s="8"/>
      <c r="F991" s="8"/>
      <c r="G991" s="8"/>
    </row>
    <row r="992" spans="1:7" ht="13.8">
      <c r="A992" s="9"/>
      <c r="B992" s="9"/>
      <c r="C992" s="9"/>
      <c r="D992" s="9"/>
      <c r="E992" s="9"/>
      <c r="F992" s="9"/>
      <c r="G992" s="9"/>
    </row>
    <row r="993" spans="1:7" ht="13.8">
      <c r="A993" s="8"/>
      <c r="B993" s="8"/>
      <c r="C993" s="8"/>
      <c r="D993" s="8"/>
      <c r="E993" s="8"/>
      <c r="F993" s="8"/>
      <c r="G993" s="8"/>
    </row>
    <row r="994" spans="1:7" ht="13.8">
      <c r="A994" s="9"/>
      <c r="B994" s="9"/>
      <c r="C994" s="9"/>
      <c r="D994" s="9"/>
      <c r="E994" s="9"/>
      <c r="F994" s="9"/>
      <c r="G994" s="9"/>
    </row>
    <row r="995" spans="1:7" ht="13.8">
      <c r="A995" s="8"/>
      <c r="B995" s="8"/>
      <c r="C995" s="8"/>
      <c r="D995" s="8"/>
      <c r="E995" s="8"/>
      <c r="F995" s="8"/>
      <c r="G995" s="8"/>
    </row>
    <row r="996" spans="1:7" ht="13.8">
      <c r="A996" s="9"/>
      <c r="B996" s="9"/>
      <c r="C996" s="9"/>
      <c r="D996" s="9"/>
      <c r="E996" s="9"/>
      <c r="F996" s="9"/>
      <c r="G996" s="9"/>
    </row>
    <row r="997" spans="1:7" ht="13.8">
      <c r="A997" s="8"/>
      <c r="B997" s="8"/>
      <c r="C997" s="8"/>
      <c r="D997" s="8"/>
      <c r="E997" s="8"/>
      <c r="F997" s="8"/>
      <c r="G997" s="8"/>
    </row>
    <row r="998" spans="1:7" ht="13.8">
      <c r="A998" s="9"/>
      <c r="B998" s="9"/>
      <c r="C998" s="9"/>
      <c r="D998" s="9"/>
      <c r="E998" s="9"/>
      <c r="F998" s="9"/>
      <c r="G998" s="9"/>
    </row>
    <row r="999" spans="1:7" ht="13.8">
      <c r="A999" s="8"/>
      <c r="B999" s="8"/>
      <c r="C999" s="8"/>
      <c r="D999" s="8"/>
      <c r="E999" s="8"/>
      <c r="F999" s="8"/>
      <c r="G999" s="8"/>
    </row>
    <row r="1000" spans="1:7" ht="13.8">
      <c r="A1000" s="9"/>
      <c r="B1000" s="9"/>
      <c r="C1000" s="9"/>
      <c r="D1000" s="9"/>
      <c r="E1000" s="9"/>
      <c r="F1000" s="9"/>
      <c r="G100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AC3F-0813-4DEE-90A6-FE9015321A56}">
  <dimension ref="A1:C41"/>
  <sheetViews>
    <sheetView tabSelected="1" topLeftCell="A16" workbookViewId="0">
      <selection activeCell="G24" sqref="G24"/>
    </sheetView>
  </sheetViews>
  <sheetFormatPr defaultRowHeight="13.2"/>
  <cols>
    <col min="2" max="2" width="21.21875" customWidth="1"/>
    <col min="3" max="3" width="20.5546875" style="52" bestFit="1" customWidth="1"/>
    <col min="7" max="7" width="8.88671875" customWidth="1"/>
  </cols>
  <sheetData>
    <row r="1" spans="1:3" ht="13.8">
      <c r="A1" s="53" t="s">
        <v>1061</v>
      </c>
      <c r="B1" s="53"/>
      <c r="C1"/>
    </row>
    <row r="3" spans="1:3">
      <c r="A3" s="51" t="s">
        <v>1062</v>
      </c>
      <c r="B3" s="51"/>
      <c r="C3" s="52">
        <f xml:space="preserve"> MAX(Principal1!K:K)</f>
        <v>4762926995.2480898</v>
      </c>
    </row>
    <row r="4" spans="1:3">
      <c r="A4" s="51" t="s">
        <v>1063</v>
      </c>
      <c r="B4" s="51"/>
      <c r="C4" s="52">
        <f xml:space="preserve"> MIN(Principal1!K:K)</f>
        <v>-1807432634.4595425</v>
      </c>
    </row>
    <row r="5" spans="1:3">
      <c r="A5" s="51" t="s">
        <v>1058</v>
      </c>
      <c r="B5" s="51"/>
      <c r="C5" s="52">
        <f xml:space="preserve"> AVERAGE(Principal1!K:K)</f>
        <v>165190210.47934023</v>
      </c>
    </row>
    <row r="6" spans="1:3">
      <c r="A6" s="51" t="s">
        <v>1059</v>
      </c>
      <c r="B6" s="51"/>
      <c r="C6" s="52">
        <f xml:space="preserve"> AVERAGEIF(Principal1!L:L, "Subiu", Principal1!K:K)</f>
        <v>448164250.23049796</v>
      </c>
    </row>
    <row r="7" spans="1:3">
      <c r="A7" s="51" t="s">
        <v>1060</v>
      </c>
      <c r="B7" s="50"/>
      <c r="C7" s="52">
        <f xml:space="preserve"> AVERAGEIF(Principal1!L:L, "Diminuiu", Principal1!K:K)</f>
        <v>-181109141.75186712</v>
      </c>
    </row>
    <row r="11" spans="1:3" ht="13.8">
      <c r="A11" s="53" t="s">
        <v>1064</v>
      </c>
      <c r="B11" s="53"/>
    </row>
    <row r="13" spans="1:3">
      <c r="A13" s="51" t="s">
        <v>1062</v>
      </c>
      <c r="B13" s="51"/>
      <c r="C13" s="52">
        <f xml:space="preserve"> MAX(Principal2!K:K)</f>
        <v>11088704708.472816</v>
      </c>
    </row>
    <row r="14" spans="1:3">
      <c r="A14" s="51" t="s">
        <v>1063</v>
      </c>
      <c r="B14" s="51"/>
      <c r="C14" s="52">
        <f xml:space="preserve"> MIN(Principal2!K:K)</f>
        <v>-3286441724.2199507</v>
      </c>
    </row>
    <row r="15" spans="1:3">
      <c r="A15" s="51" t="s">
        <v>1058</v>
      </c>
      <c r="B15" s="51"/>
      <c r="C15" s="52">
        <f xml:space="preserve"> AVERAGE(Principal2!K:K)</f>
        <v>278385438.77825105</v>
      </c>
    </row>
    <row r="16" spans="1:3">
      <c r="A16" s="51" t="s">
        <v>1059</v>
      </c>
      <c r="B16" s="51"/>
      <c r="C16" s="52">
        <f xml:space="preserve"> AVERAGEIF(Principal2!L:L, "Subiu", Principal2!K:K)</f>
        <v>930925508.59367895</v>
      </c>
    </row>
    <row r="17" spans="1:3">
      <c r="A17" s="51" t="s">
        <v>1060</v>
      </c>
      <c r="B17" s="50"/>
      <c r="C17" s="52">
        <f xml:space="preserve"> AVERAGEIF(Principal2!L:L, "Diminuiu", Principal2!K:K)</f>
        <v>-552640781.30506313</v>
      </c>
    </row>
    <row r="19" spans="1:3" ht="13.8">
      <c r="A19" s="53" t="s">
        <v>1065</v>
      </c>
      <c r="B19" s="53"/>
      <c r="C19"/>
    </row>
    <row r="21" spans="1:3">
      <c r="A21" s="51" t="s">
        <v>1062</v>
      </c>
      <c r="B21" s="51"/>
      <c r="C21" s="52">
        <f xml:space="preserve"> MAX(Principal3!K:K)</f>
        <v>12414434171.437222</v>
      </c>
    </row>
    <row r="22" spans="1:3">
      <c r="A22" s="51" t="s">
        <v>1063</v>
      </c>
      <c r="B22" s="51"/>
      <c r="C22" s="52">
        <f xml:space="preserve"> MIN(Principal3!K:K)</f>
        <v>-32301586275.920723</v>
      </c>
    </row>
    <row r="23" spans="1:3">
      <c r="A23" s="51" t="s">
        <v>1058</v>
      </c>
      <c r="B23" s="51"/>
      <c r="C23" s="52">
        <f xml:space="preserve"> AVERAGE(Principal3!K:K)</f>
        <v>-1063168740.7974354</v>
      </c>
    </row>
    <row r="24" spans="1:3">
      <c r="A24" s="51" t="s">
        <v>1059</v>
      </c>
      <c r="B24" s="51"/>
      <c r="C24" s="52">
        <f xml:space="preserve"> AVERAGEIF(Principal3!L:L, "Subiu", Principal3!K:K)</f>
        <v>1582080068.3107405</v>
      </c>
    </row>
    <row r="25" spans="1:3">
      <c r="A25" s="51" t="s">
        <v>1060</v>
      </c>
      <c r="B25" s="50"/>
      <c r="C25" s="52">
        <f xml:space="preserve"> AVERAGEIF(Principal3!L:L, "Diminuiu", Principal3!K:K)</f>
        <v>-1818954114.8283429</v>
      </c>
    </row>
    <row r="27" spans="1:3" ht="13.8">
      <c r="A27" s="53" t="s">
        <v>1066</v>
      </c>
      <c r="B27" s="53"/>
      <c r="C27"/>
    </row>
    <row r="29" spans="1:3">
      <c r="A29" s="51" t="s">
        <v>1062</v>
      </c>
      <c r="B29" s="51"/>
      <c r="C29" s="52">
        <f xml:space="preserve"> MAX(Principal4!K:K)</f>
        <v>12414434171.437222</v>
      </c>
    </row>
    <row r="30" spans="1:3">
      <c r="A30" s="51" t="s">
        <v>1063</v>
      </c>
      <c r="B30" s="51"/>
      <c r="C30" s="52">
        <f xml:space="preserve"> MIN(Principal4!K:K)</f>
        <v>-32301586275.920723</v>
      </c>
    </row>
    <row r="31" spans="1:3">
      <c r="A31" s="51" t="s">
        <v>1058</v>
      </c>
      <c r="B31" s="51"/>
      <c r="C31" s="52">
        <f xml:space="preserve"> AVERAGE(Principal4!K:K)</f>
        <v>-1063168740.7974354</v>
      </c>
    </row>
    <row r="32" spans="1:3">
      <c r="A32" s="51" t="s">
        <v>1059</v>
      </c>
      <c r="B32" s="51"/>
      <c r="C32" s="52">
        <f xml:space="preserve"> AVERAGEIF(Principal4!L:L, "Subiu", Principal4!K:K)</f>
        <v>1582080068.3107405</v>
      </c>
    </row>
    <row r="33" spans="1:3">
      <c r="A33" s="51" t="s">
        <v>1060</v>
      </c>
      <c r="B33" s="50"/>
      <c r="C33" s="52">
        <f xml:space="preserve"> AVERAGEIF(Principal4!L:L, "Diminuiu", Principal4!K:K)</f>
        <v>-1818954114.8283429</v>
      </c>
    </row>
    <row r="35" spans="1:3" ht="13.8">
      <c r="A35" s="53" t="s">
        <v>1067</v>
      </c>
      <c r="B35" s="53"/>
      <c r="C35"/>
    </row>
    <row r="37" spans="1:3">
      <c r="A37" s="51" t="s">
        <v>1062</v>
      </c>
      <c r="B37" s="51"/>
      <c r="C37" s="52">
        <f xml:space="preserve"> MAX(Principal5!K:K)</f>
        <v>88902961361.59613</v>
      </c>
    </row>
    <row r="38" spans="1:3">
      <c r="A38" s="51" t="s">
        <v>1063</v>
      </c>
      <c r="B38" s="51"/>
      <c r="C38" s="52">
        <f xml:space="preserve"> MIN(Principal5!K:K)</f>
        <v>-89553127391.28714</v>
      </c>
    </row>
    <row r="39" spans="1:3">
      <c r="A39" s="51" t="s">
        <v>1058</v>
      </c>
      <c r="B39" s="51"/>
      <c r="C39" s="52">
        <f xml:space="preserve"> AVERAGE(Principal5!K:K)</f>
        <v>2341765020.2746296</v>
      </c>
    </row>
    <row r="40" spans="1:3">
      <c r="A40" s="51" t="s">
        <v>1059</v>
      </c>
      <c r="B40" s="51"/>
      <c r="C40" s="52">
        <f xml:space="preserve"> AVERAGEIF(Principal5!L:L, "Subiu", Principal5!K:K)</f>
        <v>7044341996.9258862</v>
      </c>
    </row>
    <row r="41" spans="1:3">
      <c r="A41" s="51" t="s">
        <v>1060</v>
      </c>
      <c r="B41" s="50"/>
      <c r="C41" s="52">
        <f xml:space="preserve"> AVERAGEIF(Principal5!L:L, "Diminuiu", Principal5!K:K)</f>
        <v>-5652615840.0325003</v>
      </c>
    </row>
  </sheetData>
  <mergeCells count="30">
    <mergeCell ref="A35:B35"/>
    <mergeCell ref="A37:B37"/>
    <mergeCell ref="A38:B38"/>
    <mergeCell ref="A39:B39"/>
    <mergeCell ref="A40:B40"/>
    <mergeCell ref="A41:B41"/>
    <mergeCell ref="A27:B27"/>
    <mergeCell ref="A29:B29"/>
    <mergeCell ref="A30:B30"/>
    <mergeCell ref="A31:B31"/>
    <mergeCell ref="A32:B32"/>
    <mergeCell ref="A33:B33"/>
    <mergeCell ref="A19:B19"/>
    <mergeCell ref="A21:B21"/>
    <mergeCell ref="A22:B22"/>
    <mergeCell ref="A23:B23"/>
    <mergeCell ref="A24:B24"/>
    <mergeCell ref="A25:B25"/>
    <mergeCell ref="A11:B11"/>
    <mergeCell ref="A13:B13"/>
    <mergeCell ref="A14:B14"/>
    <mergeCell ref="A15:B15"/>
    <mergeCell ref="A16:B16"/>
    <mergeCell ref="A17:B17"/>
    <mergeCell ref="A6:B6"/>
    <mergeCell ref="A3:B3"/>
    <mergeCell ref="A4:B4"/>
    <mergeCell ref="A5:B5"/>
    <mergeCell ref="A7:B7"/>
    <mergeCell ref="A1: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E54E-B011-41B0-A83E-DCB9E7FD8B0E}">
  <dimension ref="A1:C81"/>
  <sheetViews>
    <sheetView workbookViewId="0">
      <selection activeCell="B2" sqref="B2"/>
    </sheetView>
  </sheetViews>
  <sheetFormatPr defaultRowHeight="13.2"/>
  <cols>
    <col min="1" max="1" width="8.88671875" style="32"/>
    <col min="2" max="2" width="11.33203125" style="32" customWidth="1"/>
    <col min="3" max="3" width="9.33203125" style="32" customWidth="1"/>
  </cols>
  <sheetData>
    <row r="1" spans="1:3" ht="45.6" thickBot="1">
      <c r="A1" s="33" t="s">
        <v>1016</v>
      </c>
      <c r="B1" s="33" t="s">
        <v>1017</v>
      </c>
      <c r="C1" s="34" t="s">
        <v>1018</v>
      </c>
    </row>
    <row r="2" spans="1:3" ht="15.6" thickBot="1">
      <c r="A2" s="35" t="s">
        <v>188</v>
      </c>
      <c r="B2" s="35" t="s">
        <v>1019</v>
      </c>
      <c r="C2" s="36">
        <v>60</v>
      </c>
    </row>
    <row r="3" spans="1:3" ht="45.6" thickBot="1">
      <c r="A3" s="35" t="s">
        <v>239</v>
      </c>
      <c r="B3" s="35" t="s">
        <v>1020</v>
      </c>
      <c r="C3" s="36">
        <v>19</v>
      </c>
    </row>
    <row r="4" spans="1:3" ht="30.6" thickBot="1">
      <c r="A4" s="35" t="s">
        <v>186</v>
      </c>
      <c r="B4" s="35" t="s">
        <v>1021</v>
      </c>
      <c r="C4" s="36">
        <v>69</v>
      </c>
    </row>
    <row r="5" spans="1:3" ht="30.6" thickBot="1">
      <c r="A5" s="35" t="s">
        <v>270</v>
      </c>
      <c r="B5" s="35" t="s">
        <v>1022</v>
      </c>
      <c r="C5" s="36">
        <v>98</v>
      </c>
    </row>
    <row r="6" spans="1:3" ht="30.6" thickBot="1">
      <c r="A6" s="35" t="s">
        <v>312</v>
      </c>
      <c r="B6" s="35" t="s">
        <v>1023</v>
      </c>
      <c r="C6" s="36">
        <v>109</v>
      </c>
    </row>
    <row r="7" spans="1:3" ht="30.6" thickBot="1">
      <c r="A7" s="35" t="s">
        <v>217</v>
      </c>
      <c r="B7" s="35" t="s">
        <v>1021</v>
      </c>
      <c r="C7" s="36">
        <v>8</v>
      </c>
    </row>
    <row r="8" spans="1:3" ht="30.6" thickBot="1">
      <c r="A8" s="35" t="s">
        <v>186</v>
      </c>
      <c r="B8" s="35" t="s">
        <v>1021</v>
      </c>
      <c r="C8" s="36">
        <v>69</v>
      </c>
    </row>
    <row r="9" spans="1:3" ht="30.6" thickBot="1">
      <c r="A9" s="35" t="s">
        <v>191</v>
      </c>
      <c r="B9" s="35" t="s">
        <v>1020</v>
      </c>
      <c r="C9" s="36">
        <v>79</v>
      </c>
    </row>
    <row r="10" spans="1:3" ht="30.6" thickBot="1">
      <c r="A10" s="35" t="s">
        <v>254</v>
      </c>
      <c r="B10" s="35" t="s">
        <v>1024</v>
      </c>
      <c r="C10" s="36">
        <v>50</v>
      </c>
    </row>
    <row r="11" spans="1:3" ht="45.6" thickBot="1">
      <c r="A11" s="35" t="s">
        <v>197</v>
      </c>
      <c r="B11" s="35" t="s">
        <v>1025</v>
      </c>
      <c r="C11" s="36">
        <v>13</v>
      </c>
    </row>
    <row r="12" spans="1:3" ht="30.6" thickBot="1">
      <c r="A12" s="35" t="s">
        <v>289</v>
      </c>
      <c r="B12" s="35" t="s">
        <v>1026</v>
      </c>
      <c r="C12" s="36">
        <v>51</v>
      </c>
    </row>
    <row r="13" spans="1:3" ht="15.6" thickBot="1">
      <c r="A13" s="35" t="s">
        <v>304</v>
      </c>
      <c r="B13" s="35" t="s">
        <v>1027</v>
      </c>
      <c r="C13" s="36">
        <v>20</v>
      </c>
    </row>
    <row r="14" spans="1:3" ht="30.6" thickBot="1">
      <c r="A14" s="35" t="s">
        <v>194</v>
      </c>
      <c r="B14" s="35" t="s">
        <v>1028</v>
      </c>
      <c r="C14" s="36">
        <v>14</v>
      </c>
    </row>
    <row r="15" spans="1:3" ht="45.6" thickBot="1">
      <c r="A15" s="35" t="s">
        <v>286</v>
      </c>
      <c r="B15" s="35" t="s">
        <v>1021</v>
      </c>
      <c r="C15" s="36">
        <v>3</v>
      </c>
    </row>
    <row r="16" spans="1:3" ht="45.6" thickBot="1">
      <c r="A16" s="35" t="s">
        <v>202</v>
      </c>
      <c r="B16" s="35" t="s">
        <v>1023</v>
      </c>
      <c r="C16" s="36">
        <v>24</v>
      </c>
    </row>
    <row r="17" spans="1:3" ht="45.6" thickBot="1">
      <c r="A17" s="35" t="s">
        <v>227</v>
      </c>
      <c r="B17" s="35" t="s">
        <v>1019</v>
      </c>
      <c r="C17" s="36">
        <v>79</v>
      </c>
    </row>
    <row r="18" spans="1:3" ht="15.6" thickBot="1">
      <c r="A18" s="35" t="s">
        <v>266</v>
      </c>
      <c r="B18" s="35" t="s">
        <v>1029</v>
      </c>
      <c r="C18" s="36">
        <v>58</v>
      </c>
    </row>
    <row r="19" spans="1:3" ht="30.6" thickBot="1">
      <c r="A19" s="35" t="s">
        <v>253</v>
      </c>
      <c r="B19" s="35" t="s">
        <v>1030</v>
      </c>
      <c r="C19" s="36">
        <v>85</v>
      </c>
    </row>
    <row r="20" spans="1:3" ht="30.6" thickBot="1">
      <c r="A20" s="35" t="s">
        <v>199</v>
      </c>
      <c r="B20" s="35" t="s">
        <v>1031</v>
      </c>
      <c r="C20" s="36">
        <v>42</v>
      </c>
    </row>
    <row r="21" spans="1:3" ht="15.6" thickBot="1">
      <c r="A21" s="35" t="s">
        <v>260</v>
      </c>
      <c r="B21" s="35" t="s">
        <v>1032</v>
      </c>
      <c r="C21" s="36">
        <v>49</v>
      </c>
    </row>
    <row r="22" spans="1:3" ht="30.6" thickBot="1">
      <c r="A22" s="35" t="s">
        <v>193</v>
      </c>
      <c r="B22" s="35" t="s">
        <v>1025</v>
      </c>
      <c r="C22" s="36">
        <v>79</v>
      </c>
    </row>
    <row r="23" spans="1:3" ht="15.6" thickBot="1">
      <c r="A23" s="35" t="s">
        <v>228</v>
      </c>
      <c r="B23" s="35" t="s">
        <v>1033</v>
      </c>
      <c r="C23" s="36">
        <v>31</v>
      </c>
    </row>
    <row r="24" spans="1:3" ht="45.6" thickBot="1">
      <c r="A24" s="35" t="s">
        <v>234</v>
      </c>
      <c r="B24" s="35" t="s">
        <v>1034</v>
      </c>
      <c r="C24" s="36">
        <v>63</v>
      </c>
    </row>
    <row r="25" spans="1:3" ht="15.6" thickBot="1">
      <c r="A25" s="35" t="s">
        <v>219</v>
      </c>
      <c r="B25" s="35" t="s">
        <v>1033</v>
      </c>
      <c r="C25" s="36">
        <v>9</v>
      </c>
    </row>
    <row r="26" spans="1:3" ht="30.6" thickBot="1">
      <c r="A26" s="35" t="s">
        <v>339</v>
      </c>
      <c r="B26" s="35" t="s">
        <v>1035</v>
      </c>
      <c r="C26" s="36">
        <v>12</v>
      </c>
    </row>
    <row r="27" spans="1:3" ht="15.6" thickBot="1">
      <c r="A27" s="35" t="s">
        <v>216</v>
      </c>
      <c r="B27" s="35" t="s">
        <v>1036</v>
      </c>
      <c r="C27" s="36">
        <v>13</v>
      </c>
    </row>
    <row r="28" spans="1:3" ht="45.6" thickBot="1">
      <c r="A28" s="35" t="s">
        <v>190</v>
      </c>
      <c r="B28" s="35" t="s">
        <v>1037</v>
      </c>
      <c r="C28" s="36">
        <v>12</v>
      </c>
    </row>
    <row r="29" spans="1:3" ht="30.6" thickBot="1">
      <c r="A29" s="35" t="s">
        <v>285</v>
      </c>
      <c r="B29" s="35" t="s">
        <v>1038</v>
      </c>
      <c r="C29" s="36">
        <v>6</v>
      </c>
    </row>
    <row r="30" spans="1:3" ht="30.6" thickBot="1">
      <c r="A30" s="35" t="s">
        <v>256</v>
      </c>
      <c r="B30" s="35" t="s">
        <v>1035</v>
      </c>
      <c r="C30" s="36">
        <v>25</v>
      </c>
    </row>
    <row r="31" spans="1:3" ht="30.6" thickBot="1">
      <c r="A31" s="35" t="s">
        <v>273</v>
      </c>
      <c r="B31" s="35" t="s">
        <v>1039</v>
      </c>
      <c r="C31" s="36">
        <v>22</v>
      </c>
    </row>
    <row r="32" spans="1:3" ht="30.6" thickBot="1">
      <c r="A32" s="35" t="s">
        <v>208</v>
      </c>
      <c r="B32" s="35" t="s">
        <v>1040</v>
      </c>
      <c r="C32" s="36">
        <v>23</v>
      </c>
    </row>
    <row r="33" spans="1:3" ht="30.6" thickBot="1">
      <c r="A33" s="35" t="s">
        <v>299</v>
      </c>
      <c r="B33" s="35" t="s">
        <v>1021</v>
      </c>
      <c r="C33" s="36">
        <v>8</v>
      </c>
    </row>
    <row r="34" spans="1:3" ht="15.6" thickBot="1">
      <c r="A34" s="35" t="s">
        <v>196</v>
      </c>
      <c r="B34" s="35" t="s">
        <v>1041</v>
      </c>
      <c r="C34" s="36">
        <v>54</v>
      </c>
    </row>
    <row r="35" spans="1:3" ht="30.6" thickBot="1">
      <c r="A35" s="35" t="s">
        <v>213</v>
      </c>
      <c r="B35" s="35" t="s">
        <v>1025</v>
      </c>
      <c r="C35" s="36">
        <v>213</v>
      </c>
    </row>
    <row r="36" spans="1:3" ht="30.6" thickBot="1">
      <c r="A36" s="35" t="s">
        <v>251</v>
      </c>
      <c r="B36" s="35" t="s">
        <v>1026</v>
      </c>
      <c r="C36" s="36">
        <v>116</v>
      </c>
    </row>
    <row r="37" spans="1:3" ht="45.6" thickBot="1">
      <c r="A37" s="35" t="s">
        <v>255</v>
      </c>
      <c r="B37" s="35" t="s">
        <v>1019</v>
      </c>
      <c r="C37" s="36">
        <v>120</v>
      </c>
    </row>
    <row r="38" spans="1:3" ht="30.6" thickBot="1">
      <c r="A38" s="35" t="s">
        <v>303</v>
      </c>
      <c r="B38" s="35" t="s">
        <v>1042</v>
      </c>
      <c r="C38" s="36">
        <v>13</v>
      </c>
    </row>
    <row r="39" spans="1:3" ht="15.6" thickBot="1">
      <c r="A39" s="35" t="s">
        <v>321</v>
      </c>
      <c r="B39" s="35" t="s">
        <v>1033</v>
      </c>
      <c r="C39" s="36">
        <v>65</v>
      </c>
    </row>
    <row r="40" spans="1:3" ht="30.6" thickBot="1">
      <c r="A40" s="35" t="s">
        <v>184</v>
      </c>
      <c r="B40" s="35" t="s">
        <v>1034</v>
      </c>
      <c r="C40" s="36">
        <v>65</v>
      </c>
    </row>
    <row r="41" spans="1:3" ht="30.6" thickBot="1">
      <c r="A41" s="35" t="s">
        <v>193</v>
      </c>
      <c r="B41" s="35" t="s">
        <v>1025</v>
      </c>
      <c r="C41" s="36">
        <v>79</v>
      </c>
    </row>
    <row r="42" spans="1:3" ht="15.6" thickBot="1">
      <c r="A42" s="35" t="s">
        <v>236</v>
      </c>
      <c r="B42" s="35" t="s">
        <v>1019</v>
      </c>
      <c r="C42" s="36">
        <v>121</v>
      </c>
    </row>
    <row r="43" spans="1:3" ht="15.6" thickBot="1">
      <c r="A43" s="35" t="s">
        <v>233</v>
      </c>
      <c r="B43" s="35" t="s">
        <v>1043</v>
      </c>
      <c r="C43" s="36">
        <v>11</v>
      </c>
    </row>
    <row r="44" spans="1:3" ht="30.6" thickBot="1">
      <c r="A44" s="35" t="s">
        <v>209</v>
      </c>
      <c r="B44" s="35" t="s">
        <v>1023</v>
      </c>
      <c r="C44" s="36">
        <v>67</v>
      </c>
    </row>
    <row r="45" spans="1:3" ht="30.6" thickBot="1">
      <c r="A45" s="35" t="s">
        <v>235</v>
      </c>
      <c r="B45" s="35" t="s">
        <v>1036</v>
      </c>
      <c r="C45" s="36">
        <v>5</v>
      </c>
    </row>
    <row r="46" spans="1:3" ht="15.6" thickBot="1">
      <c r="A46" s="35" t="s">
        <v>248</v>
      </c>
      <c r="B46" s="35" t="s">
        <v>1033</v>
      </c>
      <c r="C46" s="36">
        <v>12</v>
      </c>
    </row>
    <row r="47" spans="1:3" ht="15.6" thickBot="1">
      <c r="A47" s="35" t="s">
        <v>220</v>
      </c>
      <c r="B47" s="35" t="s">
        <v>1044</v>
      </c>
      <c r="C47" s="36">
        <v>30</v>
      </c>
    </row>
    <row r="48" spans="1:3" ht="45.6" thickBot="1">
      <c r="A48" s="35" t="s">
        <v>276</v>
      </c>
      <c r="B48" s="35" t="s">
        <v>1045</v>
      </c>
      <c r="C48" s="36">
        <v>8</v>
      </c>
    </row>
    <row r="49" spans="1:3" ht="30.6" thickBot="1">
      <c r="A49" s="35" t="s">
        <v>322</v>
      </c>
      <c r="B49" s="35" t="s">
        <v>1046</v>
      </c>
      <c r="C49" s="36">
        <v>49</v>
      </c>
    </row>
    <row r="50" spans="1:3" ht="30.6" thickBot="1">
      <c r="A50" s="35" t="s">
        <v>332</v>
      </c>
      <c r="B50" s="35" t="s">
        <v>1040</v>
      </c>
      <c r="C50" s="36">
        <v>57</v>
      </c>
    </row>
    <row r="51" spans="1:3" ht="30.6" thickBot="1">
      <c r="A51" s="35" t="s">
        <v>230</v>
      </c>
      <c r="B51" s="35" t="s">
        <v>1023</v>
      </c>
      <c r="C51" s="36">
        <v>69</v>
      </c>
    </row>
    <row r="52" spans="1:3" ht="30.6" thickBot="1">
      <c r="A52" s="35" t="s">
        <v>288</v>
      </c>
      <c r="B52" s="35" t="s">
        <v>1023</v>
      </c>
      <c r="C52" s="36">
        <v>59</v>
      </c>
    </row>
    <row r="53" spans="1:3" ht="15.6" thickBot="1">
      <c r="A53" s="35" t="s">
        <v>298</v>
      </c>
      <c r="B53" s="35" t="s">
        <v>1043</v>
      </c>
      <c r="C53" s="36">
        <v>10</v>
      </c>
    </row>
    <row r="54" spans="1:3" ht="30.6" thickBot="1">
      <c r="A54" s="35" t="s">
        <v>252</v>
      </c>
      <c r="B54" s="35" t="s">
        <v>1047</v>
      </c>
      <c r="C54" s="36">
        <v>58</v>
      </c>
    </row>
    <row r="55" spans="1:3" ht="30.6" thickBot="1">
      <c r="A55" s="35" t="s">
        <v>326</v>
      </c>
      <c r="B55" s="35" t="s">
        <v>1048</v>
      </c>
      <c r="C55" s="36">
        <v>45</v>
      </c>
    </row>
    <row r="56" spans="1:3" ht="30.6" thickBot="1">
      <c r="A56" s="35" t="s">
        <v>119</v>
      </c>
      <c r="B56" s="35" t="s">
        <v>1038</v>
      </c>
      <c r="C56" s="36">
        <v>7</v>
      </c>
    </row>
    <row r="57" spans="1:3" ht="30.6" thickBot="1">
      <c r="A57" s="35" t="s">
        <v>302</v>
      </c>
      <c r="B57" s="35" t="s">
        <v>1049</v>
      </c>
      <c r="C57" s="36">
        <v>25</v>
      </c>
    </row>
    <row r="58" spans="1:3" ht="15.6" thickBot="1">
      <c r="A58" s="35" t="s">
        <v>195</v>
      </c>
      <c r="B58" s="35" t="s">
        <v>1029</v>
      </c>
      <c r="C58" s="36">
        <v>49</v>
      </c>
    </row>
    <row r="59" spans="1:3" ht="45.6" thickBot="1">
      <c r="A59" s="35" t="s">
        <v>356</v>
      </c>
      <c r="B59" s="35" t="s">
        <v>1023</v>
      </c>
      <c r="C59" s="36">
        <v>23</v>
      </c>
    </row>
    <row r="60" spans="1:3" ht="15.6" thickBot="1">
      <c r="A60" s="35" t="s">
        <v>357</v>
      </c>
      <c r="B60" s="35" t="s">
        <v>1043</v>
      </c>
      <c r="C60" s="36">
        <v>31</v>
      </c>
    </row>
    <row r="61" spans="1:3" ht="30.6" thickBot="1">
      <c r="A61" s="35" t="s">
        <v>295</v>
      </c>
      <c r="B61" s="35" t="s">
        <v>1043</v>
      </c>
      <c r="C61" s="36">
        <v>4</v>
      </c>
    </row>
    <row r="62" spans="1:3" ht="30.6" thickBot="1">
      <c r="A62" s="35" t="s">
        <v>316</v>
      </c>
      <c r="B62" s="35" t="s">
        <v>1045</v>
      </c>
      <c r="C62" s="36">
        <v>81</v>
      </c>
    </row>
    <row r="63" spans="1:3" ht="15.6" thickBot="1">
      <c r="A63" s="35" t="s">
        <v>198</v>
      </c>
      <c r="B63" s="35" t="s">
        <v>1034</v>
      </c>
      <c r="C63" s="36">
        <v>18</v>
      </c>
    </row>
    <row r="64" spans="1:3" ht="30.6" thickBot="1">
      <c r="A64" s="35" t="s">
        <v>331</v>
      </c>
      <c r="B64" s="35" t="s">
        <v>1031</v>
      </c>
      <c r="C64" s="36">
        <v>43</v>
      </c>
    </row>
    <row r="65" spans="1:3" ht="15.6" thickBot="1">
      <c r="A65" s="35" t="s">
        <v>307</v>
      </c>
      <c r="B65" s="35" t="s">
        <v>1026</v>
      </c>
      <c r="C65" s="36">
        <v>95</v>
      </c>
    </row>
    <row r="66" spans="1:3" ht="30.6" thickBot="1">
      <c r="A66" s="35" t="s">
        <v>212</v>
      </c>
      <c r="B66" s="35" t="s">
        <v>1034</v>
      </c>
      <c r="C66" s="36">
        <v>17</v>
      </c>
    </row>
    <row r="67" spans="1:3" ht="30.6" thickBot="1">
      <c r="A67" s="35" t="s">
        <v>325</v>
      </c>
      <c r="B67" s="35" t="s">
        <v>1032</v>
      </c>
      <c r="C67" s="36">
        <v>113</v>
      </c>
    </row>
    <row r="68" spans="1:3" ht="30.6" thickBot="1">
      <c r="A68" s="35" t="s">
        <v>244</v>
      </c>
      <c r="B68" s="35" t="s">
        <v>1031</v>
      </c>
      <c r="C68" s="36">
        <v>57</v>
      </c>
    </row>
    <row r="69" spans="1:3" ht="30.6" thickBot="1">
      <c r="A69" s="35" t="s">
        <v>287</v>
      </c>
      <c r="B69" s="35" t="s">
        <v>1050</v>
      </c>
      <c r="C69" s="36">
        <v>54</v>
      </c>
    </row>
    <row r="70" spans="1:3" ht="30.6" thickBot="1">
      <c r="A70" s="35" t="s">
        <v>200</v>
      </c>
      <c r="B70" s="35" t="s">
        <v>1051</v>
      </c>
      <c r="C70" s="36">
        <v>56</v>
      </c>
    </row>
    <row r="71" spans="1:3" ht="15.6" thickBot="1">
      <c r="A71" s="35" t="s">
        <v>229</v>
      </c>
      <c r="B71" s="35" t="s">
        <v>1034</v>
      </c>
      <c r="C71" s="36">
        <v>55</v>
      </c>
    </row>
    <row r="72" spans="1:3" ht="15.6" thickBot="1">
      <c r="A72" s="35" t="s">
        <v>187</v>
      </c>
      <c r="B72" s="35" t="s">
        <v>1052</v>
      </c>
      <c r="C72" s="36">
        <v>134</v>
      </c>
    </row>
    <row r="73" spans="1:3" ht="30.6" thickBot="1">
      <c r="A73" s="35" t="s">
        <v>263</v>
      </c>
      <c r="B73" s="35" t="s">
        <v>1053</v>
      </c>
      <c r="C73" s="36">
        <v>63</v>
      </c>
    </row>
    <row r="74" spans="1:3" ht="30.6" thickBot="1">
      <c r="A74" s="35" t="s">
        <v>290</v>
      </c>
      <c r="B74" s="35" t="s">
        <v>1048</v>
      </c>
      <c r="C74" s="36">
        <v>85</v>
      </c>
    </row>
    <row r="75" spans="1:3" ht="15.6" thickBot="1">
      <c r="A75" s="35" t="s">
        <v>185</v>
      </c>
      <c r="B75" s="35" t="s">
        <v>1026</v>
      </c>
      <c r="C75" s="36">
        <v>48</v>
      </c>
    </row>
    <row r="76" spans="1:3" ht="30.6" thickBot="1">
      <c r="A76" s="35" t="s">
        <v>201</v>
      </c>
      <c r="B76" s="35" t="s">
        <v>1034</v>
      </c>
      <c r="C76" s="36">
        <v>59</v>
      </c>
    </row>
    <row r="77" spans="1:3" ht="30.6" thickBot="1">
      <c r="A77" s="35" t="s">
        <v>259</v>
      </c>
      <c r="B77" s="35" t="s">
        <v>1034</v>
      </c>
      <c r="C77" s="36">
        <v>46</v>
      </c>
    </row>
    <row r="78" spans="1:3" ht="30.6" thickBot="1">
      <c r="A78" s="35" t="s">
        <v>269</v>
      </c>
      <c r="B78" s="35" t="s">
        <v>1034</v>
      </c>
      <c r="C78" s="36">
        <v>70</v>
      </c>
    </row>
    <row r="79" spans="1:3" ht="30.6" thickBot="1">
      <c r="A79" s="35" t="s">
        <v>203</v>
      </c>
      <c r="B79" s="35" t="s">
        <v>1054</v>
      </c>
      <c r="C79" s="36">
        <v>49</v>
      </c>
    </row>
    <row r="80" spans="1:3" ht="15.6" thickBot="1">
      <c r="A80" s="35" t="s">
        <v>189</v>
      </c>
      <c r="B80" s="35" t="s">
        <v>1055</v>
      </c>
      <c r="C80" s="36">
        <v>49</v>
      </c>
    </row>
    <row r="81" spans="1:3" ht="30.6" thickBot="1">
      <c r="A81" s="35" t="s">
        <v>192</v>
      </c>
      <c r="B81" s="35" t="s">
        <v>1028</v>
      </c>
      <c r="C81" s="36">
        <v>20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B43" sqref="B1:B1048576"/>
    </sheetView>
  </sheetViews>
  <sheetFormatPr defaultColWidth="12.6640625" defaultRowHeight="15.75" customHeight="1"/>
  <cols>
    <col min="1" max="1" width="19.33203125" customWidth="1"/>
    <col min="2" max="2" width="12.6640625" customWidth="1"/>
  </cols>
  <sheetData>
    <row r="1" spans="1:2">
      <c r="A1" s="10" t="s">
        <v>172</v>
      </c>
      <c r="B1" s="10" t="s">
        <v>173</v>
      </c>
    </row>
    <row r="2" spans="1:2">
      <c r="A2" s="11" t="s">
        <v>37</v>
      </c>
      <c r="B2" s="12">
        <v>235665566</v>
      </c>
    </row>
    <row r="3" spans="1:2">
      <c r="A3" s="11" t="s">
        <v>119</v>
      </c>
      <c r="B3" s="12">
        <v>532616595</v>
      </c>
    </row>
    <row r="4" spans="1:2">
      <c r="A4" s="11" t="s">
        <v>142</v>
      </c>
      <c r="B4" s="12">
        <v>176733968</v>
      </c>
    </row>
    <row r="5" spans="1:2">
      <c r="A5" s="11" t="s">
        <v>101</v>
      </c>
      <c r="B5" s="12">
        <v>4394245879</v>
      </c>
    </row>
    <row r="6" spans="1:2">
      <c r="A6" s="11" t="s">
        <v>49</v>
      </c>
      <c r="B6" s="12">
        <v>62305891</v>
      </c>
    </row>
    <row r="7" spans="1:2">
      <c r="A7" s="11" t="s">
        <v>150</v>
      </c>
      <c r="B7" s="12">
        <v>1349217892</v>
      </c>
    </row>
    <row r="8" spans="1:2">
      <c r="A8" s="11" t="s">
        <v>35</v>
      </c>
      <c r="B8" s="12">
        <v>327593725</v>
      </c>
    </row>
    <row r="9" spans="1:2">
      <c r="A9" s="11" t="s">
        <v>152</v>
      </c>
      <c r="B9" s="12">
        <v>5602790110</v>
      </c>
    </row>
    <row r="10" spans="1:2">
      <c r="A10" s="11" t="s">
        <v>103</v>
      </c>
      <c r="B10" s="12">
        <v>671750768</v>
      </c>
    </row>
    <row r="11" spans="1:2">
      <c r="A11" s="11" t="s">
        <v>89</v>
      </c>
      <c r="B11" s="12">
        <v>1500728902</v>
      </c>
    </row>
    <row r="12" spans="1:2">
      <c r="A12" s="11" t="s">
        <v>51</v>
      </c>
      <c r="B12" s="12">
        <v>5146576868</v>
      </c>
    </row>
    <row r="13" spans="1:2">
      <c r="A13" s="11" t="s">
        <v>69</v>
      </c>
      <c r="B13" s="12">
        <v>251003438</v>
      </c>
    </row>
    <row r="14" spans="1:2">
      <c r="A14" s="11" t="s">
        <v>77</v>
      </c>
      <c r="B14" s="12">
        <v>1420949112</v>
      </c>
    </row>
    <row r="15" spans="1:2">
      <c r="A15" s="11" t="s">
        <v>33</v>
      </c>
      <c r="B15" s="12">
        <v>265877867</v>
      </c>
    </row>
    <row r="16" spans="1:2">
      <c r="A16" s="11" t="s">
        <v>57</v>
      </c>
      <c r="B16" s="12">
        <v>1677525446</v>
      </c>
    </row>
    <row r="17" spans="1:2">
      <c r="A17" s="11" t="s">
        <v>174</v>
      </c>
      <c r="B17" s="12">
        <v>1150645866</v>
      </c>
    </row>
    <row r="18" spans="1:2">
      <c r="A18" s="11" t="s">
        <v>162</v>
      </c>
      <c r="B18" s="12">
        <v>533990587</v>
      </c>
    </row>
    <row r="19" spans="1:2">
      <c r="A19" s="11" t="s">
        <v>164</v>
      </c>
      <c r="B19" s="12">
        <v>94843047</v>
      </c>
    </row>
    <row r="20" spans="1:2">
      <c r="A20" s="11" t="s">
        <v>121</v>
      </c>
      <c r="B20" s="12">
        <v>995335937</v>
      </c>
    </row>
    <row r="21" spans="1:2">
      <c r="A21" s="11" t="s">
        <v>109</v>
      </c>
      <c r="B21" s="12">
        <v>1437415777</v>
      </c>
    </row>
    <row r="22" spans="1:2">
      <c r="A22" s="11" t="s">
        <v>63</v>
      </c>
      <c r="B22" s="12">
        <v>1095462329</v>
      </c>
    </row>
    <row r="23" spans="1:2">
      <c r="A23" s="11" t="s">
        <v>123</v>
      </c>
      <c r="B23" s="12">
        <v>1814920980</v>
      </c>
    </row>
    <row r="24" spans="1:2">
      <c r="A24" s="11" t="s">
        <v>95</v>
      </c>
      <c r="B24" s="12">
        <v>1679335290</v>
      </c>
    </row>
    <row r="25" spans="1:2">
      <c r="A25" s="11" t="s">
        <v>83</v>
      </c>
      <c r="B25" s="12">
        <v>1168097881</v>
      </c>
    </row>
    <row r="26" spans="1:2">
      <c r="A26" s="11" t="s">
        <v>19</v>
      </c>
      <c r="B26" s="12">
        <v>187732538</v>
      </c>
    </row>
    <row r="27" spans="1:2">
      <c r="A27" s="11" t="s">
        <v>13</v>
      </c>
      <c r="B27" s="12">
        <v>1110559345</v>
      </c>
    </row>
    <row r="28" spans="1:2">
      <c r="A28" s="11" t="s">
        <v>168</v>
      </c>
      <c r="B28" s="12">
        <v>525582771</v>
      </c>
    </row>
    <row r="29" spans="1:2">
      <c r="A29" s="11" t="s">
        <v>144</v>
      </c>
      <c r="B29" s="12">
        <v>265784616</v>
      </c>
    </row>
    <row r="30" spans="1:2">
      <c r="A30" s="11" t="s">
        <v>65</v>
      </c>
      <c r="B30" s="12">
        <v>302768240</v>
      </c>
    </row>
    <row r="31" spans="1:2">
      <c r="A31" s="11" t="s">
        <v>133</v>
      </c>
      <c r="B31" s="12">
        <v>1980568384</v>
      </c>
    </row>
    <row r="32" spans="1:2">
      <c r="A32" s="11" t="s">
        <v>111</v>
      </c>
      <c r="B32" s="12">
        <v>268544014</v>
      </c>
    </row>
    <row r="33" spans="1:2">
      <c r="A33" s="11" t="s">
        <v>146</v>
      </c>
      <c r="B33" s="12">
        <v>734632705</v>
      </c>
    </row>
    <row r="34" spans="1:2">
      <c r="A34" s="11" t="s">
        <v>175</v>
      </c>
      <c r="B34" s="12">
        <v>290386402</v>
      </c>
    </row>
    <row r="35" spans="1:2">
      <c r="A35" s="11" t="s">
        <v>113</v>
      </c>
      <c r="B35" s="12">
        <v>1579130168</v>
      </c>
    </row>
    <row r="36" spans="1:2">
      <c r="A36" s="11" t="s">
        <v>127</v>
      </c>
      <c r="B36" s="12">
        <v>255236961</v>
      </c>
    </row>
    <row r="37" spans="1:2">
      <c r="A37" s="11" t="s">
        <v>39</v>
      </c>
      <c r="B37" s="12">
        <v>1095587251</v>
      </c>
    </row>
    <row r="38" spans="1:2">
      <c r="A38" s="11" t="s">
        <v>137</v>
      </c>
      <c r="B38" s="12">
        <v>91514307</v>
      </c>
    </row>
    <row r="39" spans="1:2">
      <c r="A39" s="11" t="s">
        <v>139</v>
      </c>
      <c r="B39" s="12">
        <v>240822651</v>
      </c>
    </row>
    <row r="40" spans="1:2">
      <c r="A40" s="11" t="s">
        <v>91</v>
      </c>
      <c r="B40" s="12">
        <v>1118525506</v>
      </c>
    </row>
    <row r="41" spans="1:2">
      <c r="A41" s="11" t="s">
        <v>81</v>
      </c>
      <c r="B41" s="12">
        <v>660411219</v>
      </c>
    </row>
    <row r="42" spans="1:2">
      <c r="A42" s="11" t="s">
        <v>170</v>
      </c>
      <c r="B42" s="12">
        <v>198184909</v>
      </c>
    </row>
    <row r="43" spans="1:2">
      <c r="A43" s="11" t="s">
        <v>148</v>
      </c>
      <c r="B43" s="12">
        <v>846244302</v>
      </c>
    </row>
    <row r="44" spans="1:2">
      <c r="A44" s="11" t="s">
        <v>140</v>
      </c>
      <c r="B44" s="12">
        <v>496029967</v>
      </c>
    </row>
    <row r="45" spans="1:2">
      <c r="A45" s="11" t="s">
        <v>158</v>
      </c>
      <c r="B45" s="12">
        <v>4394332306</v>
      </c>
    </row>
    <row r="46" spans="1:2">
      <c r="A46" s="11" t="s">
        <v>154</v>
      </c>
      <c r="B46" s="12">
        <v>409490388</v>
      </c>
    </row>
    <row r="47" spans="1:2">
      <c r="A47" s="11" t="s">
        <v>176</v>
      </c>
      <c r="B47" s="12">
        <v>217622138</v>
      </c>
    </row>
    <row r="48" spans="1:2">
      <c r="A48" s="11" t="s">
        <v>131</v>
      </c>
      <c r="B48" s="12">
        <v>81838843</v>
      </c>
    </row>
    <row r="49" spans="1:2">
      <c r="A49" s="11" t="s">
        <v>75</v>
      </c>
      <c r="B49" s="12">
        <v>5372783971</v>
      </c>
    </row>
    <row r="50" spans="1:2">
      <c r="A50" s="11" t="s">
        <v>29</v>
      </c>
      <c r="B50" s="12">
        <v>4801593832</v>
      </c>
    </row>
    <row r="51" spans="1:2">
      <c r="A51" s="11" t="s">
        <v>85</v>
      </c>
      <c r="B51" s="12">
        <v>1134986472</v>
      </c>
    </row>
    <row r="52" spans="1:2">
      <c r="A52" s="11" t="s">
        <v>177</v>
      </c>
      <c r="B52" s="12">
        <v>706747385</v>
      </c>
    </row>
    <row r="53" spans="1:2">
      <c r="A53" s="11" t="s">
        <v>166</v>
      </c>
      <c r="B53" s="12">
        <v>853202347</v>
      </c>
    </row>
    <row r="54" spans="1:2">
      <c r="A54" s="11" t="s">
        <v>160</v>
      </c>
      <c r="B54" s="12">
        <v>951329770</v>
      </c>
    </row>
    <row r="55" spans="1:2">
      <c r="A55" s="11" t="s">
        <v>71</v>
      </c>
      <c r="B55" s="12">
        <v>393173139</v>
      </c>
    </row>
    <row r="56" spans="1:2">
      <c r="A56" s="11" t="s">
        <v>87</v>
      </c>
      <c r="B56" s="12">
        <v>2867627068</v>
      </c>
    </row>
    <row r="57" spans="1:2">
      <c r="A57" s="11" t="s">
        <v>99</v>
      </c>
      <c r="B57" s="12">
        <v>331799687</v>
      </c>
    </row>
    <row r="58" spans="1:2">
      <c r="A58" s="11" t="s">
        <v>53</v>
      </c>
      <c r="B58" s="12">
        <v>261036182</v>
      </c>
    </row>
    <row r="59" spans="1:2">
      <c r="A59" s="11" t="s">
        <v>47</v>
      </c>
      <c r="B59" s="12">
        <v>376187582</v>
      </c>
    </row>
    <row r="60" spans="1:2">
      <c r="A60" s="11" t="s">
        <v>27</v>
      </c>
      <c r="B60" s="12">
        <v>268505432</v>
      </c>
    </row>
    <row r="61" spans="1:2">
      <c r="A61" s="11" t="s">
        <v>55</v>
      </c>
      <c r="B61" s="12">
        <v>159430826</v>
      </c>
    </row>
    <row r="62" spans="1:2">
      <c r="A62" s="11" t="s">
        <v>15</v>
      </c>
      <c r="B62" s="12">
        <v>2379877655</v>
      </c>
    </row>
    <row r="63" spans="1:2">
      <c r="A63" s="11" t="s">
        <v>23</v>
      </c>
      <c r="B63" s="12">
        <v>4566445852</v>
      </c>
    </row>
    <row r="64" spans="1:2">
      <c r="A64" s="11" t="s">
        <v>73</v>
      </c>
      <c r="B64" s="12">
        <v>275005663</v>
      </c>
    </row>
    <row r="65" spans="1:2">
      <c r="A65" s="11" t="s">
        <v>21</v>
      </c>
      <c r="B65" s="12">
        <v>800010734</v>
      </c>
    </row>
    <row r="66" spans="1:2">
      <c r="A66" s="11" t="s">
        <v>135</v>
      </c>
      <c r="B66" s="12">
        <v>309729428</v>
      </c>
    </row>
    <row r="67" spans="1:2">
      <c r="A67" s="11" t="s">
        <v>79</v>
      </c>
      <c r="B67" s="12">
        <v>1275798515</v>
      </c>
    </row>
    <row r="68" spans="1:2">
      <c r="A68" s="11" t="s">
        <v>93</v>
      </c>
      <c r="B68" s="12">
        <v>1193047233</v>
      </c>
    </row>
    <row r="69" spans="1:2">
      <c r="A69" s="11" t="s">
        <v>31</v>
      </c>
      <c r="B69" s="12">
        <v>1168230366</v>
      </c>
    </row>
    <row r="70" spans="1:2">
      <c r="A70" s="11" t="s">
        <v>61</v>
      </c>
      <c r="B70" s="12">
        <v>1218352541</v>
      </c>
    </row>
    <row r="71" spans="1:2">
      <c r="A71" s="11" t="s">
        <v>105</v>
      </c>
      <c r="B71" s="12">
        <v>340001799</v>
      </c>
    </row>
    <row r="72" spans="1:2">
      <c r="A72" s="11" t="s">
        <v>178</v>
      </c>
      <c r="B72" s="12">
        <v>342918449</v>
      </c>
    </row>
    <row r="73" spans="1:2">
      <c r="A73" s="11" t="s">
        <v>156</v>
      </c>
      <c r="B73" s="12">
        <v>142377330</v>
      </c>
    </row>
    <row r="74" spans="1:2">
      <c r="A74" s="11" t="s">
        <v>41</v>
      </c>
      <c r="B74" s="12">
        <v>600865451</v>
      </c>
    </row>
    <row r="75" spans="1:2">
      <c r="A75" s="11" t="s">
        <v>117</v>
      </c>
      <c r="B75" s="12">
        <v>195751130</v>
      </c>
    </row>
    <row r="76" spans="1:2">
      <c r="A76" s="11" t="s">
        <v>17</v>
      </c>
      <c r="B76" s="12">
        <v>683452836</v>
      </c>
    </row>
    <row r="77" spans="1:2">
      <c r="A77" s="11" t="s">
        <v>179</v>
      </c>
      <c r="B77" s="12">
        <v>218568234</v>
      </c>
    </row>
    <row r="78" spans="1:2">
      <c r="A78" s="11" t="s">
        <v>59</v>
      </c>
      <c r="B78" s="12">
        <v>423091712</v>
      </c>
    </row>
    <row r="79" spans="1:2">
      <c r="A79" s="11" t="s">
        <v>67</v>
      </c>
      <c r="B79" s="12">
        <v>807896814</v>
      </c>
    </row>
    <row r="80" spans="1:2">
      <c r="A80" s="11" t="s">
        <v>107</v>
      </c>
      <c r="B80" s="12">
        <v>514122351</v>
      </c>
    </row>
    <row r="81" spans="1:2">
      <c r="A81" s="11" t="s">
        <v>125</v>
      </c>
      <c r="B81" s="12">
        <v>395801044</v>
      </c>
    </row>
    <row r="82" spans="1:2">
      <c r="A82" s="11" t="s">
        <v>45</v>
      </c>
      <c r="B82" s="12">
        <v>1086411192</v>
      </c>
    </row>
    <row r="83" spans="1:2">
      <c r="A83" s="11" t="s">
        <v>11</v>
      </c>
      <c r="B83" s="12">
        <v>515117391</v>
      </c>
    </row>
    <row r="84" spans="1:2">
      <c r="A84" s="11" t="s">
        <v>25</v>
      </c>
      <c r="B84" s="12">
        <v>4196924316</v>
      </c>
    </row>
    <row r="85" spans="1:2">
      <c r="A85" s="11" t="s">
        <v>97</v>
      </c>
      <c r="B85" s="12">
        <v>421383330</v>
      </c>
    </row>
    <row r="86" spans="1:2">
      <c r="A86" s="11" t="s">
        <v>129</v>
      </c>
      <c r="B86" s="12">
        <v>1114412532</v>
      </c>
    </row>
    <row r="87" spans="1:2">
      <c r="A87" s="11" t="s">
        <v>115</v>
      </c>
      <c r="B87" s="12">
        <v>1481593024</v>
      </c>
    </row>
    <row r="88" spans="1:2">
      <c r="A88" s="11" t="s">
        <v>43</v>
      </c>
      <c r="B88" s="12">
        <v>289347914</v>
      </c>
    </row>
    <row r="89" spans="1:2">
      <c r="A89" s="11" t="s">
        <v>180</v>
      </c>
      <c r="B89" s="12">
        <v>96372098181</v>
      </c>
    </row>
    <row r="90" spans="1:2">
      <c r="A90" s="11" t="s">
        <v>181</v>
      </c>
      <c r="B90" s="13">
        <v>17047850.7866643</v>
      </c>
    </row>
    <row r="91" spans="1:2">
      <c r="A91" s="14"/>
      <c r="B91" s="14"/>
    </row>
    <row r="92" spans="1:2">
      <c r="A92" s="14"/>
      <c r="B92" s="14"/>
    </row>
    <row r="93" spans="1:2">
      <c r="A93" s="14"/>
      <c r="B93" s="14"/>
    </row>
    <row r="94" spans="1:2">
      <c r="A94" s="14"/>
      <c r="B94" s="14"/>
    </row>
    <row r="95" spans="1:2">
      <c r="A95" s="14"/>
      <c r="B95" s="14"/>
    </row>
    <row r="96" spans="1:2">
      <c r="A96" s="14"/>
      <c r="B96" s="14"/>
    </row>
    <row r="97" spans="1:2">
      <c r="A97" s="14"/>
      <c r="B97" s="14"/>
    </row>
    <row r="98" spans="1:2">
      <c r="A98" s="14"/>
      <c r="B98" s="14"/>
    </row>
    <row r="99" spans="1:2">
      <c r="A99" s="14"/>
      <c r="B99" s="14"/>
    </row>
    <row r="100" spans="1:2">
      <c r="A100" s="14"/>
      <c r="B100" s="14"/>
    </row>
    <row r="101" spans="1:2">
      <c r="A101" s="14"/>
      <c r="B101" s="14"/>
    </row>
    <row r="102" spans="1:2">
      <c r="A102" s="14"/>
      <c r="B102" s="14"/>
    </row>
    <row r="103" spans="1:2">
      <c r="A103" s="14"/>
      <c r="B103" s="14"/>
    </row>
    <row r="104" spans="1:2">
      <c r="A104" s="14"/>
      <c r="B104" s="14"/>
    </row>
    <row r="105" spans="1:2">
      <c r="A105" s="14"/>
      <c r="B105" s="14"/>
    </row>
    <row r="106" spans="1:2">
      <c r="A106" s="14"/>
      <c r="B106" s="14"/>
    </row>
    <row r="107" spans="1:2">
      <c r="A107" s="14"/>
      <c r="B107" s="14"/>
    </row>
    <row r="108" spans="1:2">
      <c r="A108" s="14"/>
      <c r="B108" s="14"/>
    </row>
    <row r="109" spans="1:2">
      <c r="A109" s="14"/>
      <c r="B109" s="14"/>
    </row>
    <row r="110" spans="1:2">
      <c r="A110" s="14"/>
      <c r="B110" s="14"/>
    </row>
    <row r="111" spans="1:2">
      <c r="A111" s="14"/>
      <c r="B111" s="14"/>
    </row>
    <row r="112" spans="1:2">
      <c r="A112" s="14"/>
      <c r="B112" s="14"/>
    </row>
    <row r="113" spans="1:2">
      <c r="A113" s="14"/>
      <c r="B113" s="14"/>
    </row>
    <row r="114" spans="1:2">
      <c r="A114" s="14"/>
      <c r="B114" s="14"/>
    </row>
    <row r="115" spans="1:2">
      <c r="A115" s="14"/>
      <c r="B115" s="14"/>
    </row>
    <row r="116" spans="1:2">
      <c r="A116" s="14"/>
      <c r="B116" s="14"/>
    </row>
    <row r="117" spans="1:2">
      <c r="A117" s="14"/>
      <c r="B117" s="14"/>
    </row>
    <row r="118" spans="1:2">
      <c r="A118" s="14"/>
      <c r="B118" s="14"/>
    </row>
    <row r="119" spans="1:2">
      <c r="A119" s="14"/>
      <c r="B119" s="14"/>
    </row>
    <row r="120" spans="1:2">
      <c r="A120" s="14"/>
      <c r="B120" s="14"/>
    </row>
    <row r="121" spans="1:2">
      <c r="A121" s="14"/>
      <c r="B121" s="14"/>
    </row>
    <row r="122" spans="1:2">
      <c r="A122" s="14"/>
      <c r="B122" s="14"/>
    </row>
    <row r="123" spans="1:2">
      <c r="A123" s="14"/>
      <c r="B123" s="14"/>
    </row>
    <row r="124" spans="1:2">
      <c r="A124" s="14"/>
      <c r="B124" s="14"/>
    </row>
    <row r="125" spans="1:2">
      <c r="A125" s="14"/>
      <c r="B125" s="14"/>
    </row>
    <row r="126" spans="1:2">
      <c r="A126" s="14"/>
      <c r="B126" s="14"/>
    </row>
    <row r="127" spans="1:2">
      <c r="A127" s="14"/>
      <c r="B127" s="14"/>
    </row>
    <row r="128" spans="1:2">
      <c r="A128" s="14"/>
      <c r="B128" s="14"/>
    </row>
    <row r="129" spans="1:2">
      <c r="A129" s="14"/>
      <c r="B129" s="14"/>
    </row>
    <row r="130" spans="1:2">
      <c r="A130" s="14"/>
      <c r="B130" s="14"/>
    </row>
    <row r="131" spans="1:2">
      <c r="A131" s="14"/>
      <c r="B131" s="14"/>
    </row>
    <row r="132" spans="1:2">
      <c r="A132" s="14"/>
      <c r="B132" s="14"/>
    </row>
    <row r="133" spans="1:2">
      <c r="A133" s="14"/>
      <c r="B133" s="14"/>
    </row>
    <row r="134" spans="1:2">
      <c r="A134" s="14"/>
      <c r="B134" s="14"/>
    </row>
    <row r="135" spans="1:2">
      <c r="A135" s="14"/>
      <c r="B135" s="14"/>
    </row>
    <row r="136" spans="1:2">
      <c r="A136" s="14"/>
      <c r="B136" s="14"/>
    </row>
    <row r="137" spans="1:2">
      <c r="A137" s="14"/>
      <c r="B137" s="14"/>
    </row>
    <row r="138" spans="1:2">
      <c r="A138" s="14"/>
      <c r="B138" s="14"/>
    </row>
    <row r="139" spans="1:2">
      <c r="A139" s="14"/>
      <c r="B139" s="14"/>
    </row>
    <row r="140" spans="1:2">
      <c r="A140" s="14"/>
      <c r="B140" s="14"/>
    </row>
    <row r="141" spans="1:2">
      <c r="A141" s="14"/>
      <c r="B141" s="14"/>
    </row>
    <row r="142" spans="1:2">
      <c r="A142" s="14"/>
      <c r="B142" s="14"/>
    </row>
    <row r="143" spans="1:2">
      <c r="A143" s="14"/>
      <c r="B143" s="14"/>
    </row>
    <row r="144" spans="1:2">
      <c r="A144" s="14"/>
      <c r="B144" s="14"/>
    </row>
    <row r="145" spans="1:2">
      <c r="A145" s="14"/>
      <c r="B145" s="14"/>
    </row>
    <row r="146" spans="1:2">
      <c r="A146" s="14"/>
      <c r="B146" s="14"/>
    </row>
    <row r="147" spans="1:2">
      <c r="A147" s="14"/>
      <c r="B147" s="14"/>
    </row>
    <row r="148" spans="1:2">
      <c r="A148" s="14"/>
      <c r="B148" s="14"/>
    </row>
    <row r="149" spans="1:2">
      <c r="A149" s="14"/>
      <c r="B149" s="14"/>
    </row>
    <row r="150" spans="1:2">
      <c r="A150" s="14"/>
      <c r="B150" s="14"/>
    </row>
    <row r="151" spans="1:2">
      <c r="A151" s="14"/>
      <c r="B151" s="14"/>
    </row>
    <row r="152" spans="1:2">
      <c r="A152" s="14"/>
      <c r="B152" s="14"/>
    </row>
    <row r="153" spans="1:2">
      <c r="A153" s="14"/>
      <c r="B153" s="14"/>
    </row>
    <row r="154" spans="1:2">
      <c r="A154" s="14"/>
      <c r="B154" s="14"/>
    </row>
    <row r="155" spans="1:2">
      <c r="A155" s="14"/>
      <c r="B155" s="14"/>
    </row>
    <row r="156" spans="1:2">
      <c r="A156" s="14"/>
      <c r="B156" s="14"/>
    </row>
    <row r="157" spans="1:2">
      <c r="A157" s="14"/>
      <c r="B157" s="14"/>
    </row>
    <row r="158" spans="1:2">
      <c r="A158" s="14"/>
      <c r="B158" s="14"/>
    </row>
    <row r="159" spans="1:2">
      <c r="A159" s="14"/>
      <c r="B159" s="14"/>
    </row>
    <row r="160" spans="1:2">
      <c r="A160" s="14"/>
      <c r="B160" s="14"/>
    </row>
    <row r="161" spans="1:2">
      <c r="A161" s="14"/>
      <c r="B161" s="14"/>
    </row>
    <row r="162" spans="1:2">
      <c r="A162" s="14"/>
      <c r="B162" s="14"/>
    </row>
    <row r="163" spans="1:2">
      <c r="A163" s="14"/>
      <c r="B163" s="14"/>
    </row>
    <row r="164" spans="1:2">
      <c r="A164" s="14"/>
      <c r="B164" s="14"/>
    </row>
    <row r="165" spans="1:2">
      <c r="A165" s="14"/>
      <c r="B165" s="14"/>
    </row>
    <row r="166" spans="1:2">
      <c r="A166" s="14"/>
      <c r="B166" s="14"/>
    </row>
    <row r="167" spans="1:2">
      <c r="A167" s="14"/>
      <c r="B167" s="14"/>
    </row>
    <row r="168" spans="1:2">
      <c r="A168" s="14"/>
      <c r="B168" s="14"/>
    </row>
    <row r="169" spans="1:2">
      <c r="A169" s="14"/>
      <c r="B169" s="14"/>
    </row>
    <row r="170" spans="1:2">
      <c r="A170" s="14"/>
      <c r="B170" s="14"/>
    </row>
    <row r="171" spans="1:2">
      <c r="A171" s="14"/>
      <c r="B171" s="14"/>
    </row>
    <row r="172" spans="1:2">
      <c r="A172" s="14"/>
      <c r="B172" s="14"/>
    </row>
    <row r="173" spans="1:2">
      <c r="A173" s="14"/>
      <c r="B173" s="14"/>
    </row>
    <row r="174" spans="1:2">
      <c r="A174" s="14"/>
      <c r="B174" s="14"/>
    </row>
    <row r="175" spans="1:2">
      <c r="A175" s="14"/>
      <c r="B175" s="14"/>
    </row>
    <row r="176" spans="1:2">
      <c r="A176" s="14"/>
      <c r="B176" s="14"/>
    </row>
    <row r="177" spans="1:2">
      <c r="A177" s="14"/>
      <c r="B177" s="14"/>
    </row>
    <row r="178" spans="1:2">
      <c r="A178" s="14"/>
      <c r="B178" s="14"/>
    </row>
    <row r="179" spans="1:2">
      <c r="A179" s="14"/>
      <c r="B179" s="14"/>
    </row>
    <row r="180" spans="1:2">
      <c r="A180" s="14"/>
      <c r="B180" s="14"/>
    </row>
    <row r="181" spans="1:2">
      <c r="A181" s="14"/>
      <c r="B181" s="14"/>
    </row>
    <row r="182" spans="1:2">
      <c r="A182" s="14"/>
      <c r="B182" s="14"/>
    </row>
    <row r="183" spans="1:2">
      <c r="A183" s="14"/>
      <c r="B183" s="14"/>
    </row>
    <row r="184" spans="1:2">
      <c r="A184" s="14"/>
      <c r="B184" s="14"/>
    </row>
    <row r="185" spans="1:2">
      <c r="A185" s="14"/>
      <c r="B185" s="14"/>
    </row>
    <row r="186" spans="1:2">
      <c r="A186" s="14"/>
      <c r="B186" s="14"/>
    </row>
    <row r="187" spans="1:2">
      <c r="A187" s="14"/>
      <c r="B187" s="14"/>
    </row>
    <row r="188" spans="1:2">
      <c r="A188" s="14"/>
      <c r="B188" s="14"/>
    </row>
    <row r="189" spans="1:2">
      <c r="A189" s="14"/>
      <c r="B189" s="14"/>
    </row>
    <row r="190" spans="1:2">
      <c r="A190" s="14"/>
      <c r="B190" s="14"/>
    </row>
    <row r="191" spans="1:2">
      <c r="A191" s="14"/>
      <c r="B191" s="14"/>
    </row>
    <row r="192" spans="1:2">
      <c r="A192" s="14"/>
      <c r="B192" s="14"/>
    </row>
    <row r="193" spans="1:2">
      <c r="A193" s="14"/>
      <c r="B193" s="14"/>
    </row>
    <row r="194" spans="1:2">
      <c r="A194" s="14"/>
      <c r="B194" s="14"/>
    </row>
    <row r="195" spans="1:2">
      <c r="A195" s="14"/>
      <c r="B195" s="14"/>
    </row>
    <row r="196" spans="1:2">
      <c r="A196" s="14"/>
      <c r="B196" s="14"/>
    </row>
    <row r="197" spans="1:2">
      <c r="A197" s="14"/>
      <c r="B197" s="14"/>
    </row>
    <row r="198" spans="1:2">
      <c r="A198" s="14"/>
      <c r="B198" s="14"/>
    </row>
    <row r="199" spans="1:2">
      <c r="A199" s="14"/>
      <c r="B199" s="14"/>
    </row>
    <row r="200" spans="1:2">
      <c r="A200" s="14"/>
      <c r="B200" s="14"/>
    </row>
    <row r="201" spans="1:2">
      <c r="A201" s="14"/>
      <c r="B201" s="14"/>
    </row>
    <row r="202" spans="1:2">
      <c r="A202" s="14"/>
      <c r="B202" s="14"/>
    </row>
    <row r="203" spans="1:2">
      <c r="A203" s="14"/>
      <c r="B203" s="14"/>
    </row>
    <row r="204" spans="1:2">
      <c r="A204" s="14"/>
      <c r="B204" s="14"/>
    </row>
    <row r="205" spans="1:2">
      <c r="A205" s="14"/>
      <c r="B205" s="14"/>
    </row>
    <row r="206" spans="1:2">
      <c r="A206" s="14"/>
      <c r="B206" s="14"/>
    </row>
    <row r="207" spans="1:2">
      <c r="A207" s="14"/>
      <c r="B207" s="14"/>
    </row>
    <row r="208" spans="1:2">
      <c r="A208" s="14"/>
      <c r="B208" s="14"/>
    </row>
    <row r="209" spans="1:2">
      <c r="A209" s="14"/>
      <c r="B209" s="14"/>
    </row>
    <row r="210" spans="1:2">
      <c r="A210" s="14"/>
      <c r="B210" s="14"/>
    </row>
    <row r="211" spans="1:2">
      <c r="A211" s="14"/>
      <c r="B211" s="14"/>
    </row>
    <row r="212" spans="1:2">
      <c r="A212" s="14"/>
      <c r="B212" s="14"/>
    </row>
    <row r="213" spans="1:2">
      <c r="A213" s="14"/>
      <c r="B213" s="14"/>
    </row>
    <row r="214" spans="1:2">
      <c r="A214" s="14"/>
      <c r="B214" s="14"/>
    </row>
    <row r="215" spans="1:2">
      <c r="A215" s="14"/>
      <c r="B215" s="14"/>
    </row>
    <row r="216" spans="1:2">
      <c r="A216" s="14"/>
      <c r="B216" s="14"/>
    </row>
    <row r="217" spans="1:2">
      <c r="A217" s="14"/>
      <c r="B217" s="14"/>
    </row>
    <row r="218" spans="1:2">
      <c r="A218" s="14"/>
      <c r="B218" s="14"/>
    </row>
    <row r="219" spans="1:2">
      <c r="A219" s="14"/>
      <c r="B219" s="14"/>
    </row>
    <row r="220" spans="1:2">
      <c r="A220" s="14"/>
      <c r="B220" s="14"/>
    </row>
    <row r="221" spans="1:2">
      <c r="A221" s="14"/>
      <c r="B221" s="14"/>
    </row>
    <row r="222" spans="1:2">
      <c r="A222" s="14"/>
      <c r="B222" s="14"/>
    </row>
    <row r="223" spans="1:2">
      <c r="A223" s="14"/>
      <c r="B223" s="14"/>
    </row>
    <row r="224" spans="1:2">
      <c r="A224" s="14"/>
      <c r="B224" s="14"/>
    </row>
    <row r="225" spans="1:2">
      <c r="A225" s="14"/>
      <c r="B225" s="14"/>
    </row>
    <row r="226" spans="1:2">
      <c r="A226" s="14"/>
      <c r="B226" s="14"/>
    </row>
    <row r="227" spans="1:2">
      <c r="A227" s="14"/>
      <c r="B227" s="14"/>
    </row>
    <row r="228" spans="1:2">
      <c r="A228" s="14"/>
      <c r="B228" s="14"/>
    </row>
    <row r="229" spans="1:2">
      <c r="A229" s="14"/>
      <c r="B229" s="14"/>
    </row>
    <row r="230" spans="1:2">
      <c r="A230" s="14"/>
      <c r="B230" s="14"/>
    </row>
    <row r="231" spans="1:2">
      <c r="A231" s="14"/>
      <c r="B231" s="14"/>
    </row>
    <row r="232" spans="1:2">
      <c r="A232" s="14"/>
      <c r="B232" s="14"/>
    </row>
    <row r="233" spans="1:2">
      <c r="A233" s="14"/>
      <c r="B233" s="14"/>
    </row>
    <row r="234" spans="1:2">
      <c r="A234" s="14"/>
      <c r="B234" s="14"/>
    </row>
    <row r="235" spans="1:2">
      <c r="A235" s="14"/>
      <c r="B235" s="14"/>
    </row>
    <row r="236" spans="1:2">
      <c r="A236" s="14"/>
      <c r="B236" s="14"/>
    </row>
    <row r="237" spans="1:2">
      <c r="A237" s="14"/>
      <c r="B237" s="14"/>
    </row>
    <row r="238" spans="1:2">
      <c r="A238" s="14"/>
      <c r="B238" s="14"/>
    </row>
    <row r="239" spans="1:2">
      <c r="A239" s="14"/>
      <c r="B239" s="14"/>
    </row>
    <row r="240" spans="1:2">
      <c r="A240" s="14"/>
      <c r="B240" s="14"/>
    </row>
    <row r="241" spans="1:2">
      <c r="A241" s="14"/>
      <c r="B241" s="14"/>
    </row>
    <row r="242" spans="1:2">
      <c r="A242" s="14"/>
      <c r="B242" s="14"/>
    </row>
    <row r="243" spans="1:2">
      <c r="A243" s="14"/>
      <c r="B243" s="14"/>
    </row>
    <row r="244" spans="1:2">
      <c r="A244" s="14"/>
      <c r="B244" s="14"/>
    </row>
    <row r="245" spans="1:2">
      <c r="A245" s="14"/>
      <c r="B245" s="14"/>
    </row>
    <row r="246" spans="1:2">
      <c r="A246" s="14"/>
      <c r="B246" s="14"/>
    </row>
    <row r="247" spans="1:2">
      <c r="A247" s="14"/>
      <c r="B247" s="14"/>
    </row>
    <row r="248" spans="1:2">
      <c r="A248" s="14"/>
      <c r="B248" s="14"/>
    </row>
    <row r="249" spans="1:2">
      <c r="A249" s="14"/>
      <c r="B249" s="14"/>
    </row>
    <row r="250" spans="1:2">
      <c r="A250" s="14"/>
      <c r="B250" s="14"/>
    </row>
    <row r="251" spans="1:2">
      <c r="A251" s="14"/>
      <c r="B251" s="14"/>
    </row>
    <row r="252" spans="1:2">
      <c r="A252" s="14"/>
      <c r="B252" s="14"/>
    </row>
    <row r="253" spans="1:2">
      <c r="A253" s="14"/>
      <c r="B253" s="14"/>
    </row>
    <row r="254" spans="1:2">
      <c r="A254" s="14"/>
      <c r="B254" s="14"/>
    </row>
    <row r="255" spans="1:2">
      <c r="A255" s="14"/>
      <c r="B255" s="14"/>
    </row>
    <row r="256" spans="1:2">
      <c r="A256" s="14"/>
      <c r="B256" s="14"/>
    </row>
    <row r="257" spans="1:2">
      <c r="A257" s="14"/>
      <c r="B257" s="14"/>
    </row>
    <row r="258" spans="1:2">
      <c r="A258" s="14"/>
      <c r="B258" s="14"/>
    </row>
    <row r="259" spans="1:2">
      <c r="A259" s="14"/>
      <c r="B259" s="14"/>
    </row>
    <row r="260" spans="1:2">
      <c r="A260" s="14"/>
      <c r="B260" s="14"/>
    </row>
    <row r="261" spans="1:2">
      <c r="A261" s="14"/>
      <c r="B261" s="14"/>
    </row>
    <row r="262" spans="1:2">
      <c r="A262" s="14"/>
      <c r="B262" s="14"/>
    </row>
    <row r="263" spans="1:2">
      <c r="A263" s="14"/>
      <c r="B263" s="14"/>
    </row>
    <row r="264" spans="1:2">
      <c r="A264" s="14"/>
      <c r="B264" s="14"/>
    </row>
    <row r="265" spans="1:2">
      <c r="A265" s="14"/>
      <c r="B265" s="14"/>
    </row>
    <row r="266" spans="1:2">
      <c r="A266" s="14"/>
      <c r="B266" s="14"/>
    </row>
    <row r="267" spans="1:2">
      <c r="A267" s="14"/>
      <c r="B267" s="14"/>
    </row>
    <row r="268" spans="1:2">
      <c r="A268" s="14"/>
      <c r="B268" s="14"/>
    </row>
    <row r="269" spans="1:2">
      <c r="A269" s="14"/>
      <c r="B269" s="14"/>
    </row>
    <row r="270" spans="1:2">
      <c r="A270" s="14"/>
      <c r="B270" s="14"/>
    </row>
    <row r="271" spans="1:2">
      <c r="A271" s="14"/>
      <c r="B271" s="14"/>
    </row>
    <row r="272" spans="1:2">
      <c r="A272" s="14"/>
      <c r="B272" s="14"/>
    </row>
    <row r="273" spans="1:2">
      <c r="A273" s="14"/>
      <c r="B273" s="14"/>
    </row>
    <row r="274" spans="1:2">
      <c r="A274" s="14"/>
      <c r="B274" s="14"/>
    </row>
    <row r="275" spans="1:2">
      <c r="A275" s="14"/>
      <c r="B275" s="14"/>
    </row>
    <row r="276" spans="1:2">
      <c r="A276" s="14"/>
      <c r="B276" s="14"/>
    </row>
    <row r="277" spans="1:2">
      <c r="A277" s="14"/>
      <c r="B277" s="14"/>
    </row>
    <row r="278" spans="1:2">
      <c r="A278" s="14"/>
      <c r="B278" s="14"/>
    </row>
    <row r="279" spans="1:2">
      <c r="A279" s="14"/>
      <c r="B279" s="14"/>
    </row>
    <row r="280" spans="1:2">
      <c r="A280" s="14"/>
      <c r="B280" s="14"/>
    </row>
    <row r="281" spans="1:2">
      <c r="A281" s="14"/>
      <c r="B281" s="14"/>
    </row>
    <row r="282" spans="1:2">
      <c r="A282" s="14"/>
      <c r="B282" s="14"/>
    </row>
    <row r="283" spans="1:2">
      <c r="A283" s="14"/>
      <c r="B283" s="14"/>
    </row>
    <row r="284" spans="1:2">
      <c r="A284" s="14"/>
      <c r="B284" s="14"/>
    </row>
    <row r="285" spans="1:2">
      <c r="A285" s="14"/>
      <c r="B285" s="14"/>
    </row>
    <row r="286" spans="1:2">
      <c r="A286" s="14"/>
      <c r="B286" s="14"/>
    </row>
    <row r="287" spans="1:2">
      <c r="A287" s="14"/>
      <c r="B287" s="14"/>
    </row>
    <row r="288" spans="1:2">
      <c r="A288" s="14"/>
      <c r="B288" s="14"/>
    </row>
    <row r="289" spans="1:2">
      <c r="A289" s="14"/>
      <c r="B289" s="14"/>
    </row>
    <row r="290" spans="1:2">
      <c r="A290" s="14"/>
      <c r="B290" s="14"/>
    </row>
    <row r="291" spans="1:2">
      <c r="A291" s="14"/>
      <c r="B291" s="14"/>
    </row>
    <row r="292" spans="1:2">
      <c r="A292" s="14"/>
      <c r="B292" s="14"/>
    </row>
    <row r="293" spans="1:2">
      <c r="A293" s="14"/>
      <c r="B293" s="14"/>
    </row>
    <row r="294" spans="1:2">
      <c r="A294" s="14"/>
      <c r="B294" s="14"/>
    </row>
    <row r="295" spans="1:2">
      <c r="A295" s="14"/>
      <c r="B295" s="14"/>
    </row>
    <row r="296" spans="1:2">
      <c r="A296" s="14"/>
      <c r="B296" s="14"/>
    </row>
    <row r="297" spans="1:2">
      <c r="A297" s="14"/>
      <c r="B297" s="14"/>
    </row>
    <row r="298" spans="1:2">
      <c r="A298" s="14"/>
      <c r="B298" s="14"/>
    </row>
    <row r="299" spans="1:2">
      <c r="A299" s="14"/>
      <c r="B299" s="14"/>
    </row>
    <row r="300" spans="1:2">
      <c r="A300" s="14"/>
      <c r="B300" s="14"/>
    </row>
    <row r="301" spans="1:2">
      <c r="A301" s="14"/>
      <c r="B301" s="14"/>
    </row>
    <row r="302" spans="1:2">
      <c r="A302" s="14"/>
      <c r="B302" s="14"/>
    </row>
    <row r="303" spans="1:2">
      <c r="A303" s="14"/>
      <c r="B303" s="14"/>
    </row>
    <row r="304" spans="1:2">
      <c r="A304" s="14"/>
      <c r="B304" s="14"/>
    </row>
    <row r="305" spans="1:2">
      <c r="A305" s="14"/>
      <c r="B305" s="14"/>
    </row>
    <row r="306" spans="1:2">
      <c r="A306" s="14"/>
      <c r="B306" s="14"/>
    </row>
    <row r="307" spans="1:2">
      <c r="A307" s="14"/>
      <c r="B307" s="14"/>
    </row>
    <row r="308" spans="1:2">
      <c r="A308" s="14"/>
      <c r="B308" s="14"/>
    </row>
    <row r="309" spans="1:2">
      <c r="A309" s="14"/>
      <c r="B309" s="14"/>
    </row>
    <row r="310" spans="1:2">
      <c r="A310" s="14"/>
      <c r="B310" s="14"/>
    </row>
    <row r="311" spans="1:2">
      <c r="A311" s="14"/>
      <c r="B311" s="14"/>
    </row>
    <row r="312" spans="1:2">
      <c r="A312" s="14"/>
      <c r="B312" s="14"/>
    </row>
    <row r="313" spans="1:2">
      <c r="A313" s="14"/>
      <c r="B313" s="14"/>
    </row>
    <row r="314" spans="1:2">
      <c r="A314" s="14"/>
      <c r="B314" s="14"/>
    </row>
    <row r="315" spans="1:2">
      <c r="A315" s="14"/>
      <c r="B315" s="14"/>
    </row>
    <row r="316" spans="1:2">
      <c r="A316" s="14"/>
      <c r="B316" s="14"/>
    </row>
    <row r="317" spans="1:2">
      <c r="A317" s="14"/>
      <c r="B317" s="14"/>
    </row>
    <row r="318" spans="1:2">
      <c r="A318" s="14"/>
      <c r="B318" s="14"/>
    </row>
    <row r="319" spans="1:2">
      <c r="A319" s="14"/>
      <c r="B319" s="14"/>
    </row>
    <row r="320" spans="1:2">
      <c r="A320" s="14"/>
      <c r="B320" s="14"/>
    </row>
    <row r="321" spans="1:2">
      <c r="A321" s="14"/>
      <c r="B321" s="14"/>
    </row>
    <row r="322" spans="1:2">
      <c r="A322" s="14"/>
      <c r="B322" s="14"/>
    </row>
    <row r="323" spans="1:2">
      <c r="A323" s="14"/>
      <c r="B323" s="14"/>
    </row>
    <row r="324" spans="1:2">
      <c r="A324" s="14"/>
      <c r="B324" s="14"/>
    </row>
    <row r="325" spans="1:2">
      <c r="A325" s="14"/>
      <c r="B325" s="14"/>
    </row>
    <row r="326" spans="1:2">
      <c r="A326" s="14"/>
      <c r="B326" s="14"/>
    </row>
    <row r="327" spans="1:2">
      <c r="A327" s="14"/>
      <c r="B327" s="14"/>
    </row>
    <row r="328" spans="1:2">
      <c r="A328" s="14"/>
      <c r="B328" s="14"/>
    </row>
    <row r="329" spans="1:2">
      <c r="A329" s="14"/>
      <c r="B329" s="14"/>
    </row>
    <row r="330" spans="1:2">
      <c r="A330" s="14"/>
      <c r="B330" s="14"/>
    </row>
    <row r="331" spans="1:2">
      <c r="A331" s="14"/>
      <c r="B331" s="14"/>
    </row>
    <row r="332" spans="1:2">
      <c r="A332" s="14"/>
      <c r="B332" s="14"/>
    </row>
    <row r="333" spans="1:2">
      <c r="A333" s="14"/>
      <c r="B333" s="14"/>
    </row>
    <row r="334" spans="1:2">
      <c r="A334" s="14"/>
      <c r="B334" s="14"/>
    </row>
    <row r="335" spans="1:2">
      <c r="A335" s="14"/>
      <c r="B335" s="14"/>
    </row>
    <row r="336" spans="1:2">
      <c r="A336" s="14"/>
      <c r="B336" s="14"/>
    </row>
    <row r="337" spans="1:2">
      <c r="A337" s="14"/>
      <c r="B337" s="14"/>
    </row>
    <row r="338" spans="1:2">
      <c r="A338" s="14"/>
      <c r="B338" s="14"/>
    </row>
    <row r="339" spans="1:2">
      <c r="A339" s="14"/>
      <c r="B339" s="14"/>
    </row>
    <row r="340" spans="1:2">
      <c r="A340" s="14"/>
      <c r="B340" s="14"/>
    </row>
    <row r="341" spans="1:2">
      <c r="A341" s="14"/>
      <c r="B341" s="14"/>
    </row>
    <row r="342" spans="1:2">
      <c r="A342" s="14"/>
      <c r="B342" s="14"/>
    </row>
    <row r="343" spans="1:2">
      <c r="A343" s="14"/>
      <c r="B343" s="14"/>
    </row>
    <row r="344" spans="1:2">
      <c r="A344" s="14"/>
      <c r="B344" s="14"/>
    </row>
    <row r="345" spans="1:2">
      <c r="A345" s="14"/>
      <c r="B345" s="14"/>
    </row>
    <row r="346" spans="1:2">
      <c r="A346" s="14"/>
      <c r="B346" s="14"/>
    </row>
    <row r="347" spans="1:2">
      <c r="A347" s="14"/>
      <c r="B347" s="14"/>
    </row>
    <row r="348" spans="1:2">
      <c r="A348" s="14"/>
      <c r="B348" s="14"/>
    </row>
    <row r="349" spans="1:2">
      <c r="A349" s="14"/>
      <c r="B349" s="14"/>
    </row>
    <row r="350" spans="1:2">
      <c r="A350" s="14"/>
      <c r="B350" s="14"/>
    </row>
    <row r="351" spans="1:2">
      <c r="A351" s="14"/>
      <c r="B351" s="14"/>
    </row>
    <row r="352" spans="1:2">
      <c r="A352" s="14"/>
      <c r="B352" s="14"/>
    </row>
    <row r="353" spans="1:2">
      <c r="A353" s="14"/>
      <c r="B353" s="14"/>
    </row>
    <row r="354" spans="1:2">
      <c r="A354" s="14"/>
      <c r="B354" s="14"/>
    </row>
    <row r="355" spans="1:2">
      <c r="A355" s="14"/>
      <c r="B355" s="14"/>
    </row>
    <row r="356" spans="1:2">
      <c r="A356" s="14"/>
      <c r="B356" s="14"/>
    </row>
    <row r="357" spans="1:2">
      <c r="A357" s="14"/>
      <c r="B357" s="14"/>
    </row>
    <row r="358" spans="1:2">
      <c r="A358" s="14"/>
      <c r="B358" s="14"/>
    </row>
    <row r="359" spans="1:2">
      <c r="A359" s="14"/>
      <c r="B359" s="14"/>
    </row>
    <row r="360" spans="1:2">
      <c r="A360" s="14"/>
      <c r="B360" s="14"/>
    </row>
    <row r="361" spans="1:2">
      <c r="A361" s="14"/>
      <c r="B361" s="14"/>
    </row>
    <row r="362" spans="1:2">
      <c r="A362" s="14"/>
      <c r="B362" s="14"/>
    </row>
    <row r="363" spans="1:2">
      <c r="A363" s="14"/>
      <c r="B363" s="14"/>
    </row>
    <row r="364" spans="1:2">
      <c r="A364" s="14"/>
      <c r="B364" s="14"/>
    </row>
    <row r="365" spans="1:2">
      <c r="A365" s="14"/>
      <c r="B365" s="14"/>
    </row>
    <row r="366" spans="1:2">
      <c r="A366" s="14"/>
      <c r="B366" s="14"/>
    </row>
    <row r="367" spans="1:2">
      <c r="A367" s="14"/>
      <c r="B367" s="14"/>
    </row>
    <row r="368" spans="1:2">
      <c r="A368" s="14"/>
      <c r="B368" s="14"/>
    </row>
    <row r="369" spans="1:2">
      <c r="A369" s="14"/>
      <c r="B369" s="14"/>
    </row>
    <row r="370" spans="1:2">
      <c r="A370" s="14"/>
      <c r="B370" s="14"/>
    </row>
    <row r="371" spans="1:2">
      <c r="A371" s="14"/>
      <c r="B371" s="14"/>
    </row>
    <row r="372" spans="1:2">
      <c r="A372" s="14"/>
      <c r="B372" s="14"/>
    </row>
    <row r="373" spans="1:2">
      <c r="A373" s="14"/>
      <c r="B373" s="14"/>
    </row>
    <row r="374" spans="1:2">
      <c r="A374" s="14"/>
      <c r="B374" s="14"/>
    </row>
    <row r="375" spans="1:2">
      <c r="A375" s="14"/>
      <c r="B375" s="14"/>
    </row>
    <row r="376" spans="1:2">
      <c r="A376" s="14"/>
      <c r="B376" s="14"/>
    </row>
    <row r="377" spans="1:2">
      <c r="A377" s="14"/>
      <c r="B377" s="14"/>
    </row>
    <row r="378" spans="1:2">
      <c r="A378" s="14"/>
      <c r="B378" s="14"/>
    </row>
    <row r="379" spans="1:2">
      <c r="A379" s="14"/>
      <c r="B379" s="14"/>
    </row>
    <row r="380" spans="1:2">
      <c r="A380" s="14"/>
      <c r="B380" s="14"/>
    </row>
    <row r="381" spans="1:2">
      <c r="A381" s="14"/>
      <c r="B381" s="14"/>
    </row>
    <row r="382" spans="1:2">
      <c r="A382" s="14"/>
      <c r="B382" s="14"/>
    </row>
    <row r="383" spans="1:2">
      <c r="A383" s="14"/>
      <c r="B383" s="14"/>
    </row>
    <row r="384" spans="1:2">
      <c r="A384" s="14"/>
      <c r="B384" s="14"/>
    </row>
    <row r="385" spans="1:2">
      <c r="A385" s="14"/>
      <c r="B385" s="14"/>
    </row>
    <row r="386" spans="1:2">
      <c r="A386" s="14"/>
      <c r="B386" s="14"/>
    </row>
    <row r="387" spans="1:2">
      <c r="A387" s="14"/>
      <c r="B387" s="14"/>
    </row>
    <row r="388" spans="1:2">
      <c r="A388" s="14"/>
      <c r="B388" s="14"/>
    </row>
    <row r="389" spans="1:2">
      <c r="A389" s="14"/>
      <c r="B389" s="14"/>
    </row>
    <row r="390" spans="1:2">
      <c r="A390" s="14"/>
      <c r="B390" s="14"/>
    </row>
    <row r="391" spans="1:2">
      <c r="A391" s="14"/>
      <c r="B391" s="14"/>
    </row>
    <row r="392" spans="1:2">
      <c r="A392" s="14"/>
      <c r="B392" s="14"/>
    </row>
    <row r="393" spans="1:2">
      <c r="A393" s="14"/>
      <c r="B393" s="14"/>
    </row>
    <row r="394" spans="1:2">
      <c r="A394" s="14"/>
      <c r="B394" s="14"/>
    </row>
    <row r="395" spans="1:2">
      <c r="A395" s="14"/>
      <c r="B395" s="14"/>
    </row>
    <row r="396" spans="1:2">
      <c r="A396" s="14"/>
      <c r="B396" s="14"/>
    </row>
    <row r="397" spans="1:2">
      <c r="A397" s="14"/>
      <c r="B397" s="14"/>
    </row>
    <row r="398" spans="1:2">
      <c r="A398" s="14"/>
      <c r="B398" s="14"/>
    </row>
    <row r="399" spans="1:2">
      <c r="A399" s="14"/>
      <c r="B399" s="14"/>
    </row>
    <row r="400" spans="1:2">
      <c r="A400" s="14"/>
      <c r="B400" s="14"/>
    </row>
    <row r="401" spans="1:2">
      <c r="A401" s="14"/>
      <c r="B401" s="14"/>
    </row>
    <row r="402" spans="1:2">
      <c r="A402" s="14"/>
      <c r="B402" s="14"/>
    </row>
    <row r="403" spans="1:2">
      <c r="A403" s="14"/>
      <c r="B403" s="14"/>
    </row>
    <row r="404" spans="1:2">
      <c r="A404" s="14"/>
      <c r="B404" s="14"/>
    </row>
    <row r="405" spans="1:2">
      <c r="A405" s="14"/>
      <c r="B405" s="14"/>
    </row>
    <row r="406" spans="1:2">
      <c r="A406" s="14"/>
      <c r="B406" s="14"/>
    </row>
    <row r="407" spans="1:2">
      <c r="A407" s="14"/>
      <c r="B407" s="14"/>
    </row>
    <row r="408" spans="1:2">
      <c r="A408" s="14"/>
      <c r="B408" s="14"/>
    </row>
    <row r="409" spans="1:2">
      <c r="A409" s="14"/>
      <c r="B409" s="14"/>
    </row>
    <row r="410" spans="1:2">
      <c r="A410" s="14"/>
      <c r="B410" s="14"/>
    </row>
    <row r="411" spans="1:2">
      <c r="A411" s="14"/>
      <c r="B411" s="14"/>
    </row>
    <row r="412" spans="1:2">
      <c r="A412" s="14"/>
      <c r="B412" s="14"/>
    </row>
    <row r="413" spans="1:2">
      <c r="A413" s="14"/>
      <c r="B413" s="14"/>
    </row>
    <row r="414" spans="1:2">
      <c r="A414" s="14"/>
      <c r="B414" s="14"/>
    </row>
    <row r="415" spans="1:2">
      <c r="A415" s="14"/>
      <c r="B415" s="14"/>
    </row>
    <row r="416" spans="1:2">
      <c r="A416" s="14"/>
      <c r="B416" s="14"/>
    </row>
    <row r="417" spans="1:2">
      <c r="A417" s="14"/>
      <c r="B417" s="14"/>
    </row>
    <row r="418" spans="1:2">
      <c r="A418" s="14"/>
      <c r="B418" s="14"/>
    </row>
    <row r="419" spans="1:2">
      <c r="A419" s="14"/>
      <c r="B419" s="14"/>
    </row>
    <row r="420" spans="1:2">
      <c r="A420" s="14"/>
      <c r="B420" s="14"/>
    </row>
    <row r="421" spans="1:2">
      <c r="A421" s="14"/>
      <c r="B421" s="14"/>
    </row>
    <row r="422" spans="1:2">
      <c r="A422" s="14"/>
      <c r="B422" s="14"/>
    </row>
    <row r="423" spans="1:2">
      <c r="A423" s="14"/>
      <c r="B423" s="14"/>
    </row>
    <row r="424" spans="1:2">
      <c r="A424" s="14"/>
      <c r="B424" s="14"/>
    </row>
    <row r="425" spans="1:2">
      <c r="A425" s="14"/>
      <c r="B425" s="14"/>
    </row>
    <row r="426" spans="1:2">
      <c r="A426" s="14"/>
      <c r="B426" s="14"/>
    </row>
    <row r="427" spans="1:2">
      <c r="A427" s="14"/>
      <c r="B427" s="14"/>
    </row>
    <row r="428" spans="1:2">
      <c r="A428" s="14"/>
      <c r="B428" s="14"/>
    </row>
    <row r="429" spans="1:2">
      <c r="A429" s="14"/>
      <c r="B429" s="14"/>
    </row>
    <row r="430" spans="1:2">
      <c r="A430" s="14"/>
      <c r="B430" s="14"/>
    </row>
    <row r="431" spans="1:2">
      <c r="A431" s="14"/>
      <c r="B431" s="14"/>
    </row>
    <row r="432" spans="1:2">
      <c r="A432" s="14"/>
      <c r="B432" s="14"/>
    </row>
    <row r="433" spans="1:2">
      <c r="A433" s="14"/>
      <c r="B433" s="14"/>
    </row>
    <row r="434" spans="1:2">
      <c r="A434" s="14"/>
      <c r="B434" s="14"/>
    </row>
    <row r="435" spans="1:2">
      <c r="A435" s="14"/>
      <c r="B435" s="14"/>
    </row>
    <row r="436" spans="1:2">
      <c r="A436" s="14"/>
      <c r="B436" s="14"/>
    </row>
    <row r="437" spans="1:2">
      <c r="A437" s="14"/>
      <c r="B437" s="14"/>
    </row>
    <row r="438" spans="1:2">
      <c r="A438" s="14"/>
      <c r="B438" s="14"/>
    </row>
    <row r="439" spans="1:2">
      <c r="A439" s="14"/>
      <c r="B439" s="14"/>
    </row>
    <row r="440" spans="1:2">
      <c r="A440" s="14"/>
      <c r="B440" s="14"/>
    </row>
    <row r="441" spans="1:2">
      <c r="A441" s="14"/>
      <c r="B441" s="14"/>
    </row>
    <row r="442" spans="1:2">
      <c r="A442" s="14"/>
      <c r="B442" s="14"/>
    </row>
    <row r="443" spans="1:2">
      <c r="A443" s="14"/>
      <c r="B443" s="14"/>
    </row>
    <row r="444" spans="1:2">
      <c r="A444" s="14"/>
      <c r="B444" s="14"/>
    </row>
    <row r="445" spans="1:2">
      <c r="A445" s="14"/>
      <c r="B445" s="14"/>
    </row>
    <row r="446" spans="1:2">
      <c r="A446" s="14"/>
      <c r="B446" s="14"/>
    </row>
    <row r="447" spans="1:2">
      <c r="A447" s="14"/>
      <c r="B447" s="14"/>
    </row>
    <row r="448" spans="1:2">
      <c r="A448" s="14"/>
      <c r="B448" s="14"/>
    </row>
    <row r="449" spans="1:2">
      <c r="A449" s="14"/>
      <c r="B449" s="14"/>
    </row>
    <row r="450" spans="1:2">
      <c r="A450" s="14"/>
      <c r="B450" s="14"/>
    </row>
    <row r="451" spans="1:2">
      <c r="A451" s="14"/>
      <c r="B451" s="14"/>
    </row>
    <row r="452" spans="1:2">
      <c r="A452" s="14"/>
      <c r="B452" s="14"/>
    </row>
    <row r="453" spans="1:2">
      <c r="A453" s="14"/>
      <c r="B453" s="14"/>
    </row>
    <row r="454" spans="1:2">
      <c r="A454" s="14"/>
      <c r="B454" s="14"/>
    </row>
    <row r="455" spans="1:2">
      <c r="A455" s="14"/>
      <c r="B455" s="14"/>
    </row>
    <row r="456" spans="1:2">
      <c r="A456" s="14"/>
      <c r="B456" s="14"/>
    </row>
    <row r="457" spans="1:2">
      <c r="A457" s="14"/>
      <c r="B457" s="14"/>
    </row>
    <row r="458" spans="1:2">
      <c r="A458" s="14"/>
      <c r="B458" s="14"/>
    </row>
    <row r="459" spans="1:2">
      <c r="A459" s="14"/>
      <c r="B459" s="14"/>
    </row>
    <row r="460" spans="1:2">
      <c r="A460" s="14"/>
      <c r="B460" s="14"/>
    </row>
    <row r="461" spans="1:2">
      <c r="A461" s="14"/>
      <c r="B461" s="14"/>
    </row>
    <row r="462" spans="1:2">
      <c r="A462" s="14"/>
      <c r="B462" s="14"/>
    </row>
    <row r="463" spans="1:2">
      <c r="A463" s="14"/>
      <c r="B463" s="14"/>
    </row>
    <row r="464" spans="1:2">
      <c r="A464" s="14"/>
      <c r="B464" s="14"/>
    </row>
    <row r="465" spans="1:2">
      <c r="A465" s="14"/>
      <c r="B465" s="14"/>
    </row>
    <row r="466" spans="1:2">
      <c r="A466" s="14"/>
      <c r="B466" s="14"/>
    </row>
    <row r="467" spans="1:2">
      <c r="A467" s="14"/>
      <c r="B467" s="14"/>
    </row>
    <row r="468" spans="1:2">
      <c r="A468" s="14"/>
      <c r="B468" s="14"/>
    </row>
    <row r="469" spans="1:2">
      <c r="A469" s="14"/>
      <c r="B469" s="14"/>
    </row>
    <row r="470" spans="1:2">
      <c r="A470" s="14"/>
      <c r="B470" s="14"/>
    </row>
    <row r="471" spans="1:2">
      <c r="A471" s="14"/>
      <c r="B471" s="14"/>
    </row>
    <row r="472" spans="1:2">
      <c r="A472" s="14"/>
      <c r="B472" s="14"/>
    </row>
    <row r="473" spans="1:2">
      <c r="A473" s="14"/>
      <c r="B473" s="14"/>
    </row>
    <row r="474" spans="1:2">
      <c r="A474" s="14"/>
      <c r="B474" s="14"/>
    </row>
    <row r="475" spans="1:2">
      <c r="A475" s="14"/>
      <c r="B475" s="14"/>
    </row>
    <row r="476" spans="1:2">
      <c r="A476" s="14"/>
      <c r="B476" s="14"/>
    </row>
    <row r="477" spans="1:2">
      <c r="A477" s="14"/>
      <c r="B477" s="14"/>
    </row>
    <row r="478" spans="1:2">
      <c r="A478" s="14"/>
      <c r="B478" s="14"/>
    </row>
    <row r="479" spans="1:2">
      <c r="A479" s="14"/>
      <c r="B479" s="14"/>
    </row>
    <row r="480" spans="1:2">
      <c r="A480" s="14"/>
      <c r="B480" s="14"/>
    </row>
    <row r="481" spans="1:2">
      <c r="A481" s="14"/>
      <c r="B481" s="14"/>
    </row>
    <row r="482" spans="1:2">
      <c r="A482" s="14"/>
      <c r="B482" s="14"/>
    </row>
    <row r="483" spans="1:2">
      <c r="A483" s="14"/>
      <c r="B483" s="14"/>
    </row>
    <row r="484" spans="1:2">
      <c r="A484" s="14"/>
      <c r="B484" s="14"/>
    </row>
    <row r="485" spans="1:2">
      <c r="A485" s="14"/>
      <c r="B485" s="14"/>
    </row>
    <row r="486" spans="1:2">
      <c r="A486" s="14"/>
      <c r="B486" s="14"/>
    </row>
    <row r="487" spans="1:2">
      <c r="A487" s="14"/>
      <c r="B487" s="14"/>
    </row>
    <row r="488" spans="1:2">
      <c r="A488" s="14"/>
      <c r="B488" s="14"/>
    </row>
    <row r="489" spans="1:2">
      <c r="A489" s="14"/>
      <c r="B489" s="14"/>
    </row>
    <row r="490" spans="1:2">
      <c r="A490" s="14"/>
      <c r="B490" s="14"/>
    </row>
    <row r="491" spans="1:2">
      <c r="A491" s="14"/>
      <c r="B491" s="14"/>
    </row>
    <row r="492" spans="1:2">
      <c r="A492" s="14"/>
      <c r="B492" s="14"/>
    </row>
    <row r="493" spans="1:2">
      <c r="A493" s="14"/>
      <c r="B493" s="14"/>
    </row>
    <row r="494" spans="1:2">
      <c r="A494" s="14"/>
      <c r="B494" s="14"/>
    </row>
    <row r="495" spans="1:2">
      <c r="A495" s="14"/>
      <c r="B495" s="14"/>
    </row>
    <row r="496" spans="1:2">
      <c r="A496" s="14"/>
      <c r="B496" s="14"/>
    </row>
    <row r="497" spans="1:2">
      <c r="A497" s="14"/>
      <c r="B497" s="14"/>
    </row>
    <row r="498" spans="1:2">
      <c r="A498" s="14"/>
      <c r="B498" s="14"/>
    </row>
    <row r="499" spans="1:2">
      <c r="A499" s="14"/>
      <c r="B499" s="14"/>
    </row>
    <row r="500" spans="1:2">
      <c r="A500" s="14"/>
      <c r="B500" s="14"/>
    </row>
    <row r="501" spans="1:2">
      <c r="A501" s="14"/>
      <c r="B501" s="14"/>
    </row>
    <row r="502" spans="1:2">
      <c r="A502" s="14"/>
      <c r="B502" s="14"/>
    </row>
    <row r="503" spans="1:2">
      <c r="A503" s="14"/>
      <c r="B503" s="14"/>
    </row>
    <row r="504" spans="1:2">
      <c r="A504" s="14"/>
      <c r="B504" s="14"/>
    </row>
    <row r="505" spans="1:2">
      <c r="A505" s="14"/>
      <c r="B505" s="14"/>
    </row>
    <row r="506" spans="1:2">
      <c r="A506" s="14"/>
      <c r="B506" s="14"/>
    </row>
    <row r="507" spans="1:2">
      <c r="A507" s="14"/>
      <c r="B507" s="14"/>
    </row>
    <row r="508" spans="1:2">
      <c r="A508" s="14"/>
      <c r="B508" s="14"/>
    </row>
    <row r="509" spans="1:2">
      <c r="A509" s="14"/>
      <c r="B509" s="14"/>
    </row>
    <row r="510" spans="1:2">
      <c r="A510" s="14"/>
      <c r="B510" s="14"/>
    </row>
    <row r="511" spans="1:2">
      <c r="A511" s="14"/>
      <c r="B511" s="14"/>
    </row>
    <row r="512" spans="1:2">
      <c r="A512" s="14"/>
      <c r="B512" s="14"/>
    </row>
    <row r="513" spans="1:2">
      <c r="A513" s="14"/>
      <c r="B513" s="14"/>
    </row>
    <row r="514" spans="1:2">
      <c r="A514" s="14"/>
      <c r="B514" s="14"/>
    </row>
    <row r="515" spans="1:2">
      <c r="A515" s="14"/>
      <c r="B515" s="14"/>
    </row>
    <row r="516" spans="1:2">
      <c r="A516" s="14"/>
      <c r="B516" s="14"/>
    </row>
    <row r="517" spans="1:2">
      <c r="A517" s="14"/>
      <c r="B517" s="14"/>
    </row>
    <row r="518" spans="1:2">
      <c r="A518" s="14"/>
      <c r="B518" s="14"/>
    </row>
    <row r="519" spans="1:2">
      <c r="A519" s="14"/>
      <c r="B519" s="14"/>
    </row>
    <row r="520" spans="1:2">
      <c r="A520" s="14"/>
      <c r="B520" s="14"/>
    </row>
    <row r="521" spans="1:2">
      <c r="A521" s="14"/>
      <c r="B521" s="14"/>
    </row>
    <row r="522" spans="1:2">
      <c r="A522" s="14"/>
      <c r="B522" s="14"/>
    </row>
    <row r="523" spans="1:2">
      <c r="A523" s="14"/>
      <c r="B523" s="14"/>
    </row>
    <row r="524" spans="1:2">
      <c r="A524" s="14"/>
      <c r="B524" s="14"/>
    </row>
    <row r="525" spans="1:2">
      <c r="A525" s="14"/>
      <c r="B525" s="14"/>
    </row>
    <row r="526" spans="1:2">
      <c r="A526" s="14"/>
      <c r="B526" s="14"/>
    </row>
    <row r="527" spans="1:2">
      <c r="A527" s="14"/>
      <c r="B527" s="14"/>
    </row>
    <row r="528" spans="1:2">
      <c r="A528" s="14"/>
      <c r="B528" s="14"/>
    </row>
    <row r="529" spans="1:2">
      <c r="A529" s="14"/>
      <c r="B529" s="14"/>
    </row>
    <row r="530" spans="1:2">
      <c r="A530" s="14"/>
      <c r="B530" s="14"/>
    </row>
    <row r="531" spans="1:2">
      <c r="A531" s="14"/>
      <c r="B531" s="14"/>
    </row>
    <row r="532" spans="1:2">
      <c r="A532" s="14"/>
      <c r="B532" s="14"/>
    </row>
    <row r="533" spans="1:2">
      <c r="A533" s="14"/>
      <c r="B533" s="14"/>
    </row>
    <row r="534" spans="1:2">
      <c r="A534" s="14"/>
      <c r="B534" s="14"/>
    </row>
    <row r="535" spans="1:2">
      <c r="A535" s="14"/>
      <c r="B535" s="14"/>
    </row>
    <row r="536" spans="1:2">
      <c r="A536" s="14"/>
      <c r="B536" s="14"/>
    </row>
    <row r="537" spans="1:2">
      <c r="A537" s="14"/>
      <c r="B537" s="14"/>
    </row>
    <row r="538" spans="1:2">
      <c r="A538" s="14"/>
      <c r="B538" s="14"/>
    </row>
    <row r="539" spans="1:2">
      <c r="A539" s="14"/>
      <c r="B539" s="14"/>
    </row>
    <row r="540" spans="1:2">
      <c r="A540" s="14"/>
      <c r="B540" s="14"/>
    </row>
    <row r="541" spans="1:2">
      <c r="A541" s="14"/>
      <c r="B541" s="14"/>
    </row>
    <row r="542" spans="1:2">
      <c r="A542" s="14"/>
      <c r="B542" s="14"/>
    </row>
    <row r="543" spans="1:2">
      <c r="A543" s="14"/>
      <c r="B543" s="14"/>
    </row>
    <row r="544" spans="1:2">
      <c r="A544" s="14"/>
      <c r="B544" s="14"/>
    </row>
    <row r="545" spans="1:2">
      <c r="A545" s="14"/>
      <c r="B545" s="14"/>
    </row>
    <row r="546" spans="1:2">
      <c r="A546" s="14"/>
      <c r="B546" s="14"/>
    </row>
    <row r="547" spans="1:2">
      <c r="A547" s="14"/>
      <c r="B547" s="14"/>
    </row>
    <row r="548" spans="1:2">
      <c r="A548" s="14"/>
      <c r="B548" s="14"/>
    </row>
    <row r="549" spans="1:2">
      <c r="A549" s="14"/>
      <c r="B549" s="14"/>
    </row>
    <row r="550" spans="1:2">
      <c r="A550" s="14"/>
      <c r="B550" s="14"/>
    </row>
    <row r="551" spans="1:2">
      <c r="A551" s="14"/>
      <c r="B551" s="14"/>
    </row>
    <row r="552" spans="1:2">
      <c r="A552" s="14"/>
      <c r="B552" s="14"/>
    </row>
    <row r="553" spans="1:2">
      <c r="A553" s="14"/>
      <c r="B553" s="14"/>
    </row>
    <row r="554" spans="1:2">
      <c r="A554" s="14"/>
      <c r="B554" s="14"/>
    </row>
    <row r="555" spans="1:2">
      <c r="A555" s="14"/>
      <c r="B555" s="14"/>
    </row>
    <row r="556" spans="1:2">
      <c r="A556" s="14"/>
      <c r="B556" s="14"/>
    </row>
    <row r="557" spans="1:2">
      <c r="A557" s="14"/>
      <c r="B557" s="14"/>
    </row>
    <row r="558" spans="1:2">
      <c r="A558" s="14"/>
      <c r="B558" s="14"/>
    </row>
    <row r="559" spans="1:2">
      <c r="A559" s="14"/>
      <c r="B559" s="14"/>
    </row>
    <row r="560" spans="1:2">
      <c r="A560" s="14"/>
      <c r="B560" s="14"/>
    </row>
    <row r="561" spans="1:2">
      <c r="A561" s="14"/>
      <c r="B561" s="14"/>
    </row>
    <row r="562" spans="1:2">
      <c r="A562" s="14"/>
      <c r="B562" s="14"/>
    </row>
    <row r="563" spans="1:2">
      <c r="A563" s="14"/>
      <c r="B563" s="14"/>
    </row>
    <row r="564" spans="1:2">
      <c r="A564" s="14"/>
      <c r="B564" s="14"/>
    </row>
    <row r="565" spans="1:2">
      <c r="A565" s="14"/>
      <c r="B565" s="14"/>
    </row>
    <row r="566" spans="1:2">
      <c r="A566" s="14"/>
      <c r="B566" s="14"/>
    </row>
    <row r="567" spans="1:2">
      <c r="A567" s="14"/>
      <c r="B567" s="14"/>
    </row>
    <row r="568" spans="1:2">
      <c r="A568" s="14"/>
      <c r="B568" s="14"/>
    </row>
    <row r="569" spans="1:2">
      <c r="A569" s="14"/>
      <c r="B569" s="14"/>
    </row>
    <row r="570" spans="1:2">
      <c r="A570" s="14"/>
      <c r="B570" s="14"/>
    </row>
    <row r="571" spans="1:2">
      <c r="A571" s="14"/>
      <c r="B571" s="14"/>
    </row>
    <row r="572" spans="1:2">
      <c r="A572" s="14"/>
      <c r="B572" s="14"/>
    </row>
    <row r="573" spans="1:2">
      <c r="A573" s="14"/>
      <c r="B573" s="14"/>
    </row>
    <row r="574" spans="1:2">
      <c r="A574" s="14"/>
      <c r="B574" s="14"/>
    </row>
    <row r="575" spans="1:2">
      <c r="A575" s="14"/>
      <c r="B575" s="14"/>
    </row>
    <row r="576" spans="1:2">
      <c r="A576" s="14"/>
      <c r="B576" s="14"/>
    </row>
    <row r="577" spans="1:2">
      <c r="A577" s="14"/>
      <c r="B577" s="14"/>
    </row>
    <row r="578" spans="1:2">
      <c r="A578" s="14"/>
      <c r="B578" s="14"/>
    </row>
    <row r="579" spans="1:2">
      <c r="A579" s="14"/>
      <c r="B579" s="14"/>
    </row>
    <row r="580" spans="1:2">
      <c r="A580" s="14"/>
      <c r="B580" s="14"/>
    </row>
    <row r="581" spans="1:2">
      <c r="A581" s="14"/>
      <c r="B581" s="14"/>
    </row>
    <row r="582" spans="1:2">
      <c r="A582" s="14"/>
      <c r="B582" s="14"/>
    </row>
    <row r="583" spans="1:2">
      <c r="A583" s="14"/>
      <c r="B583" s="14"/>
    </row>
    <row r="584" spans="1:2">
      <c r="A584" s="14"/>
      <c r="B584" s="14"/>
    </row>
    <row r="585" spans="1:2">
      <c r="A585" s="14"/>
      <c r="B585" s="14"/>
    </row>
    <row r="586" spans="1:2">
      <c r="A586" s="14"/>
      <c r="B586" s="14"/>
    </row>
    <row r="587" spans="1:2">
      <c r="A587" s="14"/>
      <c r="B587" s="14"/>
    </row>
    <row r="588" spans="1:2">
      <c r="A588" s="14"/>
      <c r="B588" s="14"/>
    </row>
    <row r="589" spans="1:2">
      <c r="A589" s="14"/>
      <c r="B589" s="14"/>
    </row>
    <row r="590" spans="1:2">
      <c r="A590" s="14"/>
      <c r="B590" s="14"/>
    </row>
    <row r="591" spans="1:2">
      <c r="A591" s="14"/>
      <c r="B591" s="14"/>
    </row>
    <row r="592" spans="1:2">
      <c r="A592" s="14"/>
      <c r="B592" s="14"/>
    </row>
    <row r="593" spans="1:2">
      <c r="A593" s="14"/>
      <c r="B593" s="14"/>
    </row>
    <row r="594" spans="1:2">
      <c r="A594" s="14"/>
      <c r="B594" s="14"/>
    </row>
    <row r="595" spans="1:2">
      <c r="A595" s="14"/>
      <c r="B595" s="14"/>
    </row>
    <row r="596" spans="1:2">
      <c r="A596" s="14"/>
      <c r="B596" s="14"/>
    </row>
    <row r="597" spans="1:2">
      <c r="A597" s="14"/>
      <c r="B597" s="14"/>
    </row>
    <row r="598" spans="1:2">
      <c r="A598" s="14"/>
      <c r="B598" s="14"/>
    </row>
    <row r="599" spans="1:2">
      <c r="A599" s="14"/>
      <c r="B599" s="14"/>
    </row>
    <row r="600" spans="1:2">
      <c r="A600" s="14"/>
      <c r="B600" s="14"/>
    </row>
    <row r="601" spans="1:2">
      <c r="A601" s="14"/>
      <c r="B601" s="14"/>
    </row>
    <row r="602" spans="1:2">
      <c r="A602" s="14"/>
      <c r="B602" s="14"/>
    </row>
    <row r="603" spans="1:2">
      <c r="A603" s="14"/>
      <c r="B603" s="14"/>
    </row>
    <row r="604" spans="1:2">
      <c r="A604" s="14"/>
      <c r="B604" s="14"/>
    </row>
    <row r="605" spans="1:2">
      <c r="A605" s="14"/>
      <c r="B605" s="14"/>
    </row>
    <row r="606" spans="1:2">
      <c r="A606" s="14"/>
      <c r="B606" s="14"/>
    </row>
    <row r="607" spans="1:2">
      <c r="A607" s="14"/>
      <c r="B607" s="14"/>
    </row>
    <row r="608" spans="1:2">
      <c r="A608" s="14"/>
      <c r="B608" s="14"/>
    </row>
    <row r="609" spans="1:2">
      <c r="A609" s="14"/>
      <c r="B609" s="14"/>
    </row>
    <row r="610" spans="1:2">
      <c r="A610" s="14"/>
      <c r="B610" s="14"/>
    </row>
    <row r="611" spans="1:2">
      <c r="A611" s="14"/>
      <c r="B611" s="14"/>
    </row>
    <row r="612" spans="1:2">
      <c r="A612" s="14"/>
      <c r="B612" s="14"/>
    </row>
    <row r="613" spans="1:2">
      <c r="A613" s="14"/>
      <c r="B613" s="14"/>
    </row>
    <row r="614" spans="1:2">
      <c r="A614" s="14"/>
      <c r="B614" s="14"/>
    </row>
    <row r="615" spans="1:2">
      <c r="A615" s="14"/>
      <c r="B615" s="14"/>
    </row>
    <row r="616" spans="1:2">
      <c r="A616" s="14"/>
      <c r="B616" s="14"/>
    </row>
    <row r="617" spans="1:2">
      <c r="A617" s="14"/>
      <c r="B617" s="14"/>
    </row>
    <row r="618" spans="1:2">
      <c r="A618" s="14"/>
      <c r="B618" s="14"/>
    </row>
    <row r="619" spans="1:2">
      <c r="A619" s="14"/>
      <c r="B619" s="14"/>
    </row>
    <row r="620" spans="1:2">
      <c r="A620" s="14"/>
      <c r="B620" s="14"/>
    </row>
    <row r="621" spans="1:2">
      <c r="A621" s="14"/>
      <c r="B621" s="14"/>
    </row>
    <row r="622" spans="1:2">
      <c r="A622" s="14"/>
      <c r="B622" s="14"/>
    </row>
    <row r="623" spans="1:2">
      <c r="A623" s="14"/>
      <c r="B623" s="14"/>
    </row>
    <row r="624" spans="1:2">
      <c r="A624" s="14"/>
      <c r="B624" s="14"/>
    </row>
    <row r="625" spans="1:2">
      <c r="A625" s="14"/>
      <c r="B625" s="14"/>
    </row>
    <row r="626" spans="1:2">
      <c r="A626" s="14"/>
      <c r="B626" s="14"/>
    </row>
    <row r="627" spans="1:2">
      <c r="A627" s="14"/>
      <c r="B627" s="14"/>
    </row>
    <row r="628" spans="1:2">
      <c r="A628" s="14"/>
      <c r="B628" s="14"/>
    </row>
    <row r="629" spans="1:2">
      <c r="A629" s="14"/>
      <c r="B629" s="14"/>
    </row>
    <row r="630" spans="1:2">
      <c r="A630" s="14"/>
      <c r="B630" s="14"/>
    </row>
    <row r="631" spans="1:2">
      <c r="A631" s="14"/>
      <c r="B631" s="14"/>
    </row>
    <row r="632" spans="1:2">
      <c r="A632" s="14"/>
      <c r="B632" s="14"/>
    </row>
    <row r="633" spans="1:2">
      <c r="A633" s="14"/>
      <c r="B633" s="14"/>
    </row>
    <row r="634" spans="1:2">
      <c r="A634" s="14"/>
      <c r="B634" s="14"/>
    </row>
    <row r="635" spans="1:2">
      <c r="A635" s="14"/>
      <c r="B635" s="14"/>
    </row>
    <row r="636" spans="1:2">
      <c r="A636" s="14"/>
      <c r="B636" s="14"/>
    </row>
    <row r="637" spans="1:2">
      <c r="A637" s="14"/>
      <c r="B637" s="14"/>
    </row>
    <row r="638" spans="1:2">
      <c r="A638" s="14"/>
      <c r="B638" s="14"/>
    </row>
    <row r="639" spans="1:2">
      <c r="A639" s="14"/>
      <c r="B639" s="14"/>
    </row>
    <row r="640" spans="1:2">
      <c r="A640" s="14"/>
      <c r="B640" s="14"/>
    </row>
    <row r="641" spans="1:2">
      <c r="A641" s="14"/>
      <c r="B641" s="14"/>
    </row>
    <row r="642" spans="1:2">
      <c r="A642" s="14"/>
      <c r="B642" s="14"/>
    </row>
    <row r="643" spans="1:2">
      <c r="A643" s="14"/>
      <c r="B643" s="14"/>
    </row>
    <row r="644" spans="1:2">
      <c r="A644" s="14"/>
      <c r="B644" s="14"/>
    </row>
    <row r="645" spans="1:2">
      <c r="A645" s="14"/>
      <c r="B645" s="14"/>
    </row>
    <row r="646" spans="1:2">
      <c r="A646" s="14"/>
      <c r="B646" s="14"/>
    </row>
    <row r="647" spans="1:2">
      <c r="A647" s="14"/>
      <c r="B647" s="14"/>
    </row>
    <row r="648" spans="1:2">
      <c r="A648" s="14"/>
      <c r="B648" s="14"/>
    </row>
    <row r="649" spans="1:2">
      <c r="A649" s="14"/>
      <c r="B649" s="14"/>
    </row>
    <row r="650" spans="1:2">
      <c r="A650" s="14"/>
      <c r="B650" s="14"/>
    </row>
    <row r="651" spans="1:2">
      <c r="A651" s="14"/>
      <c r="B651" s="14"/>
    </row>
    <row r="652" spans="1:2">
      <c r="A652" s="14"/>
      <c r="B652" s="14"/>
    </row>
    <row r="653" spans="1:2">
      <c r="A653" s="14"/>
      <c r="B653" s="14"/>
    </row>
    <row r="654" spans="1:2">
      <c r="A654" s="14"/>
      <c r="B654" s="14"/>
    </row>
    <row r="655" spans="1:2">
      <c r="A655" s="14"/>
      <c r="B655" s="14"/>
    </row>
    <row r="656" spans="1:2">
      <c r="A656" s="14"/>
      <c r="B656" s="14"/>
    </row>
    <row r="657" spans="1:2">
      <c r="A657" s="14"/>
      <c r="B657" s="14"/>
    </row>
    <row r="658" spans="1:2">
      <c r="A658" s="14"/>
      <c r="B658" s="14"/>
    </row>
    <row r="659" spans="1:2">
      <c r="A659" s="14"/>
      <c r="B659" s="14"/>
    </row>
    <row r="660" spans="1:2">
      <c r="A660" s="14"/>
      <c r="B660" s="14"/>
    </row>
    <row r="661" spans="1:2">
      <c r="A661" s="14"/>
      <c r="B661" s="14"/>
    </row>
    <row r="662" spans="1:2">
      <c r="A662" s="14"/>
      <c r="B662" s="14"/>
    </row>
    <row r="663" spans="1:2">
      <c r="A663" s="14"/>
      <c r="B663" s="14"/>
    </row>
    <row r="664" spans="1:2">
      <c r="A664" s="14"/>
      <c r="B664" s="14"/>
    </row>
    <row r="665" spans="1:2">
      <c r="A665" s="14"/>
      <c r="B665" s="14"/>
    </row>
    <row r="666" spans="1:2">
      <c r="A666" s="14"/>
      <c r="B666" s="14"/>
    </row>
    <row r="667" spans="1:2">
      <c r="A667" s="14"/>
      <c r="B667" s="14"/>
    </row>
    <row r="668" spans="1:2">
      <c r="A668" s="14"/>
      <c r="B668" s="14"/>
    </row>
    <row r="669" spans="1:2">
      <c r="A669" s="14"/>
      <c r="B669" s="14"/>
    </row>
    <row r="670" spans="1:2">
      <c r="A670" s="14"/>
      <c r="B670" s="14"/>
    </row>
    <row r="671" spans="1:2">
      <c r="A671" s="14"/>
      <c r="B671" s="14"/>
    </row>
    <row r="672" spans="1:2">
      <c r="A672" s="14"/>
      <c r="B672" s="14"/>
    </row>
    <row r="673" spans="1:2">
      <c r="A673" s="14"/>
      <c r="B673" s="14"/>
    </row>
    <row r="674" spans="1:2">
      <c r="A674" s="14"/>
      <c r="B674" s="14"/>
    </row>
    <row r="675" spans="1:2">
      <c r="A675" s="14"/>
      <c r="B675" s="14"/>
    </row>
    <row r="676" spans="1:2">
      <c r="A676" s="14"/>
      <c r="B676" s="14"/>
    </row>
    <row r="677" spans="1:2">
      <c r="A677" s="14"/>
      <c r="B677" s="14"/>
    </row>
    <row r="678" spans="1:2">
      <c r="A678" s="14"/>
      <c r="B678" s="14"/>
    </row>
    <row r="679" spans="1:2">
      <c r="A679" s="14"/>
      <c r="B679" s="14"/>
    </row>
    <row r="680" spans="1:2">
      <c r="A680" s="14"/>
      <c r="B680" s="14"/>
    </row>
    <row r="681" spans="1:2">
      <c r="A681" s="14"/>
      <c r="B681" s="14"/>
    </row>
    <row r="682" spans="1:2">
      <c r="A682" s="14"/>
      <c r="B682" s="14"/>
    </row>
    <row r="683" spans="1:2">
      <c r="A683" s="14"/>
      <c r="B683" s="14"/>
    </row>
    <row r="684" spans="1:2">
      <c r="A684" s="14"/>
      <c r="B684" s="14"/>
    </row>
    <row r="685" spans="1:2">
      <c r="A685" s="14"/>
      <c r="B685" s="14"/>
    </row>
    <row r="686" spans="1:2">
      <c r="A686" s="14"/>
      <c r="B686" s="14"/>
    </row>
    <row r="687" spans="1:2">
      <c r="A687" s="14"/>
      <c r="B687" s="14"/>
    </row>
    <row r="688" spans="1:2">
      <c r="A688" s="14"/>
      <c r="B688" s="14"/>
    </row>
    <row r="689" spans="1:2">
      <c r="A689" s="14"/>
      <c r="B689" s="14"/>
    </row>
    <row r="690" spans="1:2">
      <c r="A690" s="14"/>
      <c r="B690" s="14"/>
    </row>
    <row r="691" spans="1:2">
      <c r="A691" s="14"/>
      <c r="B691" s="14"/>
    </row>
    <row r="692" spans="1:2">
      <c r="A692" s="14"/>
      <c r="B692" s="14"/>
    </row>
    <row r="693" spans="1:2">
      <c r="A693" s="14"/>
      <c r="B693" s="14"/>
    </row>
    <row r="694" spans="1:2">
      <c r="A694" s="14"/>
      <c r="B694" s="14"/>
    </row>
    <row r="695" spans="1:2">
      <c r="A695" s="14"/>
      <c r="B695" s="14"/>
    </row>
    <row r="696" spans="1:2">
      <c r="A696" s="14"/>
      <c r="B696" s="14"/>
    </row>
    <row r="697" spans="1:2">
      <c r="A697" s="14"/>
      <c r="B697" s="14"/>
    </row>
    <row r="698" spans="1:2">
      <c r="A698" s="14"/>
      <c r="B698" s="14"/>
    </row>
    <row r="699" spans="1:2">
      <c r="A699" s="14"/>
      <c r="B699" s="14"/>
    </row>
    <row r="700" spans="1:2">
      <c r="A700" s="14"/>
      <c r="B700" s="14"/>
    </row>
    <row r="701" spans="1:2">
      <c r="A701" s="14"/>
      <c r="B701" s="14"/>
    </row>
    <row r="702" spans="1:2">
      <c r="A702" s="14"/>
      <c r="B702" s="14"/>
    </row>
    <row r="703" spans="1:2">
      <c r="A703" s="14"/>
      <c r="B703" s="14"/>
    </row>
    <row r="704" spans="1:2">
      <c r="A704" s="14"/>
      <c r="B704" s="14"/>
    </row>
    <row r="705" spans="1:2">
      <c r="A705" s="14"/>
      <c r="B705" s="14"/>
    </row>
    <row r="706" spans="1:2">
      <c r="A706" s="14"/>
      <c r="B706" s="14"/>
    </row>
    <row r="707" spans="1:2">
      <c r="A707" s="14"/>
      <c r="B707" s="14"/>
    </row>
    <row r="708" spans="1:2">
      <c r="A708" s="14"/>
      <c r="B708" s="14"/>
    </row>
    <row r="709" spans="1:2">
      <c r="A709" s="14"/>
      <c r="B709" s="14"/>
    </row>
    <row r="710" spans="1:2">
      <c r="A710" s="14"/>
      <c r="B710" s="14"/>
    </row>
    <row r="711" spans="1:2">
      <c r="A711" s="14"/>
      <c r="B711" s="14"/>
    </row>
    <row r="712" spans="1:2">
      <c r="A712" s="14"/>
      <c r="B712" s="14"/>
    </row>
    <row r="713" spans="1:2">
      <c r="A713" s="14"/>
      <c r="B713" s="14"/>
    </row>
    <row r="714" spans="1:2">
      <c r="A714" s="14"/>
      <c r="B714" s="14"/>
    </row>
    <row r="715" spans="1:2">
      <c r="A715" s="14"/>
      <c r="B715" s="14"/>
    </row>
    <row r="716" spans="1:2">
      <c r="A716" s="14"/>
      <c r="B716" s="14"/>
    </row>
    <row r="717" spans="1:2">
      <c r="A717" s="14"/>
      <c r="B717" s="14"/>
    </row>
    <row r="718" spans="1:2">
      <c r="A718" s="14"/>
      <c r="B718" s="14"/>
    </row>
    <row r="719" spans="1:2">
      <c r="A719" s="14"/>
      <c r="B719" s="14"/>
    </row>
    <row r="720" spans="1:2">
      <c r="A720" s="14"/>
      <c r="B720" s="14"/>
    </row>
    <row r="721" spans="1:2">
      <c r="A721" s="14"/>
      <c r="B721" s="14"/>
    </row>
    <row r="722" spans="1:2">
      <c r="A722" s="14"/>
      <c r="B722" s="14"/>
    </row>
    <row r="723" spans="1:2">
      <c r="A723" s="14"/>
      <c r="B723" s="14"/>
    </row>
    <row r="724" spans="1:2">
      <c r="A724" s="14"/>
      <c r="B724" s="14"/>
    </row>
    <row r="725" spans="1:2">
      <c r="A725" s="14"/>
      <c r="B725" s="14"/>
    </row>
    <row r="726" spans="1:2">
      <c r="A726" s="14"/>
      <c r="B726" s="14"/>
    </row>
    <row r="727" spans="1:2">
      <c r="A727" s="14"/>
      <c r="B727" s="14"/>
    </row>
    <row r="728" spans="1:2">
      <c r="A728" s="14"/>
      <c r="B728" s="14"/>
    </row>
    <row r="729" spans="1:2">
      <c r="A729" s="14"/>
      <c r="B729" s="14"/>
    </row>
    <row r="730" spans="1:2">
      <c r="A730" s="14"/>
      <c r="B730" s="14"/>
    </row>
    <row r="731" spans="1:2">
      <c r="A731" s="14"/>
      <c r="B731" s="14"/>
    </row>
    <row r="732" spans="1:2">
      <c r="A732" s="14"/>
      <c r="B732" s="14"/>
    </row>
    <row r="733" spans="1:2">
      <c r="A733" s="14"/>
      <c r="B733" s="14"/>
    </row>
    <row r="734" spans="1:2">
      <c r="A734" s="14"/>
      <c r="B734" s="14"/>
    </row>
    <row r="735" spans="1:2">
      <c r="A735" s="14"/>
      <c r="B735" s="14"/>
    </row>
    <row r="736" spans="1:2">
      <c r="A736" s="14"/>
      <c r="B736" s="14"/>
    </row>
    <row r="737" spans="1:2">
      <c r="A737" s="14"/>
      <c r="B737" s="14"/>
    </row>
    <row r="738" spans="1:2">
      <c r="A738" s="14"/>
      <c r="B738" s="14"/>
    </row>
    <row r="739" spans="1:2">
      <c r="A739" s="14"/>
      <c r="B739" s="14"/>
    </row>
    <row r="740" spans="1:2">
      <c r="A740" s="14"/>
      <c r="B740" s="14"/>
    </row>
    <row r="741" spans="1:2">
      <c r="A741" s="14"/>
      <c r="B741" s="14"/>
    </row>
    <row r="742" spans="1:2">
      <c r="A742" s="14"/>
      <c r="B742" s="14"/>
    </row>
    <row r="743" spans="1:2">
      <c r="A743" s="14"/>
      <c r="B743" s="14"/>
    </row>
    <row r="744" spans="1:2">
      <c r="A744" s="14"/>
      <c r="B744" s="14"/>
    </row>
    <row r="745" spans="1:2">
      <c r="A745" s="14"/>
      <c r="B745" s="14"/>
    </row>
    <row r="746" spans="1:2">
      <c r="A746" s="14"/>
      <c r="B746" s="14"/>
    </row>
    <row r="747" spans="1:2">
      <c r="A747" s="14"/>
      <c r="B747" s="14"/>
    </row>
    <row r="748" spans="1:2">
      <c r="A748" s="14"/>
      <c r="B748" s="14"/>
    </row>
    <row r="749" spans="1:2">
      <c r="A749" s="14"/>
      <c r="B749" s="14"/>
    </row>
    <row r="750" spans="1:2">
      <c r="A750" s="14"/>
      <c r="B750" s="14"/>
    </row>
    <row r="751" spans="1:2">
      <c r="A751" s="14"/>
      <c r="B751" s="14"/>
    </row>
    <row r="752" spans="1:2">
      <c r="A752" s="14"/>
      <c r="B752" s="14"/>
    </row>
    <row r="753" spans="1:2">
      <c r="A753" s="14"/>
      <c r="B753" s="14"/>
    </row>
    <row r="754" spans="1:2">
      <c r="A754" s="14"/>
      <c r="B754" s="14"/>
    </row>
    <row r="755" spans="1:2">
      <c r="A755" s="14"/>
      <c r="B755" s="14"/>
    </row>
    <row r="756" spans="1:2">
      <c r="A756" s="14"/>
      <c r="B756" s="14"/>
    </row>
    <row r="757" spans="1:2">
      <c r="A757" s="14"/>
      <c r="B757" s="14"/>
    </row>
    <row r="758" spans="1:2">
      <c r="A758" s="14"/>
      <c r="B758" s="14"/>
    </row>
    <row r="759" spans="1:2">
      <c r="A759" s="14"/>
      <c r="B759" s="14"/>
    </row>
    <row r="760" spans="1:2">
      <c r="A760" s="14"/>
      <c r="B760" s="14"/>
    </row>
    <row r="761" spans="1:2">
      <c r="A761" s="14"/>
      <c r="B761" s="14"/>
    </row>
    <row r="762" spans="1:2">
      <c r="A762" s="14"/>
      <c r="B762" s="14"/>
    </row>
    <row r="763" spans="1:2">
      <c r="A763" s="14"/>
      <c r="B763" s="14"/>
    </row>
    <row r="764" spans="1:2">
      <c r="A764" s="14"/>
      <c r="B764" s="14"/>
    </row>
    <row r="765" spans="1:2">
      <c r="A765" s="14"/>
      <c r="B765" s="14"/>
    </row>
    <row r="766" spans="1:2">
      <c r="A766" s="14"/>
      <c r="B766" s="14"/>
    </row>
    <row r="767" spans="1:2">
      <c r="A767" s="14"/>
      <c r="B767" s="14"/>
    </row>
    <row r="768" spans="1:2">
      <c r="A768" s="14"/>
      <c r="B768" s="14"/>
    </row>
    <row r="769" spans="1:2">
      <c r="A769" s="14"/>
      <c r="B769" s="14"/>
    </row>
    <row r="770" spans="1:2">
      <c r="A770" s="14"/>
      <c r="B770" s="14"/>
    </row>
    <row r="771" spans="1:2">
      <c r="A771" s="14"/>
      <c r="B771" s="14"/>
    </row>
    <row r="772" spans="1:2">
      <c r="A772" s="14"/>
      <c r="B772" s="14"/>
    </row>
    <row r="773" spans="1:2">
      <c r="A773" s="14"/>
      <c r="B773" s="14"/>
    </row>
    <row r="774" spans="1:2">
      <c r="A774" s="14"/>
      <c r="B774" s="14"/>
    </row>
    <row r="775" spans="1:2">
      <c r="A775" s="14"/>
      <c r="B775" s="14"/>
    </row>
    <row r="776" spans="1:2">
      <c r="A776" s="14"/>
      <c r="B776" s="14"/>
    </row>
    <row r="777" spans="1:2">
      <c r="A777" s="14"/>
      <c r="B777" s="14"/>
    </row>
    <row r="778" spans="1:2">
      <c r="A778" s="14"/>
      <c r="B778" s="14"/>
    </row>
    <row r="779" spans="1:2">
      <c r="A779" s="14"/>
      <c r="B779" s="14"/>
    </row>
    <row r="780" spans="1:2">
      <c r="A780" s="14"/>
      <c r="B780" s="14"/>
    </row>
    <row r="781" spans="1:2">
      <c r="A781" s="14"/>
      <c r="B781" s="14"/>
    </row>
    <row r="782" spans="1:2">
      <c r="A782" s="14"/>
      <c r="B782" s="14"/>
    </row>
    <row r="783" spans="1:2">
      <c r="A783" s="14"/>
      <c r="B783" s="14"/>
    </row>
    <row r="784" spans="1:2">
      <c r="A784" s="14"/>
      <c r="B784" s="14"/>
    </row>
    <row r="785" spans="1:2">
      <c r="A785" s="14"/>
      <c r="B785" s="14"/>
    </row>
    <row r="786" spans="1:2">
      <c r="A786" s="14"/>
      <c r="B786" s="14"/>
    </row>
    <row r="787" spans="1:2">
      <c r="A787" s="14"/>
      <c r="B787" s="14"/>
    </row>
    <row r="788" spans="1:2">
      <c r="A788" s="14"/>
      <c r="B788" s="14"/>
    </row>
    <row r="789" spans="1:2">
      <c r="A789" s="14"/>
      <c r="B789" s="14"/>
    </row>
    <row r="790" spans="1:2">
      <c r="A790" s="14"/>
      <c r="B790" s="14"/>
    </row>
    <row r="791" spans="1:2">
      <c r="A791" s="14"/>
      <c r="B791" s="14"/>
    </row>
    <row r="792" spans="1:2">
      <c r="A792" s="14"/>
      <c r="B792" s="14"/>
    </row>
    <row r="793" spans="1:2">
      <c r="A793" s="14"/>
      <c r="B793" s="14"/>
    </row>
    <row r="794" spans="1:2">
      <c r="A794" s="14"/>
      <c r="B794" s="14"/>
    </row>
    <row r="795" spans="1:2">
      <c r="A795" s="14"/>
      <c r="B795" s="14"/>
    </row>
    <row r="796" spans="1:2">
      <c r="A796" s="14"/>
      <c r="B796" s="14"/>
    </row>
    <row r="797" spans="1:2">
      <c r="A797" s="14"/>
      <c r="B797" s="14"/>
    </row>
    <row r="798" spans="1:2">
      <c r="A798" s="14"/>
      <c r="B798" s="14"/>
    </row>
    <row r="799" spans="1:2">
      <c r="A799" s="14"/>
      <c r="B799" s="14"/>
    </row>
    <row r="800" spans="1:2">
      <c r="A800" s="14"/>
      <c r="B800" s="14"/>
    </row>
    <row r="801" spans="1:2">
      <c r="A801" s="14"/>
      <c r="B801" s="14"/>
    </row>
    <row r="802" spans="1:2">
      <c r="A802" s="14"/>
      <c r="B802" s="14"/>
    </row>
    <row r="803" spans="1:2">
      <c r="A803" s="14"/>
      <c r="B803" s="14"/>
    </row>
    <row r="804" spans="1:2">
      <c r="A804" s="14"/>
      <c r="B804" s="14"/>
    </row>
    <row r="805" spans="1:2">
      <c r="A805" s="14"/>
      <c r="B805" s="14"/>
    </row>
    <row r="806" spans="1:2">
      <c r="A806" s="14"/>
      <c r="B806" s="14"/>
    </row>
    <row r="807" spans="1:2">
      <c r="A807" s="14"/>
      <c r="B807" s="14"/>
    </row>
    <row r="808" spans="1:2">
      <c r="A808" s="14"/>
      <c r="B808" s="14"/>
    </row>
    <row r="809" spans="1:2">
      <c r="A809" s="14"/>
      <c r="B809" s="14"/>
    </row>
    <row r="810" spans="1:2">
      <c r="A810" s="14"/>
      <c r="B810" s="14"/>
    </row>
    <row r="811" spans="1:2">
      <c r="A811" s="14"/>
      <c r="B811" s="14"/>
    </row>
    <row r="812" spans="1:2">
      <c r="A812" s="14"/>
      <c r="B812" s="14"/>
    </row>
    <row r="813" spans="1:2">
      <c r="A813" s="14"/>
      <c r="B813" s="14"/>
    </row>
    <row r="814" spans="1:2">
      <c r="A814" s="14"/>
      <c r="B814" s="14"/>
    </row>
    <row r="815" spans="1:2">
      <c r="A815" s="14"/>
      <c r="B815" s="14"/>
    </row>
    <row r="816" spans="1:2">
      <c r="A816" s="14"/>
      <c r="B816" s="14"/>
    </row>
    <row r="817" spans="1:2">
      <c r="A817" s="14"/>
      <c r="B817" s="14"/>
    </row>
    <row r="818" spans="1:2">
      <c r="A818" s="14"/>
      <c r="B818" s="14"/>
    </row>
    <row r="819" spans="1:2">
      <c r="A819" s="14"/>
      <c r="B819" s="14"/>
    </row>
    <row r="820" spans="1:2">
      <c r="A820" s="14"/>
      <c r="B820" s="14"/>
    </row>
    <row r="821" spans="1:2">
      <c r="A821" s="14"/>
      <c r="B821" s="14"/>
    </row>
    <row r="822" spans="1:2">
      <c r="A822" s="14"/>
      <c r="B822" s="14"/>
    </row>
    <row r="823" spans="1:2">
      <c r="A823" s="14"/>
      <c r="B823" s="14"/>
    </row>
    <row r="824" spans="1:2">
      <c r="A824" s="14"/>
      <c r="B824" s="14"/>
    </row>
    <row r="825" spans="1:2">
      <c r="A825" s="14"/>
      <c r="B825" s="14"/>
    </row>
    <row r="826" spans="1:2">
      <c r="A826" s="14"/>
      <c r="B826" s="14"/>
    </row>
    <row r="827" spans="1:2">
      <c r="A827" s="14"/>
      <c r="B827" s="14"/>
    </row>
    <row r="828" spans="1:2">
      <c r="A828" s="14"/>
      <c r="B828" s="14"/>
    </row>
    <row r="829" spans="1:2">
      <c r="A829" s="14"/>
      <c r="B829" s="14"/>
    </row>
    <row r="830" spans="1:2">
      <c r="A830" s="14"/>
      <c r="B830" s="14"/>
    </row>
    <row r="831" spans="1:2">
      <c r="A831" s="14"/>
      <c r="B831" s="14"/>
    </row>
    <row r="832" spans="1:2">
      <c r="A832" s="14"/>
      <c r="B832" s="14"/>
    </row>
    <row r="833" spans="1:2">
      <c r="A833" s="14"/>
      <c r="B833" s="14"/>
    </row>
    <row r="834" spans="1:2">
      <c r="A834" s="14"/>
      <c r="B834" s="14"/>
    </row>
    <row r="835" spans="1:2">
      <c r="A835" s="14"/>
      <c r="B835" s="14"/>
    </row>
    <row r="836" spans="1:2">
      <c r="A836" s="14"/>
      <c r="B836" s="14"/>
    </row>
    <row r="837" spans="1:2">
      <c r="A837" s="14"/>
      <c r="B837" s="14"/>
    </row>
    <row r="838" spans="1:2">
      <c r="A838" s="14"/>
      <c r="B838" s="14"/>
    </row>
    <row r="839" spans="1:2">
      <c r="A839" s="14"/>
      <c r="B839" s="14"/>
    </row>
    <row r="840" spans="1:2">
      <c r="A840" s="14"/>
      <c r="B840" s="14"/>
    </row>
    <row r="841" spans="1:2">
      <c r="A841" s="14"/>
      <c r="B841" s="14"/>
    </row>
    <row r="842" spans="1:2">
      <c r="A842" s="14"/>
      <c r="B842" s="14"/>
    </row>
    <row r="843" spans="1:2">
      <c r="A843" s="14"/>
      <c r="B843" s="14"/>
    </row>
    <row r="844" spans="1:2">
      <c r="A844" s="14"/>
      <c r="B844" s="14"/>
    </row>
    <row r="845" spans="1:2">
      <c r="A845" s="14"/>
      <c r="B845" s="14"/>
    </row>
    <row r="846" spans="1:2">
      <c r="A846" s="14"/>
      <c r="B846" s="14"/>
    </row>
    <row r="847" spans="1:2">
      <c r="A847" s="14"/>
      <c r="B847" s="14"/>
    </row>
    <row r="848" spans="1:2">
      <c r="A848" s="14"/>
      <c r="B848" s="14"/>
    </row>
    <row r="849" spans="1:2">
      <c r="A849" s="14"/>
      <c r="B849" s="14"/>
    </row>
    <row r="850" spans="1:2">
      <c r="A850" s="14"/>
      <c r="B850" s="14"/>
    </row>
    <row r="851" spans="1:2">
      <c r="A851" s="14"/>
      <c r="B851" s="14"/>
    </row>
    <row r="852" spans="1:2">
      <c r="A852" s="14"/>
      <c r="B852" s="14"/>
    </row>
    <row r="853" spans="1:2">
      <c r="A853" s="14"/>
      <c r="B853" s="14"/>
    </row>
    <row r="854" spans="1:2">
      <c r="A854" s="14"/>
      <c r="B854" s="14"/>
    </row>
    <row r="855" spans="1:2">
      <c r="A855" s="14"/>
      <c r="B855" s="14"/>
    </row>
    <row r="856" spans="1:2">
      <c r="A856" s="14"/>
      <c r="B856" s="14"/>
    </row>
    <row r="857" spans="1:2">
      <c r="A857" s="14"/>
      <c r="B857" s="14"/>
    </row>
    <row r="858" spans="1:2">
      <c r="A858" s="14"/>
      <c r="B858" s="14"/>
    </row>
    <row r="859" spans="1:2">
      <c r="A859" s="14"/>
      <c r="B859" s="14"/>
    </row>
    <row r="860" spans="1:2">
      <c r="A860" s="14"/>
      <c r="B860" s="14"/>
    </row>
    <row r="861" spans="1:2">
      <c r="A861" s="14"/>
      <c r="B861" s="14"/>
    </row>
    <row r="862" spans="1:2">
      <c r="A862" s="14"/>
      <c r="B862" s="14"/>
    </row>
    <row r="863" spans="1:2">
      <c r="A863" s="14"/>
      <c r="B863" s="14"/>
    </row>
    <row r="864" spans="1:2">
      <c r="A864" s="14"/>
      <c r="B864" s="14"/>
    </row>
    <row r="865" spans="1:2">
      <c r="A865" s="14"/>
      <c r="B865" s="14"/>
    </row>
    <row r="866" spans="1:2">
      <c r="A866" s="14"/>
      <c r="B866" s="14"/>
    </row>
    <row r="867" spans="1:2">
      <c r="A867" s="14"/>
      <c r="B867" s="14"/>
    </row>
    <row r="868" spans="1:2">
      <c r="A868" s="14"/>
      <c r="B868" s="14"/>
    </row>
    <row r="869" spans="1:2">
      <c r="A869" s="14"/>
      <c r="B869" s="14"/>
    </row>
    <row r="870" spans="1:2">
      <c r="A870" s="14"/>
      <c r="B870" s="14"/>
    </row>
    <row r="871" spans="1:2">
      <c r="A871" s="14"/>
      <c r="B871" s="14"/>
    </row>
    <row r="872" spans="1:2">
      <c r="A872" s="14"/>
      <c r="B872" s="14"/>
    </row>
    <row r="873" spans="1:2">
      <c r="A873" s="14"/>
      <c r="B873" s="14"/>
    </row>
    <row r="874" spans="1:2">
      <c r="A874" s="14"/>
      <c r="B874" s="14"/>
    </row>
    <row r="875" spans="1:2">
      <c r="A875" s="14"/>
      <c r="B875" s="14"/>
    </row>
    <row r="876" spans="1:2">
      <c r="A876" s="14"/>
      <c r="B876" s="14"/>
    </row>
    <row r="877" spans="1:2">
      <c r="A877" s="14"/>
      <c r="B877" s="14"/>
    </row>
    <row r="878" spans="1:2">
      <c r="A878" s="14"/>
      <c r="B878" s="14"/>
    </row>
    <row r="879" spans="1:2">
      <c r="A879" s="14"/>
      <c r="B879" s="14"/>
    </row>
    <row r="880" spans="1:2">
      <c r="A880" s="14"/>
      <c r="B880" s="14"/>
    </row>
    <row r="881" spans="1:2">
      <c r="A881" s="14"/>
      <c r="B881" s="14"/>
    </row>
    <row r="882" spans="1:2">
      <c r="A882" s="14"/>
      <c r="B882" s="14"/>
    </row>
    <row r="883" spans="1:2">
      <c r="A883" s="14"/>
      <c r="B883" s="14"/>
    </row>
    <row r="884" spans="1:2">
      <c r="A884" s="14"/>
      <c r="B884" s="14"/>
    </row>
    <row r="885" spans="1:2">
      <c r="A885" s="14"/>
      <c r="B885" s="14"/>
    </row>
    <row r="886" spans="1:2">
      <c r="A886" s="14"/>
      <c r="B886" s="14"/>
    </row>
    <row r="887" spans="1:2">
      <c r="A887" s="14"/>
      <c r="B887" s="14"/>
    </row>
    <row r="888" spans="1:2">
      <c r="A888" s="14"/>
      <c r="B888" s="14"/>
    </row>
    <row r="889" spans="1:2">
      <c r="A889" s="14"/>
      <c r="B889" s="14"/>
    </row>
    <row r="890" spans="1:2">
      <c r="A890" s="14"/>
      <c r="B890" s="14"/>
    </row>
    <row r="891" spans="1:2">
      <c r="A891" s="14"/>
      <c r="B891" s="14"/>
    </row>
    <row r="892" spans="1:2">
      <c r="A892" s="14"/>
      <c r="B892" s="14"/>
    </row>
    <row r="893" spans="1:2">
      <c r="A893" s="14"/>
      <c r="B893" s="14"/>
    </row>
    <row r="894" spans="1:2">
      <c r="A894" s="14"/>
      <c r="B894" s="14"/>
    </row>
    <row r="895" spans="1:2">
      <c r="A895" s="14"/>
      <c r="B895" s="14"/>
    </row>
    <row r="896" spans="1:2">
      <c r="A896" s="14"/>
      <c r="B896" s="14"/>
    </row>
    <row r="897" spans="1:2">
      <c r="A897" s="14"/>
      <c r="B897" s="14"/>
    </row>
    <row r="898" spans="1:2">
      <c r="A898" s="14"/>
      <c r="B898" s="14"/>
    </row>
    <row r="899" spans="1:2">
      <c r="A899" s="14"/>
      <c r="B899" s="14"/>
    </row>
    <row r="900" spans="1:2">
      <c r="A900" s="14"/>
      <c r="B900" s="14"/>
    </row>
    <row r="901" spans="1:2">
      <c r="A901" s="14"/>
      <c r="B901" s="14"/>
    </row>
    <row r="902" spans="1:2">
      <c r="A902" s="14"/>
      <c r="B902" s="14"/>
    </row>
    <row r="903" spans="1:2">
      <c r="A903" s="14"/>
      <c r="B903" s="14"/>
    </row>
    <row r="904" spans="1:2">
      <c r="A904" s="14"/>
      <c r="B904" s="14"/>
    </row>
    <row r="905" spans="1:2">
      <c r="A905" s="14"/>
      <c r="B905" s="14"/>
    </row>
    <row r="906" spans="1:2">
      <c r="A906" s="14"/>
      <c r="B906" s="14"/>
    </row>
    <row r="907" spans="1:2">
      <c r="A907" s="14"/>
      <c r="B907" s="14"/>
    </row>
    <row r="908" spans="1:2">
      <c r="A908" s="14"/>
      <c r="B908" s="14"/>
    </row>
    <row r="909" spans="1:2">
      <c r="A909" s="14"/>
      <c r="B909" s="14"/>
    </row>
    <row r="910" spans="1:2">
      <c r="A910" s="14"/>
      <c r="B910" s="14"/>
    </row>
    <row r="911" spans="1:2">
      <c r="A911" s="14"/>
      <c r="B911" s="14"/>
    </row>
    <row r="912" spans="1:2">
      <c r="A912" s="14"/>
      <c r="B912" s="14"/>
    </row>
    <row r="913" spans="1:2">
      <c r="A913" s="14"/>
      <c r="B913" s="14"/>
    </row>
    <row r="914" spans="1:2">
      <c r="A914" s="14"/>
      <c r="B914" s="14"/>
    </row>
    <row r="915" spans="1:2">
      <c r="A915" s="14"/>
      <c r="B915" s="14"/>
    </row>
    <row r="916" spans="1:2">
      <c r="A916" s="14"/>
      <c r="B916" s="14"/>
    </row>
    <row r="917" spans="1:2">
      <c r="A917" s="14"/>
      <c r="B917" s="14"/>
    </row>
    <row r="918" spans="1:2">
      <c r="A918" s="14"/>
      <c r="B918" s="14"/>
    </row>
    <row r="919" spans="1:2">
      <c r="A919" s="14"/>
      <c r="B919" s="14"/>
    </row>
    <row r="920" spans="1:2">
      <c r="A920" s="14"/>
      <c r="B920" s="14"/>
    </row>
    <row r="921" spans="1:2">
      <c r="A921" s="14"/>
      <c r="B921" s="14"/>
    </row>
    <row r="922" spans="1:2">
      <c r="A922" s="14"/>
      <c r="B922" s="14"/>
    </row>
    <row r="923" spans="1:2">
      <c r="A923" s="14"/>
      <c r="B923" s="14"/>
    </row>
    <row r="924" spans="1:2">
      <c r="A924" s="14"/>
      <c r="B924" s="14"/>
    </row>
    <row r="925" spans="1:2">
      <c r="A925" s="14"/>
      <c r="B925" s="14"/>
    </row>
    <row r="926" spans="1:2">
      <c r="A926" s="14"/>
      <c r="B926" s="14"/>
    </row>
    <row r="927" spans="1:2">
      <c r="A927" s="14"/>
      <c r="B927" s="14"/>
    </row>
    <row r="928" spans="1:2">
      <c r="A928" s="14"/>
      <c r="B928" s="14"/>
    </row>
    <row r="929" spans="1:2">
      <c r="A929" s="14"/>
      <c r="B929" s="14"/>
    </row>
    <row r="930" spans="1:2">
      <c r="A930" s="14"/>
      <c r="B930" s="14"/>
    </row>
    <row r="931" spans="1:2">
      <c r="A931" s="14"/>
      <c r="B931" s="14"/>
    </row>
    <row r="932" spans="1:2">
      <c r="A932" s="14"/>
      <c r="B932" s="14"/>
    </row>
    <row r="933" spans="1:2">
      <c r="A933" s="14"/>
      <c r="B933" s="14"/>
    </row>
    <row r="934" spans="1:2">
      <c r="A934" s="14"/>
      <c r="B934" s="14"/>
    </row>
    <row r="935" spans="1:2">
      <c r="A935" s="14"/>
      <c r="B935" s="14"/>
    </row>
    <row r="936" spans="1:2">
      <c r="A936" s="14"/>
      <c r="B936" s="14"/>
    </row>
    <row r="937" spans="1:2">
      <c r="A937" s="14"/>
      <c r="B937" s="14"/>
    </row>
    <row r="938" spans="1:2">
      <c r="A938" s="14"/>
      <c r="B938" s="14"/>
    </row>
    <row r="939" spans="1:2">
      <c r="A939" s="14"/>
      <c r="B939" s="14"/>
    </row>
    <row r="940" spans="1:2">
      <c r="A940" s="14"/>
      <c r="B940" s="14"/>
    </row>
    <row r="941" spans="1:2">
      <c r="A941" s="14"/>
      <c r="B941" s="14"/>
    </row>
    <row r="942" spans="1:2">
      <c r="A942" s="14"/>
      <c r="B942" s="14"/>
    </row>
    <row r="943" spans="1:2">
      <c r="A943" s="14"/>
      <c r="B943" s="14"/>
    </row>
    <row r="944" spans="1:2">
      <c r="A944" s="14"/>
      <c r="B944" s="14"/>
    </row>
    <row r="945" spans="1:2">
      <c r="A945" s="14"/>
      <c r="B945" s="14"/>
    </row>
    <row r="946" spans="1:2">
      <c r="A946" s="14"/>
      <c r="B946" s="14"/>
    </row>
    <row r="947" spans="1:2">
      <c r="A947" s="14"/>
      <c r="B947" s="14"/>
    </row>
    <row r="948" spans="1:2">
      <c r="A948" s="14"/>
      <c r="B948" s="14"/>
    </row>
    <row r="949" spans="1:2">
      <c r="A949" s="14"/>
      <c r="B949" s="14"/>
    </row>
    <row r="950" spans="1:2">
      <c r="A950" s="14"/>
      <c r="B950" s="14"/>
    </row>
    <row r="951" spans="1:2">
      <c r="A951" s="14"/>
      <c r="B951" s="14"/>
    </row>
    <row r="952" spans="1:2">
      <c r="A952" s="14"/>
      <c r="B952" s="14"/>
    </row>
    <row r="953" spans="1:2">
      <c r="A953" s="14"/>
      <c r="B953" s="14"/>
    </row>
    <row r="954" spans="1:2">
      <c r="A954" s="14"/>
      <c r="B954" s="14"/>
    </row>
    <row r="955" spans="1:2">
      <c r="A955" s="14"/>
      <c r="B955" s="14"/>
    </row>
    <row r="956" spans="1:2">
      <c r="A956" s="14"/>
      <c r="B956" s="14"/>
    </row>
    <row r="957" spans="1:2">
      <c r="A957" s="14"/>
      <c r="B957" s="14"/>
    </row>
    <row r="958" spans="1:2">
      <c r="A958" s="14"/>
      <c r="B958" s="14"/>
    </row>
    <row r="959" spans="1:2">
      <c r="A959" s="14"/>
      <c r="B959" s="14"/>
    </row>
    <row r="960" spans="1:2">
      <c r="A960" s="14"/>
      <c r="B960" s="14"/>
    </row>
    <row r="961" spans="1:2">
      <c r="A961" s="14"/>
      <c r="B961" s="14"/>
    </row>
    <row r="962" spans="1:2">
      <c r="A962" s="14"/>
      <c r="B962" s="14"/>
    </row>
    <row r="963" spans="1:2">
      <c r="A963" s="14"/>
      <c r="B963" s="14"/>
    </row>
    <row r="964" spans="1:2">
      <c r="A964" s="14"/>
      <c r="B964" s="14"/>
    </row>
    <row r="965" spans="1:2">
      <c r="A965" s="14"/>
      <c r="B965" s="14"/>
    </row>
    <row r="966" spans="1:2">
      <c r="A966" s="14"/>
      <c r="B966" s="14"/>
    </row>
    <row r="967" spans="1:2">
      <c r="A967" s="14"/>
      <c r="B967" s="14"/>
    </row>
    <row r="968" spans="1:2">
      <c r="A968" s="14"/>
      <c r="B968" s="14"/>
    </row>
    <row r="969" spans="1:2">
      <c r="A969" s="14"/>
      <c r="B969" s="14"/>
    </row>
    <row r="970" spans="1:2">
      <c r="A970" s="14"/>
      <c r="B970" s="14"/>
    </row>
    <row r="971" spans="1:2">
      <c r="A971" s="14"/>
      <c r="B971" s="14"/>
    </row>
    <row r="972" spans="1:2">
      <c r="A972" s="14"/>
      <c r="B972" s="14"/>
    </row>
    <row r="973" spans="1:2">
      <c r="A973" s="14"/>
      <c r="B973" s="14"/>
    </row>
    <row r="974" spans="1:2">
      <c r="A974" s="14"/>
      <c r="B974" s="14"/>
    </row>
    <row r="975" spans="1:2">
      <c r="A975" s="14"/>
      <c r="B975" s="14"/>
    </row>
    <row r="976" spans="1:2">
      <c r="A976" s="14"/>
      <c r="B976" s="14"/>
    </row>
    <row r="977" spans="1:2">
      <c r="A977" s="14"/>
      <c r="B977" s="14"/>
    </row>
    <row r="978" spans="1:2">
      <c r="A978" s="14"/>
      <c r="B978" s="14"/>
    </row>
    <row r="979" spans="1:2">
      <c r="A979" s="14"/>
      <c r="B979" s="14"/>
    </row>
    <row r="980" spans="1:2">
      <c r="A980" s="14"/>
      <c r="B980" s="14"/>
    </row>
    <row r="981" spans="1:2">
      <c r="A981" s="14"/>
      <c r="B981" s="14"/>
    </row>
    <row r="982" spans="1:2">
      <c r="A982" s="14"/>
      <c r="B982" s="14"/>
    </row>
    <row r="983" spans="1:2">
      <c r="A983" s="14"/>
      <c r="B983" s="14"/>
    </row>
    <row r="984" spans="1:2">
      <c r="A984" s="14"/>
      <c r="B984" s="14"/>
    </row>
    <row r="985" spans="1:2">
      <c r="A985" s="14"/>
      <c r="B985" s="14"/>
    </row>
    <row r="986" spans="1:2">
      <c r="A986" s="14"/>
      <c r="B986" s="14"/>
    </row>
    <row r="987" spans="1:2">
      <c r="A987" s="14"/>
      <c r="B987" s="14"/>
    </row>
    <row r="988" spans="1:2">
      <c r="A988" s="14"/>
      <c r="B988" s="14"/>
    </row>
    <row r="989" spans="1:2">
      <c r="A989" s="14"/>
      <c r="B989" s="14"/>
    </row>
    <row r="990" spans="1:2">
      <c r="A990" s="14"/>
      <c r="B990" s="14"/>
    </row>
    <row r="991" spans="1:2">
      <c r="A991" s="14"/>
      <c r="B991" s="14"/>
    </row>
    <row r="992" spans="1:2">
      <c r="A992" s="14"/>
      <c r="B992" s="14"/>
    </row>
    <row r="993" spans="1:2">
      <c r="A993" s="14"/>
      <c r="B993" s="14"/>
    </row>
    <row r="994" spans="1:2">
      <c r="A994" s="14"/>
      <c r="B994" s="14"/>
    </row>
    <row r="995" spans="1:2">
      <c r="A995" s="14"/>
      <c r="B995" s="14"/>
    </row>
    <row r="996" spans="1:2">
      <c r="A996" s="14"/>
      <c r="B996" s="14"/>
    </row>
    <row r="997" spans="1:2">
      <c r="A997" s="14"/>
      <c r="B997" s="14"/>
    </row>
    <row r="998" spans="1:2">
      <c r="A998" s="14"/>
      <c r="B998" s="14"/>
    </row>
    <row r="999" spans="1:2">
      <c r="A999" s="14"/>
      <c r="B999" s="14"/>
    </row>
    <row r="1000" spans="1:2">
      <c r="A1000" s="14"/>
      <c r="B1000" s="14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1" max="1" width="8" customWidth="1"/>
    <col min="2" max="2" width="30" customWidth="1"/>
  </cols>
  <sheetData>
    <row r="1" spans="1:26">
      <c r="A1" s="15" t="s">
        <v>182</v>
      </c>
      <c r="B1" s="15" t="s">
        <v>183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>
      <c r="A2" s="17" t="s">
        <v>87</v>
      </c>
      <c r="B2" s="17" t="s">
        <v>184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18" t="s">
        <v>158</v>
      </c>
      <c r="B3" s="18" t="s">
        <v>185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17" t="s">
        <v>23</v>
      </c>
      <c r="B4" s="17" t="s">
        <v>186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18" t="s">
        <v>152</v>
      </c>
      <c r="B5" s="18" t="s">
        <v>187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>
      <c r="A6" s="17" t="s">
        <v>11</v>
      </c>
      <c r="B6" s="17" t="s">
        <v>188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>
      <c r="A7" s="18" t="s">
        <v>168</v>
      </c>
      <c r="B7" s="18" t="s">
        <v>189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17" t="s">
        <v>63</v>
      </c>
      <c r="B8" s="17" t="s">
        <v>190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8" t="s">
        <v>25</v>
      </c>
      <c r="B9" s="18" t="s">
        <v>191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7" t="s">
        <v>170</v>
      </c>
      <c r="B10" s="17" t="s">
        <v>192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8" t="s">
        <v>51</v>
      </c>
      <c r="B11" s="18" t="s">
        <v>193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17" t="s">
        <v>35</v>
      </c>
      <c r="B12" s="17" t="s">
        <v>194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18" t="s">
        <v>123</v>
      </c>
      <c r="B13" s="18" t="s">
        <v>195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17" t="s">
        <v>75</v>
      </c>
      <c r="B14" s="17" t="s">
        <v>196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8" t="s">
        <v>29</v>
      </c>
      <c r="B15" s="18" t="s">
        <v>197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7" t="s">
        <v>135</v>
      </c>
      <c r="B16" s="17" t="s">
        <v>198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18" t="s">
        <v>47</v>
      </c>
      <c r="B17" s="18" t="s">
        <v>199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7" t="s">
        <v>148</v>
      </c>
      <c r="B18" s="17" t="s">
        <v>200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8" t="s">
        <v>160</v>
      </c>
      <c r="B19" s="18" t="s">
        <v>201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7" t="s">
        <v>39</v>
      </c>
      <c r="B20" s="17" t="s">
        <v>202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8" t="s">
        <v>166</v>
      </c>
      <c r="B21" s="18" t="s">
        <v>203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7" t="s">
        <v>204</v>
      </c>
      <c r="B22" s="17" t="s">
        <v>205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8" t="s">
        <v>206</v>
      </c>
      <c r="B23" s="18" t="s">
        <v>207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7" t="s">
        <v>15</v>
      </c>
      <c r="B24" s="17" t="s">
        <v>186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8" t="s">
        <v>71</v>
      </c>
      <c r="B25" s="18" t="s">
        <v>208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7" t="s">
        <v>95</v>
      </c>
      <c r="B26" s="17" t="s">
        <v>209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8" t="s">
        <v>210</v>
      </c>
      <c r="B27" s="18" t="s">
        <v>211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7" t="s">
        <v>140</v>
      </c>
      <c r="B28" s="17" t="s">
        <v>212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8" t="s">
        <v>77</v>
      </c>
      <c r="B29" s="18" t="s">
        <v>213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7" t="s">
        <v>214</v>
      </c>
      <c r="B30" s="17" t="s">
        <v>215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8" t="s">
        <v>61</v>
      </c>
      <c r="B31" s="18" t="s">
        <v>216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7" t="s">
        <v>21</v>
      </c>
      <c r="B32" s="17" t="s">
        <v>217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8" t="s">
        <v>218</v>
      </c>
      <c r="B33" s="18" t="s">
        <v>209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7" t="s">
        <v>57</v>
      </c>
      <c r="B34" s="17" t="s">
        <v>219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8" t="s">
        <v>101</v>
      </c>
      <c r="B35" s="18" t="s">
        <v>220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7" t="s">
        <v>221</v>
      </c>
      <c r="B36" s="17" t="s">
        <v>222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8" t="s">
        <v>223</v>
      </c>
      <c r="B37" s="18" t="s">
        <v>224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7" t="s">
        <v>225</v>
      </c>
      <c r="B38" s="17" t="s">
        <v>226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8" t="s">
        <v>41</v>
      </c>
      <c r="B39" s="18" t="s">
        <v>227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7" t="s">
        <v>53</v>
      </c>
      <c r="B40" s="17" t="s">
        <v>228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8" t="s">
        <v>150</v>
      </c>
      <c r="B41" s="18" t="s">
        <v>229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7" t="s">
        <v>109</v>
      </c>
      <c r="B42" s="17" t="s">
        <v>230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8" t="s">
        <v>231</v>
      </c>
      <c r="B43" s="18" t="s">
        <v>232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7" t="s">
        <v>93</v>
      </c>
      <c r="B44" s="17" t="s">
        <v>233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8" t="s">
        <v>55</v>
      </c>
      <c r="B45" s="18" t="s">
        <v>234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7" t="s">
        <v>97</v>
      </c>
      <c r="B46" s="17" t="s">
        <v>235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8" t="s">
        <v>91</v>
      </c>
      <c r="B47" s="18" t="s">
        <v>236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7" t="s">
        <v>237</v>
      </c>
      <c r="B48" s="17" t="s">
        <v>238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8" t="s">
        <v>13</v>
      </c>
      <c r="B49" s="18" t="s">
        <v>239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7" t="s">
        <v>240</v>
      </c>
      <c r="B50" s="17" t="s">
        <v>241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8" t="s">
        <v>242</v>
      </c>
      <c r="B51" s="18" t="s">
        <v>243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7" t="s">
        <v>144</v>
      </c>
      <c r="B52" s="17" t="s">
        <v>244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8" t="s">
        <v>245</v>
      </c>
      <c r="B53" s="18" t="s">
        <v>246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7" t="s">
        <v>247</v>
      </c>
      <c r="B54" s="17" t="s">
        <v>224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8" t="s">
        <v>99</v>
      </c>
      <c r="B55" s="18" t="s">
        <v>248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7" t="s">
        <v>249</v>
      </c>
      <c r="B56" s="17" t="s">
        <v>250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8" t="s">
        <v>79</v>
      </c>
      <c r="B57" s="18" t="s">
        <v>251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7" t="s">
        <v>115</v>
      </c>
      <c r="B58" s="17" t="s">
        <v>252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8" t="s">
        <v>45</v>
      </c>
      <c r="B59" s="18" t="s">
        <v>253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7" t="s">
        <v>27</v>
      </c>
      <c r="B60" s="17" t="s">
        <v>254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8" t="s">
        <v>81</v>
      </c>
      <c r="B61" s="18" t="s">
        <v>255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7" t="s">
        <v>67</v>
      </c>
      <c r="B62" s="17" t="s">
        <v>256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8" t="s">
        <v>257</v>
      </c>
      <c r="B63" s="18" t="s">
        <v>258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7" t="s">
        <v>162</v>
      </c>
      <c r="B64" s="17" t="s">
        <v>259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8" t="s">
        <v>49</v>
      </c>
      <c r="B65" s="18" t="s">
        <v>260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7" t="s">
        <v>261</v>
      </c>
      <c r="B66" s="17" t="s">
        <v>262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8" t="s">
        <v>154</v>
      </c>
      <c r="B67" s="18" t="s">
        <v>263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7" t="s">
        <v>264</v>
      </c>
      <c r="B68" s="17" t="s">
        <v>265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8" t="s">
        <v>89</v>
      </c>
      <c r="B69" s="18" t="s">
        <v>193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7" t="s">
        <v>43</v>
      </c>
      <c r="B70" s="17" t="s">
        <v>266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8" t="s">
        <v>267</v>
      </c>
      <c r="B71" s="18" t="s">
        <v>268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7" t="s">
        <v>164</v>
      </c>
      <c r="B72" s="17" t="s">
        <v>269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8" t="s">
        <v>17</v>
      </c>
      <c r="B73" s="18" t="s">
        <v>270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7" t="s">
        <v>271</v>
      </c>
      <c r="B74" s="17" t="s">
        <v>272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8" t="s">
        <v>69</v>
      </c>
      <c r="B75" s="18" t="s">
        <v>273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7" t="s">
        <v>274</v>
      </c>
      <c r="B76" s="17" t="s">
        <v>275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8" t="s">
        <v>103</v>
      </c>
      <c r="B77" s="18" t="s">
        <v>276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7" t="s">
        <v>277</v>
      </c>
      <c r="B78" s="17" t="s">
        <v>278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8" t="s">
        <v>279</v>
      </c>
      <c r="B79" s="18" t="s">
        <v>280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7" t="s">
        <v>281</v>
      </c>
      <c r="B80" s="19" t="s">
        <v>282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8" t="s">
        <v>283</v>
      </c>
      <c r="B81" s="18" t="s">
        <v>284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7" t="s">
        <v>65</v>
      </c>
      <c r="B82" s="17" t="s">
        <v>285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8" t="s">
        <v>37</v>
      </c>
      <c r="B83" s="18" t="s">
        <v>286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7" t="s">
        <v>146</v>
      </c>
      <c r="B84" s="17" t="s">
        <v>287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8" t="s">
        <v>133</v>
      </c>
      <c r="B85" s="18" t="s">
        <v>288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7" t="s">
        <v>31</v>
      </c>
      <c r="B86" s="17" t="s">
        <v>289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8" t="s">
        <v>156</v>
      </c>
      <c r="B87" s="18" t="s">
        <v>290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7" t="s">
        <v>291</v>
      </c>
      <c r="B88" s="17" t="s">
        <v>292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8" t="s">
        <v>293</v>
      </c>
      <c r="B89" s="18" t="s">
        <v>294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7" t="s">
        <v>129</v>
      </c>
      <c r="B90" s="17" t="s">
        <v>295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8" t="s">
        <v>296</v>
      </c>
      <c r="B91" s="18" t="s">
        <v>297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7" t="s">
        <v>113</v>
      </c>
      <c r="B92" s="17" t="s">
        <v>298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8" t="s">
        <v>73</v>
      </c>
      <c r="B93" s="18" t="s">
        <v>299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7" t="s">
        <v>300</v>
      </c>
      <c r="B94" s="17" t="s">
        <v>301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8" t="s">
        <v>121</v>
      </c>
      <c r="B95" s="18" t="s">
        <v>302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7" t="s">
        <v>83</v>
      </c>
      <c r="B96" s="17" t="s">
        <v>303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8" t="s">
        <v>33</v>
      </c>
      <c r="B97" s="18" t="s">
        <v>304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7" t="s">
        <v>305</v>
      </c>
      <c r="B98" s="17" t="s">
        <v>306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8" t="s">
        <v>139</v>
      </c>
      <c r="B99" s="18" t="s">
        <v>307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7" t="s">
        <v>308</v>
      </c>
      <c r="B100" s="17" t="s">
        <v>309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8" t="s">
        <v>310</v>
      </c>
      <c r="B101" s="18" t="s">
        <v>311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7" t="s">
        <v>19</v>
      </c>
      <c r="B102" s="17" t="s">
        <v>312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8" t="s">
        <v>313</v>
      </c>
      <c r="B103" s="18" t="s">
        <v>314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7" t="s">
        <v>315</v>
      </c>
      <c r="B104" s="17" t="s">
        <v>188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8" t="s">
        <v>131</v>
      </c>
      <c r="B105" s="18" t="s">
        <v>316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7" t="s">
        <v>317</v>
      </c>
      <c r="B106" s="17" t="s">
        <v>318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8" t="s">
        <v>319</v>
      </c>
      <c r="B107" s="18" t="s">
        <v>320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7" t="s">
        <v>85</v>
      </c>
      <c r="B108" s="17" t="s">
        <v>321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8" t="s">
        <v>105</v>
      </c>
      <c r="B109" s="18" t="s">
        <v>322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7" t="s">
        <v>323</v>
      </c>
      <c r="B110" s="17" t="s">
        <v>324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8" t="s">
        <v>142</v>
      </c>
      <c r="B111" s="18" t="s">
        <v>325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7" t="s">
        <v>117</v>
      </c>
      <c r="B112" s="17" t="s">
        <v>326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8" t="s">
        <v>327</v>
      </c>
      <c r="B113" s="18" t="s">
        <v>328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7" t="s">
        <v>329</v>
      </c>
      <c r="B114" s="17" t="s">
        <v>330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8" t="s">
        <v>119</v>
      </c>
      <c r="B115" s="18" t="s">
        <v>119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7" t="s">
        <v>137</v>
      </c>
      <c r="B116" s="17" t="s">
        <v>331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8" t="s">
        <v>107</v>
      </c>
      <c r="B117" s="18" t="s">
        <v>332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7" t="s">
        <v>333</v>
      </c>
      <c r="B118" s="17" t="s">
        <v>334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8" t="s">
        <v>335</v>
      </c>
      <c r="B119" s="18" t="s">
        <v>336</v>
      </c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7" t="s">
        <v>337</v>
      </c>
      <c r="B120" s="17" t="s">
        <v>338</v>
      </c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8" t="s">
        <v>59</v>
      </c>
      <c r="B121" s="18" t="s">
        <v>339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7" t="s">
        <v>340</v>
      </c>
      <c r="B122" s="17" t="s">
        <v>341</v>
      </c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8" t="s">
        <v>342</v>
      </c>
      <c r="B123" s="18" t="s">
        <v>343</v>
      </c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7" t="s">
        <v>344</v>
      </c>
      <c r="B124" s="17" t="s">
        <v>345</v>
      </c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8" t="s">
        <v>346</v>
      </c>
      <c r="B125" s="18" t="s">
        <v>347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7" t="s">
        <v>348</v>
      </c>
      <c r="B126" s="17" t="s">
        <v>349</v>
      </c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8" t="s">
        <v>350</v>
      </c>
      <c r="B127" s="18" t="s">
        <v>351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7" t="s">
        <v>352</v>
      </c>
      <c r="B128" s="17" t="s">
        <v>353</v>
      </c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8" t="s">
        <v>354</v>
      </c>
      <c r="B129" s="18" t="s">
        <v>355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7" t="s">
        <v>125</v>
      </c>
      <c r="B130" s="17" t="s">
        <v>356</v>
      </c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8" t="s">
        <v>127</v>
      </c>
      <c r="B131" s="18" t="s">
        <v>357</v>
      </c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7" t="s">
        <v>358</v>
      </c>
      <c r="B132" s="17" t="s">
        <v>359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8" t="s">
        <v>360</v>
      </c>
      <c r="B133" s="18" t="s">
        <v>361</v>
      </c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7" t="s">
        <v>362</v>
      </c>
      <c r="B134" s="17" t="s">
        <v>363</v>
      </c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8" t="s">
        <v>364</v>
      </c>
      <c r="B135" s="18" t="s">
        <v>365</v>
      </c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7" t="s">
        <v>366</v>
      </c>
      <c r="B136" s="17" t="s">
        <v>367</v>
      </c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8" t="s">
        <v>368</v>
      </c>
      <c r="B137" s="18" t="s">
        <v>369</v>
      </c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7" t="s">
        <v>370</v>
      </c>
      <c r="B138" s="17" t="s">
        <v>371</v>
      </c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8" t="s">
        <v>372</v>
      </c>
      <c r="B139" s="18" t="s">
        <v>373</v>
      </c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7" t="s">
        <v>374</v>
      </c>
      <c r="B140" s="17" t="s">
        <v>375</v>
      </c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8" t="s">
        <v>376</v>
      </c>
      <c r="B141" s="18" t="s">
        <v>377</v>
      </c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7" t="s">
        <v>378</v>
      </c>
      <c r="B142" s="17" t="s">
        <v>379</v>
      </c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8" t="s">
        <v>380</v>
      </c>
      <c r="B143" s="18" t="s">
        <v>381</v>
      </c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7" t="s">
        <v>382</v>
      </c>
      <c r="B144" s="17" t="s">
        <v>383</v>
      </c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8" t="s">
        <v>384</v>
      </c>
      <c r="B145" s="18" t="s">
        <v>384</v>
      </c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7" t="s">
        <v>385</v>
      </c>
      <c r="B146" s="17" t="s">
        <v>386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8" t="s">
        <v>387</v>
      </c>
      <c r="B147" s="18" t="s">
        <v>388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7" t="s">
        <v>389</v>
      </c>
      <c r="B148" s="17" t="s">
        <v>390</v>
      </c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8" t="s">
        <v>391</v>
      </c>
      <c r="B149" s="18" t="s">
        <v>197</v>
      </c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7" t="s">
        <v>392</v>
      </c>
      <c r="B150" s="17" t="s">
        <v>393</v>
      </c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8" t="s">
        <v>394</v>
      </c>
      <c r="B151" s="18" t="s">
        <v>395</v>
      </c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7" t="s">
        <v>396</v>
      </c>
      <c r="B152" s="17" t="s">
        <v>397</v>
      </c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8" t="s">
        <v>398</v>
      </c>
      <c r="B153" s="18" t="s">
        <v>399</v>
      </c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7" t="s">
        <v>400</v>
      </c>
      <c r="B154" s="17" t="s">
        <v>401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8" t="s">
        <v>402</v>
      </c>
      <c r="B155" s="18" t="s">
        <v>403</v>
      </c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7" t="s">
        <v>404</v>
      </c>
      <c r="B156" s="17" t="s">
        <v>405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8" t="s">
        <v>406</v>
      </c>
      <c r="B157" s="18" t="s">
        <v>407</v>
      </c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7" t="s">
        <v>408</v>
      </c>
      <c r="B158" s="17" t="s">
        <v>409</v>
      </c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8" t="s">
        <v>410</v>
      </c>
      <c r="B159" s="18" t="s">
        <v>411</v>
      </c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7" t="s">
        <v>412</v>
      </c>
      <c r="B160" s="17" t="s">
        <v>413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8" t="s">
        <v>414</v>
      </c>
      <c r="B161" s="18" t="s">
        <v>415</v>
      </c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7" t="s">
        <v>416</v>
      </c>
      <c r="B162" s="17" t="s">
        <v>417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8" t="s">
        <v>418</v>
      </c>
      <c r="B163" s="18" t="s">
        <v>419</v>
      </c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7" t="s">
        <v>420</v>
      </c>
      <c r="B164" s="17" t="s">
        <v>421</v>
      </c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8" t="s">
        <v>422</v>
      </c>
      <c r="B165" s="18" t="s">
        <v>423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7" t="s">
        <v>424</v>
      </c>
      <c r="B166" s="17" t="s">
        <v>425</v>
      </c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8" t="s">
        <v>426</v>
      </c>
      <c r="B167" s="18" t="s">
        <v>427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7" t="s">
        <v>428</v>
      </c>
      <c r="B168" s="17" t="s">
        <v>429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8" t="s">
        <v>430</v>
      </c>
      <c r="B169" s="18" t="s">
        <v>431</v>
      </c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7" t="s">
        <v>432</v>
      </c>
      <c r="B170" s="17" t="s">
        <v>433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8" t="s">
        <v>434</v>
      </c>
      <c r="B171" s="18" t="s">
        <v>435</v>
      </c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7" t="s">
        <v>436</v>
      </c>
      <c r="B172" s="17" t="s">
        <v>230</v>
      </c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8" t="s">
        <v>111</v>
      </c>
      <c r="B173" s="18" t="s">
        <v>288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7" t="s">
        <v>437</v>
      </c>
      <c r="B174" s="17" t="s">
        <v>438</v>
      </c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8" t="s">
        <v>439</v>
      </c>
      <c r="B175" s="18" t="s">
        <v>440</v>
      </c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7" t="s">
        <v>441</v>
      </c>
      <c r="B176" s="17" t="s">
        <v>442</v>
      </c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8" t="s">
        <v>443</v>
      </c>
      <c r="B177" s="18" t="s">
        <v>444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7" t="s">
        <v>445</v>
      </c>
      <c r="B178" s="17" t="s">
        <v>446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8" t="s">
        <v>447</v>
      </c>
      <c r="B179" s="18" t="s">
        <v>448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7" t="s">
        <v>449</v>
      </c>
      <c r="B180" s="17" t="s">
        <v>324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8" t="s">
        <v>450</v>
      </c>
      <c r="B181" s="18" t="s">
        <v>451</v>
      </c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7" t="s">
        <v>452</v>
      </c>
      <c r="B182" s="17" t="s">
        <v>453</v>
      </c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8" t="s">
        <v>454</v>
      </c>
      <c r="B183" s="18" t="s">
        <v>455</v>
      </c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7" t="s">
        <v>456</v>
      </c>
      <c r="B184" s="17" t="s">
        <v>457</v>
      </c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8" t="s">
        <v>458</v>
      </c>
      <c r="B185" s="18" t="s">
        <v>459</v>
      </c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7" t="s">
        <v>460</v>
      </c>
      <c r="B186" s="17" t="s">
        <v>461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8" t="s">
        <v>462</v>
      </c>
      <c r="B187" s="18" t="s">
        <v>463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7" t="s">
        <v>464</v>
      </c>
      <c r="B188" s="17" t="s">
        <v>465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8" t="s">
        <v>466</v>
      </c>
      <c r="B189" s="18" t="s">
        <v>467</v>
      </c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7" t="s">
        <v>468</v>
      </c>
      <c r="B190" s="17" t="s">
        <v>469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8" t="s">
        <v>470</v>
      </c>
      <c r="B191" s="18" t="s">
        <v>347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7" t="s">
        <v>471</v>
      </c>
      <c r="B192" s="17" t="s">
        <v>381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8" t="s">
        <v>472</v>
      </c>
      <c r="B193" s="18" t="s">
        <v>473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7" t="s">
        <v>474</v>
      </c>
      <c r="B194" s="17" t="s">
        <v>475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8" t="s">
        <v>476</v>
      </c>
      <c r="B195" s="18" t="s">
        <v>477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7" t="s">
        <v>478</v>
      </c>
      <c r="B196" s="17" t="s">
        <v>479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8" t="s">
        <v>480</v>
      </c>
      <c r="B197" s="18" t="s">
        <v>481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7" t="s">
        <v>482</v>
      </c>
      <c r="B198" s="17" t="s">
        <v>483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8" t="s">
        <v>484</v>
      </c>
      <c r="B199" s="18" t="s">
        <v>485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7" t="s">
        <v>486</v>
      </c>
      <c r="B200" s="17" t="s">
        <v>487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8" t="s">
        <v>488</v>
      </c>
      <c r="B201" s="18" t="s">
        <v>489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7" t="s">
        <v>490</v>
      </c>
      <c r="B202" s="17" t="s">
        <v>491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8" t="s">
        <v>492</v>
      </c>
      <c r="B203" s="18" t="s">
        <v>493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7" t="s">
        <v>494</v>
      </c>
      <c r="B204" s="17" t="s">
        <v>495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8" t="s">
        <v>496</v>
      </c>
      <c r="B205" s="18" t="s">
        <v>497</v>
      </c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7" t="s">
        <v>498</v>
      </c>
      <c r="B206" s="17" t="s">
        <v>499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8" t="s">
        <v>500</v>
      </c>
      <c r="B207" s="18" t="s">
        <v>501</v>
      </c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7" t="s">
        <v>502</v>
      </c>
      <c r="B208" s="17" t="s">
        <v>205</v>
      </c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8" t="s">
        <v>503</v>
      </c>
      <c r="B209" s="18" t="s">
        <v>504</v>
      </c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7" t="s">
        <v>505</v>
      </c>
      <c r="B210" s="17" t="s">
        <v>506</v>
      </c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8" t="s">
        <v>507</v>
      </c>
      <c r="B211" s="18" t="s">
        <v>508</v>
      </c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7" t="s">
        <v>509</v>
      </c>
      <c r="B212" s="17" t="s">
        <v>510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8" t="s">
        <v>511</v>
      </c>
      <c r="B213" s="18" t="s">
        <v>512</v>
      </c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7" t="s">
        <v>513</v>
      </c>
      <c r="B214" s="17" t="s">
        <v>514</v>
      </c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8" t="s">
        <v>515</v>
      </c>
      <c r="B215" s="18" t="s">
        <v>238</v>
      </c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7" t="s">
        <v>516</v>
      </c>
      <c r="B216" s="17" t="s">
        <v>517</v>
      </c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8" t="s">
        <v>518</v>
      </c>
      <c r="B217" s="18" t="s">
        <v>519</v>
      </c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7" t="s">
        <v>520</v>
      </c>
      <c r="B218" s="17" t="s">
        <v>521</v>
      </c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8" t="s">
        <v>522</v>
      </c>
      <c r="B219" s="18" t="s">
        <v>196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7" t="s">
        <v>523</v>
      </c>
      <c r="B220" s="17" t="s">
        <v>524</v>
      </c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8" t="s">
        <v>525</v>
      </c>
      <c r="B221" s="18" t="s">
        <v>526</v>
      </c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7" t="s">
        <v>525</v>
      </c>
      <c r="B222" s="17" t="s">
        <v>527</v>
      </c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8" t="s">
        <v>528</v>
      </c>
      <c r="B223" s="18" t="s">
        <v>529</v>
      </c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7" t="s">
        <v>530</v>
      </c>
      <c r="B224" s="17" t="s">
        <v>531</v>
      </c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8" t="s">
        <v>532</v>
      </c>
      <c r="B225" s="18" t="s">
        <v>533</v>
      </c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7" t="s">
        <v>534</v>
      </c>
      <c r="B226" s="17" t="s">
        <v>535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8" t="s">
        <v>536</v>
      </c>
      <c r="B227" s="18" t="s">
        <v>537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7" t="s">
        <v>538</v>
      </c>
      <c r="B228" s="17" t="s">
        <v>539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8" t="s">
        <v>540</v>
      </c>
      <c r="B229" s="18" t="s">
        <v>541</v>
      </c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7" t="s">
        <v>542</v>
      </c>
      <c r="B230" s="17" t="s">
        <v>539</v>
      </c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8" t="s">
        <v>543</v>
      </c>
      <c r="B231" s="18" t="s">
        <v>544</v>
      </c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7" t="s">
        <v>545</v>
      </c>
      <c r="B232" s="17" t="s">
        <v>546</v>
      </c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8" t="s">
        <v>547</v>
      </c>
      <c r="B233" s="18" t="s">
        <v>548</v>
      </c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7" t="s">
        <v>549</v>
      </c>
      <c r="B234" s="17" t="s">
        <v>550</v>
      </c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8" t="s">
        <v>551</v>
      </c>
      <c r="B235" s="18" t="s">
        <v>512</v>
      </c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7" t="s">
        <v>552</v>
      </c>
      <c r="B236" s="17" t="s">
        <v>553</v>
      </c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8" t="s">
        <v>554</v>
      </c>
      <c r="B237" s="18" t="s">
        <v>555</v>
      </c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7" t="s">
        <v>556</v>
      </c>
      <c r="B238" s="17" t="s">
        <v>236</v>
      </c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8" t="s">
        <v>557</v>
      </c>
      <c r="B239" s="18" t="s">
        <v>558</v>
      </c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7" t="s">
        <v>559</v>
      </c>
      <c r="B240" s="17" t="s">
        <v>529</v>
      </c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8" t="s">
        <v>560</v>
      </c>
      <c r="B241" s="18" t="s">
        <v>561</v>
      </c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7" t="s">
        <v>562</v>
      </c>
      <c r="B242" s="17" t="s">
        <v>563</v>
      </c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8" t="s">
        <v>564</v>
      </c>
      <c r="B243" s="18" t="s">
        <v>565</v>
      </c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7" t="s">
        <v>566</v>
      </c>
      <c r="B244" s="17" t="s">
        <v>255</v>
      </c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8" t="s">
        <v>567</v>
      </c>
      <c r="B245" s="18" t="s">
        <v>568</v>
      </c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7" t="s">
        <v>569</v>
      </c>
      <c r="B246" s="17" t="s">
        <v>483</v>
      </c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8" t="s">
        <v>570</v>
      </c>
      <c r="B247" s="18" t="s">
        <v>571</v>
      </c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7" t="s">
        <v>572</v>
      </c>
      <c r="B248" s="17" t="s">
        <v>573</v>
      </c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8" t="s">
        <v>574</v>
      </c>
      <c r="B249" s="18" t="s">
        <v>575</v>
      </c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7" t="s">
        <v>576</v>
      </c>
      <c r="B250" s="17" t="s">
        <v>577</v>
      </c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8" t="s">
        <v>578</v>
      </c>
      <c r="B251" s="18" t="s">
        <v>579</v>
      </c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7" t="s">
        <v>580</v>
      </c>
      <c r="B252" s="17" t="s">
        <v>330</v>
      </c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8" t="s">
        <v>581</v>
      </c>
      <c r="B253" s="18" t="s">
        <v>582</v>
      </c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7" t="s">
        <v>583</v>
      </c>
      <c r="B254" s="17" t="s">
        <v>584</v>
      </c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8" t="s">
        <v>585</v>
      </c>
      <c r="B255" s="18" t="s">
        <v>586</v>
      </c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7" t="s">
        <v>587</v>
      </c>
      <c r="B256" s="17" t="s">
        <v>273</v>
      </c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8" t="s">
        <v>588</v>
      </c>
      <c r="B257" s="18" t="s">
        <v>304</v>
      </c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7" t="s">
        <v>589</v>
      </c>
      <c r="B258" s="17" t="s">
        <v>590</v>
      </c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8" t="s">
        <v>591</v>
      </c>
      <c r="B259" s="18" t="s">
        <v>592</v>
      </c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7" t="s">
        <v>593</v>
      </c>
      <c r="B260" s="17" t="s">
        <v>584</v>
      </c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8" t="s">
        <v>594</v>
      </c>
      <c r="B261" s="18" t="s">
        <v>595</v>
      </c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7" t="s">
        <v>596</v>
      </c>
      <c r="B262" s="17" t="s">
        <v>597</v>
      </c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8" t="s">
        <v>598</v>
      </c>
      <c r="B263" s="18" t="s">
        <v>599</v>
      </c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7" t="s">
        <v>600</v>
      </c>
      <c r="B264" s="17" t="s">
        <v>601</v>
      </c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8" t="s">
        <v>602</v>
      </c>
      <c r="B265" s="18" t="s">
        <v>603</v>
      </c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7" t="s">
        <v>604</v>
      </c>
      <c r="B266" s="17" t="s">
        <v>605</v>
      </c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8" t="s">
        <v>606</v>
      </c>
      <c r="B267" s="18" t="s">
        <v>607</v>
      </c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7" t="s">
        <v>608</v>
      </c>
      <c r="B268" s="17" t="s">
        <v>508</v>
      </c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8" t="s">
        <v>609</v>
      </c>
      <c r="B269" s="18" t="s">
        <v>610</v>
      </c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7" t="s">
        <v>611</v>
      </c>
      <c r="B270" s="17" t="s">
        <v>610</v>
      </c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8" t="s">
        <v>612</v>
      </c>
      <c r="B271" s="18" t="s">
        <v>613</v>
      </c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7" t="s">
        <v>614</v>
      </c>
      <c r="B272" s="17" t="s">
        <v>615</v>
      </c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8" t="s">
        <v>616</v>
      </c>
      <c r="B273" s="18" t="s">
        <v>617</v>
      </c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7" t="s">
        <v>618</v>
      </c>
      <c r="B274" s="17" t="s">
        <v>619</v>
      </c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8" t="s">
        <v>620</v>
      </c>
      <c r="B275" s="18" t="s">
        <v>621</v>
      </c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7" t="s">
        <v>622</v>
      </c>
      <c r="B276" s="17" t="s">
        <v>623</v>
      </c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8" t="s">
        <v>624</v>
      </c>
      <c r="B277" s="18" t="s">
        <v>625</v>
      </c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7" t="s">
        <v>626</v>
      </c>
      <c r="B278" s="17" t="s">
        <v>627</v>
      </c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8" t="s">
        <v>628</v>
      </c>
      <c r="B279" s="18" t="s">
        <v>625</v>
      </c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7" t="s">
        <v>629</v>
      </c>
      <c r="B280" s="17" t="s">
        <v>489</v>
      </c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8" t="s">
        <v>630</v>
      </c>
      <c r="B281" s="18" t="s">
        <v>631</v>
      </c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7" t="s">
        <v>632</v>
      </c>
      <c r="B282" s="17" t="s">
        <v>625</v>
      </c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8" t="s">
        <v>633</v>
      </c>
      <c r="B283" s="18" t="s">
        <v>634</v>
      </c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7" t="s">
        <v>635</v>
      </c>
      <c r="B284" s="17" t="s">
        <v>367</v>
      </c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8" t="s">
        <v>636</v>
      </c>
      <c r="B285" s="18" t="s">
        <v>637</v>
      </c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7" t="s">
        <v>638</v>
      </c>
      <c r="B286" s="17" t="s">
        <v>599</v>
      </c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8" t="s">
        <v>639</v>
      </c>
      <c r="B287" s="18" t="s">
        <v>575</v>
      </c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7" t="s">
        <v>640</v>
      </c>
      <c r="B288" s="17" t="s">
        <v>641</v>
      </c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8" t="s">
        <v>642</v>
      </c>
      <c r="B289" s="18" t="s">
        <v>643</v>
      </c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7" t="s">
        <v>644</v>
      </c>
      <c r="B290" s="17" t="s">
        <v>645</v>
      </c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8" t="s">
        <v>646</v>
      </c>
      <c r="B291" s="18" t="s">
        <v>647</v>
      </c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7" t="s">
        <v>648</v>
      </c>
      <c r="B292" s="17" t="s">
        <v>649</v>
      </c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8" t="s">
        <v>650</v>
      </c>
      <c r="B293" s="18" t="s">
        <v>651</v>
      </c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7" t="s">
        <v>652</v>
      </c>
      <c r="B294" s="17" t="s">
        <v>653</v>
      </c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8" t="s">
        <v>654</v>
      </c>
      <c r="B295" s="18" t="s">
        <v>655</v>
      </c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7" t="s">
        <v>656</v>
      </c>
      <c r="B296" s="17" t="s">
        <v>657</v>
      </c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8" t="s">
        <v>658</v>
      </c>
      <c r="B297" s="18" t="s">
        <v>659</v>
      </c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7" t="s">
        <v>660</v>
      </c>
      <c r="B298" s="17" t="s">
        <v>661</v>
      </c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8" t="s">
        <v>662</v>
      </c>
      <c r="B299" s="18" t="s">
        <v>663</v>
      </c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7" t="s">
        <v>664</v>
      </c>
      <c r="B300" s="17" t="s">
        <v>665</v>
      </c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8" t="s">
        <v>666</v>
      </c>
      <c r="B301" s="18" t="s">
        <v>667</v>
      </c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7" t="s">
        <v>668</v>
      </c>
      <c r="B302" s="17" t="s">
        <v>669</v>
      </c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8" t="s">
        <v>670</v>
      </c>
      <c r="B303" s="18" t="s">
        <v>356</v>
      </c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7" t="s">
        <v>671</v>
      </c>
      <c r="B304" s="17" t="s">
        <v>672</v>
      </c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8" t="s">
        <v>673</v>
      </c>
      <c r="B305" s="18" t="s">
        <v>674</v>
      </c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7" t="s">
        <v>675</v>
      </c>
      <c r="B306" s="17" t="s">
        <v>676</v>
      </c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8" t="s">
        <v>677</v>
      </c>
      <c r="B307" s="18" t="s">
        <v>678</v>
      </c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7" t="s">
        <v>679</v>
      </c>
      <c r="B308" s="17" t="s">
        <v>680</v>
      </c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8" t="s">
        <v>681</v>
      </c>
      <c r="B309" s="18" t="s">
        <v>397</v>
      </c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7" t="s">
        <v>682</v>
      </c>
      <c r="B310" s="17" t="s">
        <v>683</v>
      </c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8" t="s">
        <v>684</v>
      </c>
      <c r="B311" s="18" t="s">
        <v>641</v>
      </c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7" t="s">
        <v>685</v>
      </c>
      <c r="B312" s="17" t="s">
        <v>686</v>
      </c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8" t="s">
        <v>687</v>
      </c>
      <c r="B313" s="18" t="s">
        <v>647</v>
      </c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7" t="s">
        <v>688</v>
      </c>
      <c r="B314" s="17" t="s">
        <v>590</v>
      </c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8" t="s">
        <v>689</v>
      </c>
      <c r="B315" s="18" t="s">
        <v>690</v>
      </c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7" t="s">
        <v>691</v>
      </c>
      <c r="B316" s="17" t="s">
        <v>692</v>
      </c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8" t="s">
        <v>693</v>
      </c>
      <c r="B317" s="18" t="s">
        <v>694</v>
      </c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7" t="s">
        <v>695</v>
      </c>
      <c r="B318" s="17" t="s">
        <v>696</v>
      </c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8" t="s">
        <v>697</v>
      </c>
      <c r="B319" s="18" t="s">
        <v>698</v>
      </c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7" t="s">
        <v>699</v>
      </c>
      <c r="B320" s="17" t="s">
        <v>700</v>
      </c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8" t="s">
        <v>701</v>
      </c>
      <c r="B321" s="18" t="s">
        <v>634</v>
      </c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7" t="s">
        <v>702</v>
      </c>
      <c r="B322" s="17" t="s">
        <v>703</v>
      </c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8" t="s">
        <v>704</v>
      </c>
      <c r="B323" s="18" t="s">
        <v>705</v>
      </c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7" t="s">
        <v>706</v>
      </c>
      <c r="B324" s="17" t="s">
        <v>707</v>
      </c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8" t="s">
        <v>708</v>
      </c>
      <c r="B325" s="18" t="s">
        <v>709</v>
      </c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7" t="s">
        <v>710</v>
      </c>
      <c r="B326" s="17" t="s">
        <v>655</v>
      </c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8" t="s">
        <v>711</v>
      </c>
      <c r="B327" s="18" t="s">
        <v>413</v>
      </c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7" t="s">
        <v>712</v>
      </c>
      <c r="B328" s="17" t="s">
        <v>713</v>
      </c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8" t="s">
        <v>714</v>
      </c>
      <c r="B329" s="18" t="s">
        <v>615</v>
      </c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7" t="s">
        <v>715</v>
      </c>
      <c r="B330" s="17" t="s">
        <v>716</v>
      </c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8" t="s">
        <v>717</v>
      </c>
      <c r="B331" s="18" t="s">
        <v>718</v>
      </c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7" t="s">
        <v>719</v>
      </c>
      <c r="B332" s="17" t="s">
        <v>720</v>
      </c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8" t="s">
        <v>721</v>
      </c>
      <c r="B333" s="18" t="s">
        <v>722</v>
      </c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7" t="s">
        <v>723</v>
      </c>
      <c r="B334" s="17" t="s">
        <v>724</v>
      </c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8" t="s">
        <v>725</v>
      </c>
      <c r="B335" s="18" t="s">
        <v>617</v>
      </c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7" t="s">
        <v>726</v>
      </c>
      <c r="B336" s="17" t="s">
        <v>727</v>
      </c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8" t="s">
        <v>728</v>
      </c>
      <c r="B337" s="18" t="s">
        <v>643</v>
      </c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7" t="s">
        <v>729</v>
      </c>
      <c r="B338" s="17" t="s">
        <v>730</v>
      </c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8" t="s">
        <v>731</v>
      </c>
      <c r="B339" s="18" t="s">
        <v>732</v>
      </c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7" t="s">
        <v>733</v>
      </c>
      <c r="B340" s="17" t="s">
        <v>734</v>
      </c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8" t="s">
        <v>735</v>
      </c>
      <c r="B341" s="18" t="s">
        <v>703</v>
      </c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7" t="s">
        <v>736</v>
      </c>
      <c r="B342" s="17" t="s">
        <v>571</v>
      </c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8" t="s">
        <v>737</v>
      </c>
      <c r="B343" s="18" t="s">
        <v>674</v>
      </c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7" t="s">
        <v>738</v>
      </c>
      <c r="B344" s="17" t="s">
        <v>730</v>
      </c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8" t="s">
        <v>739</v>
      </c>
      <c r="B345" s="18" t="s">
        <v>740</v>
      </c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7" t="s">
        <v>741</v>
      </c>
      <c r="B346" s="17" t="s">
        <v>742</v>
      </c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8" t="s">
        <v>743</v>
      </c>
      <c r="B347" s="18" t="s">
        <v>744</v>
      </c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7" t="s">
        <v>745</v>
      </c>
      <c r="B348" s="17" t="s">
        <v>619</v>
      </c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8" t="s">
        <v>746</v>
      </c>
      <c r="B349" s="18" t="s">
        <v>690</v>
      </c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7" t="s">
        <v>747</v>
      </c>
      <c r="B350" s="17" t="s">
        <v>724</v>
      </c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8" t="s">
        <v>748</v>
      </c>
      <c r="B351" s="18" t="s">
        <v>749</v>
      </c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7" t="s">
        <v>750</v>
      </c>
      <c r="B352" s="17" t="s">
        <v>751</v>
      </c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8" t="s">
        <v>752</v>
      </c>
      <c r="B353" s="18" t="s">
        <v>209</v>
      </c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7" t="s">
        <v>753</v>
      </c>
      <c r="B354" s="17" t="s">
        <v>716</v>
      </c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8" t="s">
        <v>754</v>
      </c>
      <c r="B355" s="18" t="s">
        <v>548</v>
      </c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7" t="s">
        <v>755</v>
      </c>
      <c r="B356" s="17" t="s">
        <v>521</v>
      </c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8" t="s">
        <v>756</v>
      </c>
      <c r="B357" s="18" t="s">
        <v>325</v>
      </c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7" t="s">
        <v>757</v>
      </c>
      <c r="B358" s="17" t="s">
        <v>758</v>
      </c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8" t="s">
        <v>759</v>
      </c>
      <c r="B359" s="18" t="s">
        <v>760</v>
      </c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7" t="s">
        <v>761</v>
      </c>
      <c r="B360" s="17" t="s">
        <v>762</v>
      </c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8" t="s">
        <v>763</v>
      </c>
      <c r="B361" s="18" t="s">
        <v>764</v>
      </c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7" t="s">
        <v>765</v>
      </c>
      <c r="B362" s="17" t="s">
        <v>709</v>
      </c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8" t="s">
        <v>766</v>
      </c>
      <c r="B363" s="18" t="s">
        <v>676</v>
      </c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7" t="s">
        <v>767</v>
      </c>
      <c r="B364" s="17" t="s">
        <v>659</v>
      </c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8" t="s">
        <v>768</v>
      </c>
      <c r="B365" s="18" t="s">
        <v>769</v>
      </c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7" t="s">
        <v>770</v>
      </c>
      <c r="B366" s="17" t="s">
        <v>744</v>
      </c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8" t="s">
        <v>771</v>
      </c>
      <c r="B367" s="18" t="s">
        <v>772</v>
      </c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7" t="s">
        <v>773</v>
      </c>
      <c r="B368" s="17" t="s">
        <v>774</v>
      </c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8" t="s">
        <v>775</v>
      </c>
      <c r="B369" s="18" t="s">
        <v>776</v>
      </c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7" t="s">
        <v>777</v>
      </c>
      <c r="B370" s="17" t="s">
        <v>778</v>
      </c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8" t="s">
        <v>779</v>
      </c>
      <c r="B371" s="18" t="s">
        <v>772</v>
      </c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7" t="s">
        <v>780</v>
      </c>
      <c r="B372" s="17" t="s">
        <v>781</v>
      </c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8" t="s">
        <v>782</v>
      </c>
      <c r="B373" s="18" t="s">
        <v>680</v>
      </c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7" t="s">
        <v>783</v>
      </c>
      <c r="B374" s="17" t="s">
        <v>784</v>
      </c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8" t="s">
        <v>785</v>
      </c>
      <c r="B375" s="18" t="s">
        <v>786</v>
      </c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7" t="s">
        <v>787</v>
      </c>
      <c r="B376" s="17" t="s">
        <v>788</v>
      </c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8" t="s">
        <v>789</v>
      </c>
      <c r="B377" s="18" t="s">
        <v>786</v>
      </c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7" t="s">
        <v>790</v>
      </c>
      <c r="B378" s="17" t="s">
        <v>791</v>
      </c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8" t="s">
        <v>792</v>
      </c>
      <c r="B379" s="18" t="s">
        <v>508</v>
      </c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7" t="s">
        <v>793</v>
      </c>
      <c r="B380" s="17" t="s">
        <v>683</v>
      </c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8" t="s">
        <v>794</v>
      </c>
      <c r="B381" s="18" t="s">
        <v>795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7" t="s">
        <v>796</v>
      </c>
      <c r="B382" s="17" t="s">
        <v>797</v>
      </c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8" t="s">
        <v>798</v>
      </c>
      <c r="B383" s="18" t="s">
        <v>744</v>
      </c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7" t="s">
        <v>799</v>
      </c>
      <c r="B384" s="17" t="s">
        <v>527</v>
      </c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8" t="s">
        <v>799</v>
      </c>
      <c r="B385" s="18" t="s">
        <v>526</v>
      </c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7" t="s">
        <v>800</v>
      </c>
      <c r="B386" s="17" t="s">
        <v>801</v>
      </c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8" t="s">
        <v>802</v>
      </c>
      <c r="B387" s="18" t="s">
        <v>751</v>
      </c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7" t="s">
        <v>803</v>
      </c>
      <c r="B388" s="17" t="s">
        <v>659</v>
      </c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8" t="s">
        <v>804</v>
      </c>
      <c r="B389" s="18" t="s">
        <v>805</v>
      </c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7" t="s">
        <v>806</v>
      </c>
      <c r="B390" s="17" t="s">
        <v>807</v>
      </c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8" t="s">
        <v>808</v>
      </c>
      <c r="B391" s="18" t="s">
        <v>657</v>
      </c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7" t="s">
        <v>809</v>
      </c>
      <c r="B392" s="17" t="s">
        <v>778</v>
      </c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8" t="s">
        <v>810</v>
      </c>
      <c r="B393" s="18" t="s">
        <v>657</v>
      </c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7" t="s">
        <v>811</v>
      </c>
      <c r="B394" s="17" t="s">
        <v>812</v>
      </c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8" t="s">
        <v>813</v>
      </c>
      <c r="B395" s="18" t="s">
        <v>740</v>
      </c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7" t="s">
        <v>814</v>
      </c>
      <c r="B396" s="17" t="s">
        <v>815</v>
      </c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8" t="s">
        <v>816</v>
      </c>
      <c r="B397" s="18" t="s">
        <v>817</v>
      </c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7" t="s">
        <v>818</v>
      </c>
      <c r="B398" s="17" t="s">
        <v>778</v>
      </c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8" t="s">
        <v>819</v>
      </c>
      <c r="B399" s="18" t="s">
        <v>807</v>
      </c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7" t="s">
        <v>820</v>
      </c>
      <c r="B400" s="17" t="s">
        <v>657</v>
      </c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8" t="s">
        <v>821</v>
      </c>
      <c r="B401" s="18" t="s">
        <v>788</v>
      </c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7" t="s">
        <v>822</v>
      </c>
      <c r="B402" s="17" t="s">
        <v>823</v>
      </c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8" t="s">
        <v>824</v>
      </c>
      <c r="B403" s="18" t="s">
        <v>713</v>
      </c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7" t="s">
        <v>825</v>
      </c>
      <c r="B404" s="17" t="s">
        <v>801</v>
      </c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8" t="s">
        <v>826</v>
      </c>
      <c r="B405" s="18" t="s">
        <v>827</v>
      </c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7" t="s">
        <v>828</v>
      </c>
      <c r="B406" s="17" t="s">
        <v>829</v>
      </c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8" t="s">
        <v>830</v>
      </c>
      <c r="B407" s="18" t="s">
        <v>288</v>
      </c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7" t="s">
        <v>831</v>
      </c>
      <c r="B408" s="17" t="s">
        <v>744</v>
      </c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8" t="s">
        <v>832</v>
      </c>
      <c r="B409" s="18" t="s">
        <v>827</v>
      </c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7" t="s">
        <v>833</v>
      </c>
      <c r="B410" s="17" t="s">
        <v>827</v>
      </c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8" t="s">
        <v>834</v>
      </c>
      <c r="B411" s="18" t="s">
        <v>304</v>
      </c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7" t="s">
        <v>835</v>
      </c>
      <c r="B412" s="17" t="s">
        <v>188</v>
      </c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8" t="s">
        <v>836</v>
      </c>
      <c r="B413" s="18" t="s">
        <v>837</v>
      </c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7" t="s">
        <v>838</v>
      </c>
      <c r="B414" s="17" t="s">
        <v>839</v>
      </c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8" t="s">
        <v>840</v>
      </c>
      <c r="B415" s="18" t="s">
        <v>707</v>
      </c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7" t="s">
        <v>841</v>
      </c>
      <c r="B416" s="17" t="s">
        <v>669</v>
      </c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8" t="s">
        <v>842</v>
      </c>
      <c r="B417" s="18" t="s">
        <v>720</v>
      </c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7" t="s">
        <v>843</v>
      </c>
      <c r="B418" s="17" t="s">
        <v>839</v>
      </c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8" t="s">
        <v>844</v>
      </c>
      <c r="B419" s="18" t="s">
        <v>845</v>
      </c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7" t="s">
        <v>846</v>
      </c>
      <c r="B420" s="17" t="s">
        <v>367</v>
      </c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8" t="s">
        <v>847</v>
      </c>
      <c r="B421" s="18" t="s">
        <v>829</v>
      </c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7" t="s">
        <v>848</v>
      </c>
      <c r="B422" s="17" t="s">
        <v>744</v>
      </c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8" t="s">
        <v>849</v>
      </c>
      <c r="B423" s="18" t="s">
        <v>850</v>
      </c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7" t="s">
        <v>851</v>
      </c>
      <c r="B424" s="17" t="s">
        <v>852</v>
      </c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8" t="s">
        <v>853</v>
      </c>
      <c r="B425" s="18" t="s">
        <v>852</v>
      </c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7" t="s">
        <v>854</v>
      </c>
      <c r="B426" s="17" t="s">
        <v>805</v>
      </c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8" t="s">
        <v>855</v>
      </c>
      <c r="B427" s="18" t="s">
        <v>643</v>
      </c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7" t="s">
        <v>856</v>
      </c>
      <c r="B428" s="17" t="s">
        <v>857</v>
      </c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8" t="s">
        <v>858</v>
      </c>
      <c r="B429" s="18" t="s">
        <v>859</v>
      </c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7" t="s">
        <v>860</v>
      </c>
      <c r="B430" s="17" t="s">
        <v>744</v>
      </c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8" t="s">
        <v>861</v>
      </c>
      <c r="B431" s="18" t="s">
        <v>862</v>
      </c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7" t="s">
        <v>863</v>
      </c>
      <c r="B432" s="17" t="s">
        <v>864</v>
      </c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8" t="s">
        <v>865</v>
      </c>
      <c r="B433" s="18" t="s">
        <v>744</v>
      </c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7" t="s">
        <v>866</v>
      </c>
      <c r="B434" s="17" t="s">
        <v>867</v>
      </c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8" t="s">
        <v>868</v>
      </c>
      <c r="B435" s="18" t="s">
        <v>869</v>
      </c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7" t="s">
        <v>870</v>
      </c>
      <c r="B436" s="17" t="s">
        <v>694</v>
      </c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8" t="s">
        <v>871</v>
      </c>
      <c r="B437" s="18" t="s">
        <v>872</v>
      </c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7" t="s">
        <v>873</v>
      </c>
      <c r="B438" s="17" t="s">
        <v>872</v>
      </c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8" t="s">
        <v>874</v>
      </c>
      <c r="B439" s="18" t="s">
        <v>805</v>
      </c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7" t="s">
        <v>875</v>
      </c>
      <c r="B440" s="17" t="s">
        <v>875</v>
      </c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8" t="s">
        <v>876</v>
      </c>
      <c r="B441" s="18" t="s">
        <v>817</v>
      </c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7" t="s">
        <v>877</v>
      </c>
      <c r="B442" s="17" t="s">
        <v>722</v>
      </c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8" t="s">
        <v>878</v>
      </c>
      <c r="B443" s="18" t="s">
        <v>879</v>
      </c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7" t="s">
        <v>880</v>
      </c>
      <c r="B444" s="17" t="s">
        <v>881</v>
      </c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8" t="s">
        <v>882</v>
      </c>
      <c r="B445" s="18" t="s">
        <v>651</v>
      </c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7" t="s">
        <v>883</v>
      </c>
      <c r="B446" s="17" t="s">
        <v>781</v>
      </c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8" t="s">
        <v>884</v>
      </c>
      <c r="B447" s="18" t="s">
        <v>885</v>
      </c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7" t="s">
        <v>886</v>
      </c>
      <c r="B448" s="17" t="s">
        <v>637</v>
      </c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8" t="s">
        <v>887</v>
      </c>
      <c r="B449" s="18" t="s">
        <v>888</v>
      </c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7" t="s">
        <v>889</v>
      </c>
      <c r="B450" s="17" t="s">
        <v>889</v>
      </c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8" t="s">
        <v>890</v>
      </c>
      <c r="B451" s="18" t="s">
        <v>891</v>
      </c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7" t="s">
        <v>892</v>
      </c>
      <c r="B452" s="17" t="s">
        <v>893</v>
      </c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8" t="s">
        <v>894</v>
      </c>
      <c r="B453" s="18" t="s">
        <v>895</v>
      </c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7" t="s">
        <v>896</v>
      </c>
      <c r="B454" s="17" t="s">
        <v>897</v>
      </c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8" t="s">
        <v>898</v>
      </c>
      <c r="B455" s="18" t="s">
        <v>899</v>
      </c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7" t="s">
        <v>900</v>
      </c>
      <c r="B456" s="17" t="s">
        <v>900</v>
      </c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8" t="s">
        <v>901</v>
      </c>
      <c r="B457" s="18" t="s">
        <v>901</v>
      </c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7" t="s">
        <v>902</v>
      </c>
      <c r="B458" s="17" t="s">
        <v>893</v>
      </c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8" t="s">
        <v>903</v>
      </c>
      <c r="B459" s="18" t="s">
        <v>904</v>
      </c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7" t="s">
        <v>905</v>
      </c>
      <c r="B460" s="17" t="s">
        <v>906</v>
      </c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8" t="s">
        <v>907</v>
      </c>
      <c r="B461" s="18" t="s">
        <v>908</v>
      </c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7" t="s">
        <v>909</v>
      </c>
      <c r="B462" s="17" t="s">
        <v>908</v>
      </c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8" t="s">
        <v>910</v>
      </c>
      <c r="B463" s="18" t="s">
        <v>911</v>
      </c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7" t="s">
        <v>912</v>
      </c>
      <c r="B464" s="17" t="s">
        <v>911</v>
      </c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8" t="s">
        <v>913</v>
      </c>
      <c r="B465" s="18" t="s">
        <v>914</v>
      </c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7" t="s">
        <v>915</v>
      </c>
      <c r="B466" s="17" t="s">
        <v>916</v>
      </c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8" t="s">
        <v>917</v>
      </c>
      <c r="B467" s="18" t="s">
        <v>916</v>
      </c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7" t="s">
        <v>918</v>
      </c>
      <c r="B468" s="17" t="s">
        <v>914</v>
      </c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8" t="s">
        <v>919</v>
      </c>
      <c r="B469" s="18" t="s">
        <v>919</v>
      </c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7" t="s">
        <v>920</v>
      </c>
      <c r="B470" s="17" t="s">
        <v>921</v>
      </c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8" t="s">
        <v>922</v>
      </c>
      <c r="B471" s="18" t="s">
        <v>923</v>
      </c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7" t="s">
        <v>924</v>
      </c>
      <c r="B472" s="17" t="s">
        <v>923</v>
      </c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8" t="s">
        <v>925</v>
      </c>
      <c r="B473" s="18" t="s">
        <v>885</v>
      </c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7" t="s">
        <v>926</v>
      </c>
      <c r="B474" s="17" t="s">
        <v>926</v>
      </c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8" t="s">
        <v>927</v>
      </c>
      <c r="B475" s="18" t="s">
        <v>465</v>
      </c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7" t="s">
        <v>928</v>
      </c>
      <c r="B476" s="17" t="s">
        <v>929</v>
      </c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8" t="s">
        <v>930</v>
      </c>
      <c r="B477" s="18" t="s">
        <v>930</v>
      </c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7" t="s">
        <v>931</v>
      </c>
      <c r="B478" s="17" t="s">
        <v>749</v>
      </c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8" t="s">
        <v>932</v>
      </c>
      <c r="B479" s="18" t="s">
        <v>760</v>
      </c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7" t="s">
        <v>933</v>
      </c>
      <c r="B480" s="17" t="s">
        <v>934</v>
      </c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8" t="s">
        <v>935</v>
      </c>
      <c r="B481" s="18" t="s">
        <v>936</v>
      </c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7" t="s">
        <v>937</v>
      </c>
      <c r="B482" s="17" t="s">
        <v>936</v>
      </c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8" t="s">
        <v>938</v>
      </c>
      <c r="B483" s="18" t="s">
        <v>939</v>
      </c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7" t="s">
        <v>940</v>
      </c>
      <c r="B484" s="17" t="s">
        <v>939</v>
      </c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8" t="s">
        <v>941</v>
      </c>
      <c r="B485" s="18" t="s">
        <v>941</v>
      </c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7" t="s">
        <v>942</v>
      </c>
      <c r="B486" s="17" t="s">
        <v>839</v>
      </c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8" t="s">
        <v>943</v>
      </c>
      <c r="B487" s="18" t="s">
        <v>944</v>
      </c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7" t="s">
        <v>945</v>
      </c>
      <c r="B488" s="17" t="s">
        <v>944</v>
      </c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8" t="s">
        <v>946</v>
      </c>
      <c r="B489" s="18" t="s">
        <v>944</v>
      </c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7" t="s">
        <v>947</v>
      </c>
      <c r="B490" s="17" t="s">
        <v>948</v>
      </c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8" t="s">
        <v>949</v>
      </c>
      <c r="B491" s="18" t="s">
        <v>950</v>
      </c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7" t="s">
        <v>951</v>
      </c>
      <c r="B492" s="17" t="s">
        <v>952</v>
      </c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8" t="s">
        <v>953</v>
      </c>
      <c r="B493" s="18" t="s">
        <v>948</v>
      </c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7" t="s">
        <v>954</v>
      </c>
      <c r="B494" s="17" t="s">
        <v>955</v>
      </c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8" t="s">
        <v>956</v>
      </c>
      <c r="B495" s="18" t="s">
        <v>957</v>
      </c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7" t="s">
        <v>958</v>
      </c>
      <c r="B496" s="17" t="s">
        <v>957</v>
      </c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8" t="s">
        <v>959</v>
      </c>
      <c r="B497" s="18" t="s">
        <v>960</v>
      </c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7" t="s">
        <v>961</v>
      </c>
      <c r="B498" s="17" t="s">
        <v>961</v>
      </c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8" t="s">
        <v>962</v>
      </c>
      <c r="B499" s="18" t="s">
        <v>962</v>
      </c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7" t="s">
        <v>963</v>
      </c>
      <c r="B500" s="17" t="s">
        <v>963</v>
      </c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8" t="s">
        <v>964</v>
      </c>
      <c r="B501" s="18" t="s">
        <v>964</v>
      </c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7" t="s">
        <v>965</v>
      </c>
      <c r="B502" s="17" t="s">
        <v>965</v>
      </c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8" t="s">
        <v>966</v>
      </c>
      <c r="B503" s="18" t="s">
        <v>967</v>
      </c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7" t="s">
        <v>968</v>
      </c>
      <c r="B504" s="17" t="s">
        <v>968</v>
      </c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8" t="s">
        <v>969</v>
      </c>
      <c r="B505" s="18" t="s">
        <v>969</v>
      </c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7" t="s">
        <v>970</v>
      </c>
      <c r="B506" s="17" t="s">
        <v>970</v>
      </c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8" t="s">
        <v>971</v>
      </c>
      <c r="B507" s="18" t="s">
        <v>463</v>
      </c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7" t="s">
        <v>972</v>
      </c>
      <c r="B508" s="17" t="s">
        <v>568</v>
      </c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8" t="s">
        <v>973</v>
      </c>
      <c r="B509" s="18" t="s">
        <v>973</v>
      </c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7" t="s">
        <v>974</v>
      </c>
      <c r="B510" s="17" t="s">
        <v>975</v>
      </c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8" t="s">
        <v>976</v>
      </c>
      <c r="B511" s="18" t="s">
        <v>976</v>
      </c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7" t="s">
        <v>977</v>
      </c>
      <c r="B512" s="17" t="s">
        <v>977</v>
      </c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8" t="s">
        <v>978</v>
      </c>
      <c r="B513" s="18" t="s">
        <v>978</v>
      </c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7" t="s">
        <v>979</v>
      </c>
      <c r="B514" s="17" t="s">
        <v>980</v>
      </c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8" t="s">
        <v>981</v>
      </c>
      <c r="B515" s="18" t="s">
        <v>982</v>
      </c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7" t="s">
        <v>983</v>
      </c>
      <c r="B516" s="17" t="s">
        <v>984</v>
      </c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8" t="s">
        <v>985</v>
      </c>
      <c r="B517" s="18" t="s">
        <v>985</v>
      </c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7" t="s">
        <v>986</v>
      </c>
      <c r="B518" s="17" t="s">
        <v>987</v>
      </c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8" t="s">
        <v>988</v>
      </c>
      <c r="B519" s="18" t="s">
        <v>987</v>
      </c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7" t="s">
        <v>989</v>
      </c>
      <c r="B520" s="17" t="s">
        <v>990</v>
      </c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8" t="s">
        <v>991</v>
      </c>
      <c r="B521" s="18" t="s">
        <v>914</v>
      </c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7" t="s">
        <v>992</v>
      </c>
      <c r="B522" s="17" t="s">
        <v>823</v>
      </c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8" t="s">
        <v>993</v>
      </c>
      <c r="B523" s="18" t="s">
        <v>584</v>
      </c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7" t="s">
        <v>994</v>
      </c>
      <c r="B524" s="17" t="s">
        <v>899</v>
      </c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8" t="s">
        <v>995</v>
      </c>
      <c r="B525" s="18" t="s">
        <v>692</v>
      </c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7" t="s">
        <v>996</v>
      </c>
      <c r="B526" s="17" t="s">
        <v>997</v>
      </c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8" t="s">
        <v>998</v>
      </c>
      <c r="B527" s="18" t="s">
        <v>999</v>
      </c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7" t="s">
        <v>1000</v>
      </c>
      <c r="B528" s="17" t="s">
        <v>1001</v>
      </c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8" t="s">
        <v>1002</v>
      </c>
      <c r="B529" s="18" t="s">
        <v>921</v>
      </c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7" t="s">
        <v>1003</v>
      </c>
      <c r="B530" s="17" t="s">
        <v>929</v>
      </c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8" t="s">
        <v>1004</v>
      </c>
      <c r="B531" s="18" t="s">
        <v>812</v>
      </c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7" t="s">
        <v>1005</v>
      </c>
      <c r="B532" s="17" t="s">
        <v>774</v>
      </c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8" t="s">
        <v>1006</v>
      </c>
      <c r="B533" s="18" t="s">
        <v>651</v>
      </c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7" t="s">
        <v>1007</v>
      </c>
      <c r="B534" s="17" t="s">
        <v>742</v>
      </c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8" t="s">
        <v>1008</v>
      </c>
      <c r="B535" s="18" t="s">
        <v>575</v>
      </c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7" t="s">
        <v>1009</v>
      </c>
      <c r="B536" s="17" t="s">
        <v>1010</v>
      </c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1"/>
      <c r="B537" s="11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1"/>
      <c r="B538" s="11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1"/>
      <c r="B539" s="11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1"/>
      <c r="B540" s="11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1"/>
      <c r="B541" s="11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1"/>
      <c r="B542" s="11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1"/>
      <c r="B543" s="11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1"/>
      <c r="B544" s="11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1"/>
      <c r="B545" s="11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1"/>
      <c r="B546" s="11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1"/>
      <c r="B547" s="11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1"/>
      <c r="B548" s="11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1"/>
      <c r="B549" s="11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1"/>
      <c r="B550" s="11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1"/>
      <c r="B551" s="11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1"/>
      <c r="B552" s="11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1"/>
      <c r="B553" s="11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1"/>
      <c r="B554" s="11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1"/>
      <c r="B555" s="11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1"/>
      <c r="B556" s="11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1"/>
      <c r="B557" s="11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1"/>
      <c r="B558" s="11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1"/>
      <c r="B559" s="11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1"/>
      <c r="B560" s="11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1"/>
      <c r="B561" s="11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1"/>
      <c r="B562" s="11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1"/>
      <c r="B563" s="11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1"/>
      <c r="B564" s="11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1"/>
      <c r="B565" s="11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1"/>
      <c r="B566" s="11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1"/>
      <c r="B567" s="11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1"/>
      <c r="B568" s="11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1"/>
      <c r="B569" s="11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1"/>
      <c r="B570" s="11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1"/>
      <c r="B571" s="11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1"/>
      <c r="B572" s="11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1"/>
      <c r="B573" s="11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1"/>
      <c r="B574" s="11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1"/>
      <c r="B575" s="11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1"/>
      <c r="B576" s="11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1"/>
      <c r="B577" s="11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1"/>
      <c r="B578" s="11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1"/>
      <c r="B579" s="11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1"/>
      <c r="B580" s="11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1"/>
      <c r="B581" s="11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1"/>
      <c r="B582" s="11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1"/>
      <c r="B583" s="11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1"/>
      <c r="B584" s="11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1"/>
      <c r="B585" s="11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1"/>
      <c r="B586" s="11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1"/>
      <c r="B587" s="11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1"/>
      <c r="B588" s="11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1"/>
      <c r="B589" s="11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1"/>
      <c r="B590" s="11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1"/>
      <c r="B591" s="11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1"/>
      <c r="B592" s="11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1"/>
      <c r="B593" s="11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1"/>
      <c r="B594" s="11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1"/>
      <c r="B595" s="11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1"/>
      <c r="B596" s="11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1"/>
      <c r="B597" s="11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1"/>
      <c r="B598" s="11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1"/>
      <c r="B599" s="11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1"/>
      <c r="B600" s="11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1"/>
      <c r="B601" s="11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1"/>
      <c r="B602" s="11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1"/>
      <c r="B603" s="11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1"/>
      <c r="B604" s="11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1"/>
      <c r="B605" s="11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1"/>
      <c r="B606" s="11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1"/>
      <c r="B607" s="11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1"/>
      <c r="B608" s="11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1"/>
      <c r="B609" s="11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1"/>
      <c r="B610" s="11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1"/>
      <c r="B611" s="11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1"/>
      <c r="B612" s="11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1"/>
      <c r="B613" s="11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1"/>
      <c r="B614" s="11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1"/>
      <c r="B615" s="11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1"/>
      <c r="B616" s="11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1"/>
      <c r="B617" s="11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1"/>
      <c r="B618" s="11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1"/>
      <c r="B619" s="11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1"/>
      <c r="B620" s="11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1"/>
      <c r="B621" s="11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1"/>
      <c r="B622" s="11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1"/>
      <c r="B623" s="11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1"/>
      <c r="B624" s="11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1"/>
      <c r="B625" s="11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1"/>
      <c r="B626" s="11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1"/>
      <c r="B627" s="11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1"/>
      <c r="B628" s="11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1"/>
      <c r="B629" s="11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1"/>
      <c r="B630" s="11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1"/>
      <c r="B631" s="11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1"/>
      <c r="B632" s="11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1"/>
      <c r="B633" s="11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1"/>
      <c r="B634" s="11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1"/>
      <c r="B635" s="11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1"/>
      <c r="B636" s="11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1"/>
      <c r="B637" s="11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1"/>
      <c r="B638" s="11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1"/>
      <c r="B639" s="11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1"/>
      <c r="B640" s="11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1"/>
      <c r="B641" s="11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1"/>
      <c r="B642" s="11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1"/>
      <c r="B643" s="11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1"/>
      <c r="B644" s="11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1"/>
      <c r="B645" s="11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1"/>
      <c r="B646" s="11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1"/>
      <c r="B647" s="11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1"/>
      <c r="B648" s="11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1"/>
      <c r="B649" s="11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1"/>
      <c r="B650" s="11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1"/>
      <c r="B651" s="11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1"/>
      <c r="B652" s="11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1"/>
      <c r="B653" s="11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1"/>
      <c r="B654" s="11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1"/>
      <c r="B655" s="11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1"/>
      <c r="B656" s="11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1"/>
      <c r="B657" s="11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1"/>
      <c r="B658" s="11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1"/>
      <c r="B659" s="11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1"/>
      <c r="B660" s="11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1"/>
      <c r="B661" s="11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1"/>
      <c r="B662" s="11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1"/>
      <c r="B663" s="11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1"/>
      <c r="B664" s="11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1"/>
      <c r="B665" s="11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1"/>
      <c r="B666" s="11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1"/>
      <c r="B667" s="11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1"/>
      <c r="B668" s="11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1"/>
      <c r="B669" s="11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1"/>
      <c r="B670" s="11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1"/>
      <c r="B671" s="11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1"/>
      <c r="B672" s="11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1"/>
      <c r="B673" s="11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1"/>
      <c r="B674" s="11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1"/>
      <c r="B675" s="11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1"/>
      <c r="B676" s="11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1"/>
      <c r="B677" s="11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1"/>
      <c r="B678" s="11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1"/>
      <c r="B679" s="11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1"/>
      <c r="B680" s="11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1"/>
      <c r="B681" s="11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1"/>
      <c r="B682" s="11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1"/>
      <c r="B683" s="11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1"/>
      <c r="B684" s="11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1"/>
      <c r="B685" s="11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1"/>
      <c r="B686" s="11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1"/>
      <c r="B687" s="11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1"/>
      <c r="B688" s="11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1"/>
      <c r="B689" s="11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1"/>
      <c r="B690" s="11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1"/>
      <c r="B691" s="11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1"/>
      <c r="B692" s="11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1"/>
      <c r="B693" s="11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1"/>
      <c r="B694" s="11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1"/>
      <c r="B695" s="11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1"/>
      <c r="B696" s="11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1"/>
      <c r="B697" s="11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1"/>
      <c r="B698" s="11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1"/>
      <c r="B699" s="11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1"/>
      <c r="B700" s="11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1"/>
      <c r="B701" s="11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1"/>
      <c r="B702" s="11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1"/>
      <c r="B703" s="11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1"/>
      <c r="B704" s="11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1"/>
      <c r="B705" s="11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1"/>
      <c r="B706" s="11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1"/>
      <c r="B707" s="11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1"/>
      <c r="B708" s="11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1"/>
      <c r="B709" s="11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1"/>
      <c r="B710" s="11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1"/>
      <c r="B711" s="11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1"/>
      <c r="B712" s="11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1"/>
      <c r="B713" s="11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1"/>
      <c r="B714" s="11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1"/>
      <c r="B715" s="11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1"/>
      <c r="B716" s="11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1"/>
      <c r="B717" s="11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1"/>
      <c r="B718" s="11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1"/>
      <c r="B719" s="11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1"/>
      <c r="B720" s="11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1"/>
      <c r="B721" s="11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1"/>
      <c r="B722" s="11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1"/>
      <c r="B723" s="11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1"/>
      <c r="B724" s="11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1"/>
      <c r="B725" s="11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1"/>
      <c r="B726" s="11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1"/>
      <c r="B727" s="11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1"/>
      <c r="B728" s="11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1"/>
      <c r="B729" s="11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1"/>
      <c r="B730" s="11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1"/>
      <c r="B731" s="11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1"/>
      <c r="B732" s="11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1"/>
      <c r="B733" s="11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1"/>
      <c r="B734" s="11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1"/>
      <c r="B735" s="11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1"/>
      <c r="B736" s="11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1"/>
      <c r="B737" s="11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1"/>
      <c r="B738" s="11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1"/>
      <c r="B739" s="11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1"/>
      <c r="B740" s="11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1"/>
      <c r="B741" s="11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1"/>
      <c r="B742" s="11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1"/>
      <c r="B743" s="11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1"/>
      <c r="B744" s="11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1"/>
      <c r="B745" s="11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1"/>
      <c r="B746" s="11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1"/>
      <c r="B747" s="11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1"/>
      <c r="B748" s="11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1"/>
      <c r="B749" s="11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1"/>
      <c r="B750" s="11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1"/>
      <c r="B751" s="11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1"/>
      <c r="B752" s="11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1"/>
      <c r="B753" s="11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1"/>
      <c r="B754" s="11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1"/>
      <c r="B755" s="11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1"/>
      <c r="B756" s="11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1"/>
      <c r="B757" s="11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1"/>
      <c r="B758" s="11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1"/>
      <c r="B759" s="11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1"/>
      <c r="B760" s="11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1"/>
      <c r="B761" s="11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1"/>
      <c r="B762" s="11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1"/>
      <c r="B763" s="11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1"/>
      <c r="B764" s="11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1"/>
      <c r="B765" s="11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1"/>
      <c r="B766" s="11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1"/>
      <c r="B767" s="11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1"/>
      <c r="B768" s="11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1"/>
      <c r="B769" s="11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1"/>
      <c r="B770" s="11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1"/>
      <c r="B771" s="11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1"/>
      <c r="B772" s="11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1"/>
      <c r="B773" s="11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1"/>
      <c r="B774" s="11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1"/>
      <c r="B775" s="11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1"/>
      <c r="B776" s="11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1"/>
      <c r="B777" s="11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1"/>
      <c r="B778" s="11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1"/>
      <c r="B779" s="11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1"/>
      <c r="B780" s="11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1"/>
      <c r="B781" s="11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1"/>
      <c r="B782" s="11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1"/>
      <c r="B783" s="11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1"/>
      <c r="B784" s="11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1"/>
      <c r="B785" s="11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1"/>
      <c r="B786" s="11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1"/>
      <c r="B787" s="11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1"/>
      <c r="B788" s="11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1"/>
      <c r="B789" s="11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1"/>
      <c r="B790" s="11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1"/>
      <c r="B791" s="11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1"/>
      <c r="B792" s="11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1"/>
      <c r="B793" s="11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1"/>
      <c r="B794" s="11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1"/>
      <c r="B795" s="11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1"/>
      <c r="B796" s="11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1"/>
      <c r="B797" s="11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1"/>
      <c r="B798" s="11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1"/>
      <c r="B799" s="11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1"/>
      <c r="B800" s="11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1"/>
      <c r="B801" s="11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1"/>
      <c r="B802" s="11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1"/>
      <c r="B803" s="11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1"/>
      <c r="B804" s="11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1"/>
      <c r="B805" s="11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1"/>
      <c r="B806" s="11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1"/>
      <c r="B807" s="11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1"/>
      <c r="B808" s="11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1"/>
      <c r="B809" s="11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1"/>
      <c r="B810" s="11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1"/>
      <c r="B811" s="11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1"/>
      <c r="B812" s="11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1"/>
      <c r="B813" s="11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1"/>
      <c r="B814" s="11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1"/>
      <c r="B815" s="11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1"/>
      <c r="B816" s="11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1"/>
      <c r="B817" s="11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1"/>
      <c r="B818" s="11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1"/>
      <c r="B819" s="11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1"/>
      <c r="B820" s="11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1"/>
      <c r="B821" s="11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1"/>
      <c r="B822" s="11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1"/>
      <c r="B823" s="11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1"/>
      <c r="B824" s="11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1"/>
      <c r="B825" s="11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1"/>
      <c r="B826" s="11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1"/>
      <c r="B827" s="11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1"/>
      <c r="B828" s="11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1"/>
      <c r="B829" s="11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1"/>
      <c r="B830" s="11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1"/>
      <c r="B831" s="11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1"/>
      <c r="B832" s="11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1"/>
      <c r="B833" s="11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1"/>
      <c r="B834" s="11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1"/>
      <c r="B835" s="11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1"/>
      <c r="B836" s="11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1"/>
      <c r="B837" s="11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1"/>
      <c r="B838" s="11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1"/>
      <c r="B839" s="11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1"/>
      <c r="B840" s="11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1"/>
      <c r="B841" s="11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1"/>
      <c r="B842" s="11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1"/>
      <c r="B843" s="11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1"/>
      <c r="B844" s="11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1"/>
      <c r="B845" s="11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1"/>
      <c r="B846" s="11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1"/>
      <c r="B847" s="11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1"/>
      <c r="B848" s="11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1"/>
      <c r="B849" s="11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1"/>
      <c r="B850" s="11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1"/>
      <c r="B851" s="11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1"/>
      <c r="B852" s="11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1"/>
      <c r="B853" s="11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1"/>
      <c r="B854" s="11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1"/>
      <c r="B855" s="11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1"/>
      <c r="B856" s="11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1"/>
      <c r="B857" s="11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1"/>
      <c r="B858" s="11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1"/>
      <c r="B859" s="11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1"/>
      <c r="B860" s="11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1"/>
      <c r="B861" s="11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1"/>
      <c r="B862" s="11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1"/>
      <c r="B863" s="11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1"/>
      <c r="B864" s="11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1"/>
      <c r="B865" s="11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1"/>
      <c r="B866" s="11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1"/>
      <c r="B867" s="11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1"/>
      <c r="B868" s="11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1"/>
      <c r="B869" s="11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1"/>
      <c r="B870" s="11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1"/>
      <c r="B871" s="11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1"/>
      <c r="B872" s="11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1"/>
      <c r="B873" s="11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1"/>
      <c r="B874" s="11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1"/>
      <c r="B875" s="11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1"/>
      <c r="B876" s="11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1"/>
      <c r="B877" s="11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1"/>
      <c r="B878" s="11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1"/>
      <c r="B879" s="11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1"/>
      <c r="B880" s="11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1"/>
      <c r="B881" s="11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1"/>
      <c r="B882" s="11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1"/>
      <c r="B883" s="11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1"/>
      <c r="B884" s="11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1"/>
      <c r="B885" s="11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1"/>
      <c r="B886" s="11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1"/>
      <c r="B887" s="11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1"/>
      <c r="B888" s="11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1"/>
      <c r="B889" s="11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1"/>
      <c r="B890" s="11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1"/>
      <c r="B891" s="11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1"/>
      <c r="B892" s="11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1"/>
      <c r="B893" s="11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1"/>
      <c r="B894" s="11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1"/>
      <c r="B895" s="11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1"/>
      <c r="B896" s="11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1"/>
      <c r="B897" s="11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1"/>
      <c r="B898" s="11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1"/>
      <c r="B899" s="11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1"/>
      <c r="B900" s="11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1"/>
      <c r="B901" s="11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1"/>
      <c r="B902" s="11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1"/>
      <c r="B903" s="11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1"/>
      <c r="B904" s="11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1"/>
      <c r="B905" s="11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1"/>
      <c r="B906" s="11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1"/>
      <c r="B907" s="11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1"/>
      <c r="B908" s="11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1"/>
      <c r="B909" s="11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1"/>
      <c r="B910" s="11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1"/>
      <c r="B911" s="11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1"/>
      <c r="B912" s="11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1"/>
      <c r="B913" s="11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1"/>
      <c r="B914" s="11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1"/>
      <c r="B915" s="11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1"/>
      <c r="B916" s="11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1"/>
      <c r="B917" s="11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1"/>
      <c r="B918" s="11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1"/>
      <c r="B919" s="11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1"/>
      <c r="B920" s="11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1"/>
      <c r="B921" s="11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1"/>
      <c r="B922" s="11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1"/>
      <c r="B923" s="11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1"/>
      <c r="B924" s="11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1"/>
      <c r="B925" s="11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1"/>
      <c r="B926" s="11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1"/>
      <c r="B927" s="11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1"/>
      <c r="B928" s="11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1"/>
      <c r="B929" s="11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1"/>
      <c r="B930" s="11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1"/>
      <c r="B931" s="11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1"/>
      <c r="B932" s="11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1"/>
      <c r="B933" s="11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1"/>
      <c r="B934" s="11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1"/>
      <c r="B935" s="11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1"/>
      <c r="B936" s="11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1"/>
      <c r="B937" s="11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1"/>
      <c r="B938" s="11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1"/>
      <c r="B939" s="11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1"/>
      <c r="B940" s="11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1"/>
      <c r="B941" s="11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1"/>
      <c r="B942" s="11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1"/>
      <c r="B943" s="11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1"/>
      <c r="B944" s="11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1"/>
      <c r="B945" s="11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1"/>
      <c r="B946" s="11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1"/>
      <c r="B947" s="11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1"/>
      <c r="B948" s="11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1"/>
      <c r="B949" s="11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1"/>
      <c r="B950" s="11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1"/>
      <c r="B951" s="11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1"/>
      <c r="B952" s="11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1"/>
      <c r="B953" s="11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1"/>
      <c r="B954" s="11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1"/>
      <c r="B955" s="11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1"/>
      <c r="B956" s="11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1"/>
      <c r="B957" s="11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1"/>
      <c r="B958" s="11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1"/>
      <c r="B959" s="11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1"/>
      <c r="B960" s="11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1"/>
      <c r="B961" s="11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1"/>
      <c r="B962" s="11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1"/>
      <c r="B963" s="11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1"/>
      <c r="B964" s="11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1"/>
      <c r="B965" s="11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1"/>
      <c r="B966" s="11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1"/>
      <c r="B967" s="11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1"/>
      <c r="B968" s="11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1"/>
      <c r="B969" s="11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1"/>
      <c r="B970" s="11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1"/>
      <c r="B971" s="11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1"/>
      <c r="B972" s="11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1"/>
      <c r="B973" s="11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1"/>
      <c r="B974" s="11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1"/>
      <c r="B975" s="11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1"/>
      <c r="B976" s="11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1"/>
      <c r="B977" s="11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1"/>
      <c r="B978" s="11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1"/>
      <c r="B979" s="11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1"/>
      <c r="B980" s="11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1"/>
      <c r="B981" s="11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1"/>
      <c r="B982" s="11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1"/>
      <c r="B983" s="11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1"/>
      <c r="B984" s="11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1"/>
      <c r="B985" s="11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1"/>
      <c r="B986" s="11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1"/>
      <c r="B987" s="11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1"/>
      <c r="B988" s="11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>
      <c r="A989" s="11"/>
      <c r="B989" s="11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>
      <c r="A990" s="11"/>
      <c r="B990" s="11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>
      <c r="A991" s="11"/>
      <c r="B991" s="11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>
      <c r="A992" s="11"/>
      <c r="B992" s="11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>
      <c r="A993" s="11"/>
      <c r="B993" s="11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>
      <c r="A994" s="11"/>
      <c r="B994" s="11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>
      <c r="A995" s="11"/>
      <c r="B995" s="11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>
      <c r="A996" s="11"/>
      <c r="B996" s="11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>
      <c r="A997" s="11"/>
      <c r="B997" s="11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>
      <c r="A998" s="11"/>
      <c r="B998" s="11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>
      <c r="A999" s="11"/>
      <c r="B999" s="11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>
      <c r="A1000" s="11"/>
      <c r="B1000" s="11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Principal1</vt:lpstr>
      <vt:lpstr>Principal2</vt:lpstr>
      <vt:lpstr>Principal3</vt:lpstr>
      <vt:lpstr>Principal4</vt:lpstr>
      <vt:lpstr>Principal5</vt:lpstr>
      <vt:lpstr>Analises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Santos</cp:lastModifiedBy>
  <dcterms:modified xsi:type="dcterms:W3CDTF">2024-03-26T16:42:56Z</dcterms:modified>
</cp:coreProperties>
</file>