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9505537-1684-499F-8219-DF7B725F0075}" xr6:coauthVersionLast="47" xr6:coauthVersionMax="47" xr10:uidLastSave="{00000000-0000-0000-0000-000000000000}"/>
  <bookViews>
    <workbookView xWindow="-108" yWindow="-108" windowWidth="23256" windowHeight="12456" activeTab="2" xr2:uid="{FE52799C-B563-43EE-9762-01EB55DA7D47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24" i="3" l="1"/>
  <c r="C19" i="3"/>
  <c r="D6" i="3"/>
  <c r="C5" i="3"/>
  <c r="C7" i="3" s="1"/>
  <c r="C24" i="2"/>
  <c r="C19" i="2"/>
  <c r="D6" i="2"/>
  <c r="C5" i="2"/>
  <c r="C7" i="2" s="1"/>
  <c r="F8" i="2" s="1"/>
  <c r="C8" i="2" s="1"/>
  <c r="F8" i="3" l="1"/>
  <c r="C8" i="3" s="1"/>
  <c r="D7" i="3"/>
  <c r="C17" i="2"/>
  <c r="C16" i="2"/>
  <c r="D8" i="2"/>
  <c r="D7" i="2"/>
  <c r="C17" i="3" l="1"/>
  <c r="C16" i="3"/>
  <c r="D8" i="3"/>
  <c r="C18" i="2"/>
  <c r="C20" i="2" s="1"/>
  <c r="C25" i="2"/>
  <c r="C26" i="2" s="1"/>
  <c r="C26" i="1"/>
  <c r="C25" i="1"/>
  <c r="C16" i="1"/>
  <c r="F8" i="1"/>
  <c r="D8" i="1"/>
  <c r="C7" i="1"/>
  <c r="C18" i="3" l="1"/>
  <c r="C20" i="3" s="1"/>
  <c r="C25" i="3"/>
  <c r="C26" i="3" s="1"/>
  <c r="C5" i="1"/>
  <c r="D7" i="1" s="1"/>
  <c r="C19" i="1"/>
  <c r="D6" i="1"/>
  <c r="C8" i="1" l="1"/>
  <c r="C17" i="1" l="1"/>
  <c r="C18" i="1" l="1"/>
  <c r="C20" i="1" s="1"/>
</calcChain>
</file>

<file path=xl/sharedStrings.xml><?xml version="1.0" encoding="utf-8"?>
<sst xmlns="http://schemas.openxmlformats.org/spreadsheetml/2006/main" count="84" uniqueCount="23">
  <si>
    <t>LÍNEAS</t>
  </si>
  <si>
    <t>SW 1</t>
  </si>
  <si>
    <t>Costo Variable</t>
  </si>
  <si>
    <t>Margen Contribución</t>
  </si>
  <si>
    <t>No. Unid.=</t>
  </si>
  <si>
    <t>Costo Fijo</t>
  </si>
  <si>
    <t>% Participación</t>
  </si>
  <si>
    <t>Precio Vta - Costo Variable</t>
  </si>
  <si>
    <t>M.C. Ponderado</t>
  </si>
  <si>
    <t>P.E Unidades</t>
  </si>
  <si>
    <t>COSTOS FIJOS</t>
  </si>
  <si>
    <t>UTILIDAD DESEADA</t>
  </si>
  <si>
    <t>Total</t>
  </si>
  <si>
    <t>Ventas</t>
  </si>
  <si>
    <t>Margen Contribuyente</t>
  </si>
  <si>
    <t>Punto Equilibrio Unidades</t>
  </si>
  <si>
    <t>VENTAS NETAS</t>
  </si>
  <si>
    <t>COMPROBACION</t>
  </si>
  <si>
    <t>TASA DE VARIACION % =</t>
  </si>
  <si>
    <t>Ventas  Esperdas</t>
  </si>
  <si>
    <t>VENTAS REALES</t>
  </si>
  <si>
    <t>VENTAS ESPERADAS</t>
  </si>
  <si>
    <t>Ventas Reales - Ventas Esperadas 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</si>
</sst>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&quot;$&quot;* #,##0.00_ ;_ &quot;$&quot;* \-#,##0.00_ ;_ &quot;$&quot;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44" fontId="0" fillId="0" borderId="1" xfId="1" applyFont="1" applyBorder="1"/>
    <xf numFmtId="44" fontId="0" fillId="0" borderId="2" xfId="1" applyFont="1" applyBorder="1"/>
    <xf numFmtId="0" fontId="0" fillId="0" borderId="0" xfId="0" applyAlignment="1">
      <alignment horizontal="right"/>
    </xf>
    <xf numFmtId="0" fontId="0" fillId="3" borderId="3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4" borderId="1" xfId="0" applyFill="1" applyBorder="1"/>
    <xf numFmtId="44" fontId="0" fillId="3" borderId="0" xfId="1" applyFont="1" applyFill="1"/>
    <xf numFmtId="44" fontId="0" fillId="4" borderId="1" xfId="0" applyNumberFormat="1" applyFill="1" applyBorder="1"/>
    <xf numFmtId="164" fontId="0" fillId="4" borderId="1" xfId="0" applyNumberFormat="1" applyFill="1" applyBorder="1"/>
    <xf numFmtId="2" fontId="0" fillId="4" borderId="0" xfId="0" applyNumberFormat="1" applyFill="1"/>
    <xf numFmtId="44" fontId="0" fillId="0" borderId="1" xfId="0" applyNumberFormat="1" applyBorder="1"/>
    <xf numFmtId="2" fontId="0" fillId="4" borderId="1" xfId="0" applyNumberFormat="1" applyFill="1" applyBorder="1"/>
    <xf numFmtId="2" fontId="0" fillId="0" borderId="1" xfId="0" applyNumberFormat="1" applyBorder="1" applyAlignment="1">
      <alignment horizontal="right"/>
    </xf>
    <xf numFmtId="0" fontId="0" fillId="5" borderId="0" xfId="0" applyFill="1"/>
    <xf numFmtId="0" fontId="0" fillId="6" borderId="0" xfId="0" applyFill="1" applyAlignment="1">
      <alignment horizontal="center"/>
    </xf>
    <xf numFmtId="44" fontId="0" fillId="0" borderId="0" xfId="0" applyNumberFormat="1"/>
    <xf numFmtId="0" fontId="0" fillId="7" borderId="0" xfId="0" applyFill="1"/>
    <xf numFmtId="10" fontId="0" fillId="4" borderId="0" xfId="2" applyNumberFormat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4F9C-8189-4F2E-AF9F-2B265F0DD595}">
  <dimension ref="B2:G26"/>
  <sheetViews>
    <sheetView workbookViewId="0">
      <selection activeCell="C3" sqref="C3"/>
    </sheetView>
  </sheetViews>
  <sheetFormatPr baseColWidth="10" defaultRowHeight="14.4" x14ac:dyDescent="0.3"/>
  <cols>
    <col min="2" max="2" width="22" bestFit="1" customWidth="1"/>
    <col min="3" max="3" width="13.5546875" bestFit="1" customWidth="1"/>
  </cols>
  <sheetData>
    <row r="2" spans="2:7" x14ac:dyDescent="0.3">
      <c r="B2" s="1" t="s">
        <v>0</v>
      </c>
      <c r="C2" s="2" t="s">
        <v>1</v>
      </c>
    </row>
    <row r="3" spans="2:7" x14ac:dyDescent="0.3">
      <c r="B3" s="3" t="s">
        <v>16</v>
      </c>
      <c r="C3" s="4">
        <v>205703</v>
      </c>
    </row>
    <row r="4" spans="2:7" x14ac:dyDescent="0.3">
      <c r="B4" s="3" t="s">
        <v>2</v>
      </c>
      <c r="C4" s="4">
        <v>45240</v>
      </c>
    </row>
    <row r="5" spans="2:7" x14ac:dyDescent="0.3">
      <c r="B5" s="3" t="s">
        <v>3</v>
      </c>
      <c r="C5" s="5">
        <f>C3-C4</f>
        <v>160463</v>
      </c>
      <c r="E5" s="6" t="s">
        <v>4</v>
      </c>
      <c r="F5" s="7" t="s">
        <v>5</v>
      </c>
      <c r="G5" s="7"/>
    </row>
    <row r="6" spans="2:7" x14ac:dyDescent="0.3">
      <c r="B6" s="3" t="s">
        <v>6</v>
      </c>
      <c r="C6" s="8">
        <v>1</v>
      </c>
      <c r="D6" s="8">
        <f>SUM(C6:C6)</f>
        <v>1</v>
      </c>
      <c r="F6" t="s">
        <v>7</v>
      </c>
    </row>
    <row r="7" spans="2:7" x14ac:dyDescent="0.3">
      <c r="B7" s="3" t="s">
        <v>8</v>
      </c>
      <c r="C7" s="14">
        <f>C5*C6</f>
        <v>160463</v>
      </c>
      <c r="D7" s="3">
        <f>SUM(C7:C7)</f>
        <v>160463</v>
      </c>
    </row>
    <row r="8" spans="2:7" x14ac:dyDescent="0.3">
      <c r="B8" s="9" t="s">
        <v>9</v>
      </c>
      <c r="C8" s="15">
        <f>$F$8*C6</f>
        <v>1.1861550637841745</v>
      </c>
      <c r="D8" s="16">
        <f>SUM(C8:C8)</f>
        <v>1.1861550637841745</v>
      </c>
      <c r="E8" s="6" t="s">
        <v>4</v>
      </c>
      <c r="F8" s="13">
        <f>C10/C7</f>
        <v>1.1861550637841745</v>
      </c>
    </row>
    <row r="10" spans="2:7" x14ac:dyDescent="0.3">
      <c r="B10" t="s">
        <v>10</v>
      </c>
      <c r="C10" s="10">
        <v>190334</v>
      </c>
    </row>
    <row r="11" spans="2:7" x14ac:dyDescent="0.3">
      <c r="B11" t="s">
        <v>11</v>
      </c>
    </row>
    <row r="14" spans="2:7" x14ac:dyDescent="0.3">
      <c r="B14" t="s">
        <v>17</v>
      </c>
    </row>
    <row r="15" spans="2:7" x14ac:dyDescent="0.3">
      <c r="B15" s="1" t="s">
        <v>0</v>
      </c>
      <c r="C15" s="2" t="s">
        <v>12</v>
      </c>
    </row>
    <row r="16" spans="2:7" x14ac:dyDescent="0.3">
      <c r="B16" s="3" t="s">
        <v>13</v>
      </c>
      <c r="C16" s="11">
        <f>C8*C3</f>
        <v>243995.65508559605</v>
      </c>
    </row>
    <row r="17" spans="2:5" x14ac:dyDescent="0.3">
      <c r="B17" s="3" t="s">
        <v>2</v>
      </c>
      <c r="C17" s="11">
        <f>C4*C8</f>
        <v>53661.655085596052</v>
      </c>
    </row>
    <row r="18" spans="2:5" x14ac:dyDescent="0.3">
      <c r="B18" s="3" t="s">
        <v>14</v>
      </c>
      <c r="C18" s="12">
        <f>C16-C17</f>
        <v>190334</v>
      </c>
    </row>
    <row r="19" spans="2:5" x14ac:dyDescent="0.3">
      <c r="B19" s="3" t="s">
        <v>5</v>
      </c>
      <c r="C19" s="12">
        <f>C10</f>
        <v>190334</v>
      </c>
    </row>
    <row r="20" spans="2:5" x14ac:dyDescent="0.3">
      <c r="B20" s="3" t="s">
        <v>15</v>
      </c>
      <c r="C20" s="12">
        <f>C18-C19</f>
        <v>0</v>
      </c>
    </row>
    <row r="22" spans="2:5" x14ac:dyDescent="0.3">
      <c r="B22" t="s">
        <v>18</v>
      </c>
      <c r="C22" s="17" t="s">
        <v>22</v>
      </c>
      <c r="D22" s="17"/>
      <c r="E22" s="20"/>
    </row>
    <row r="23" spans="2:5" x14ac:dyDescent="0.3">
      <c r="C23" s="18" t="s">
        <v>19</v>
      </c>
      <c r="D23" s="18"/>
    </row>
    <row r="24" spans="2:5" x14ac:dyDescent="0.3">
      <c r="B24" t="s">
        <v>20</v>
      </c>
      <c r="C24" s="4">
        <v>205703</v>
      </c>
    </row>
    <row r="25" spans="2:5" x14ac:dyDescent="0.3">
      <c r="B25" t="s">
        <v>21</v>
      </c>
      <c r="C25" s="19">
        <f>C16</f>
        <v>243995.65508559605</v>
      </c>
    </row>
    <row r="26" spans="2:5" x14ac:dyDescent="0.3">
      <c r="B26" t="s">
        <v>18</v>
      </c>
      <c r="C26" s="21">
        <f>(C24-C25)/C25</f>
        <v>-0.15693990563955992</v>
      </c>
    </row>
  </sheetData>
  <mergeCells count="2">
    <mergeCell ref="F5:G5"/>
    <mergeCell ref="C23:D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C9C02-8298-44AE-835D-D77C8F6BCC57}">
  <dimension ref="B2:G26"/>
  <sheetViews>
    <sheetView workbookViewId="0">
      <selection activeCell="B22" sqref="B22:E26"/>
    </sheetView>
  </sheetViews>
  <sheetFormatPr baseColWidth="10" defaultRowHeight="14.4" x14ac:dyDescent="0.3"/>
  <cols>
    <col min="2" max="2" width="22" bestFit="1" customWidth="1"/>
    <col min="3" max="3" width="17.5546875" customWidth="1"/>
  </cols>
  <sheetData>
    <row r="2" spans="2:7" x14ac:dyDescent="0.3">
      <c r="B2" s="1" t="s">
        <v>0</v>
      </c>
      <c r="C2" s="2" t="s">
        <v>1</v>
      </c>
    </row>
    <row r="3" spans="2:7" x14ac:dyDescent="0.3">
      <c r="B3" s="3" t="s">
        <v>16</v>
      </c>
      <c r="C3" s="4">
        <v>195396</v>
      </c>
    </row>
    <row r="4" spans="2:7" x14ac:dyDescent="0.3">
      <c r="B4" s="3" t="s">
        <v>2</v>
      </c>
      <c r="C4" s="4">
        <v>43508</v>
      </c>
    </row>
    <row r="5" spans="2:7" x14ac:dyDescent="0.3">
      <c r="B5" s="3" t="s">
        <v>3</v>
      </c>
      <c r="C5" s="5">
        <f>C3-C4</f>
        <v>151888</v>
      </c>
      <c r="E5" s="6" t="s">
        <v>4</v>
      </c>
      <c r="F5" s="7" t="s">
        <v>5</v>
      </c>
      <c r="G5" s="7"/>
    </row>
    <row r="6" spans="2:7" x14ac:dyDescent="0.3">
      <c r="B6" s="3" t="s">
        <v>6</v>
      </c>
      <c r="C6" s="8">
        <v>1</v>
      </c>
      <c r="D6" s="8">
        <f>SUM(C6:C6)</f>
        <v>1</v>
      </c>
      <c r="F6" t="s">
        <v>7</v>
      </c>
    </row>
    <row r="7" spans="2:7" x14ac:dyDescent="0.3">
      <c r="B7" s="3" t="s">
        <v>8</v>
      </c>
      <c r="C7" s="14">
        <f>C5*C6</f>
        <v>151888</v>
      </c>
      <c r="D7" s="3">
        <f>SUM(C7:C7)</f>
        <v>151888</v>
      </c>
    </row>
    <row r="8" spans="2:7" x14ac:dyDescent="0.3">
      <c r="B8" s="9" t="s">
        <v>9</v>
      </c>
      <c r="C8" s="15">
        <f>$F$8*C6</f>
        <v>1.3538133361424207</v>
      </c>
      <c r="D8" s="16">
        <f>SUM(C8:C8)</f>
        <v>1.3538133361424207</v>
      </c>
      <c r="E8" s="6" t="s">
        <v>4</v>
      </c>
      <c r="F8" s="13">
        <f>C10/C7</f>
        <v>1.3538133361424207</v>
      </c>
    </row>
    <row r="10" spans="2:7" x14ac:dyDescent="0.3">
      <c r="B10" t="s">
        <v>10</v>
      </c>
      <c r="C10" s="10">
        <v>205628</v>
      </c>
    </row>
    <row r="11" spans="2:7" x14ac:dyDescent="0.3">
      <c r="B11" t="s">
        <v>11</v>
      </c>
    </row>
    <row r="14" spans="2:7" x14ac:dyDescent="0.3">
      <c r="B14" t="s">
        <v>17</v>
      </c>
    </row>
    <row r="15" spans="2:7" x14ac:dyDescent="0.3">
      <c r="B15" s="1" t="s">
        <v>0</v>
      </c>
      <c r="C15" s="2" t="s">
        <v>12</v>
      </c>
    </row>
    <row r="16" spans="2:7" x14ac:dyDescent="0.3">
      <c r="B16" s="3" t="s">
        <v>13</v>
      </c>
      <c r="C16" s="11">
        <f>C8*C3</f>
        <v>264529.71062888444</v>
      </c>
    </row>
    <row r="17" spans="2:5" x14ac:dyDescent="0.3">
      <c r="B17" s="3" t="s">
        <v>2</v>
      </c>
      <c r="C17" s="11">
        <f>C4*C8</f>
        <v>58901.710628884444</v>
      </c>
    </row>
    <row r="18" spans="2:5" x14ac:dyDescent="0.3">
      <c r="B18" s="3" t="s">
        <v>14</v>
      </c>
      <c r="C18" s="12">
        <f>C16-C17</f>
        <v>205628</v>
      </c>
    </row>
    <row r="19" spans="2:5" x14ac:dyDescent="0.3">
      <c r="B19" s="3" t="s">
        <v>5</v>
      </c>
      <c r="C19" s="12">
        <f>C10</f>
        <v>205628</v>
      </c>
    </row>
    <row r="20" spans="2:5" x14ac:dyDescent="0.3">
      <c r="B20" s="3" t="s">
        <v>15</v>
      </c>
      <c r="C20" s="12">
        <f>C18-C19</f>
        <v>0</v>
      </c>
    </row>
    <row r="22" spans="2:5" x14ac:dyDescent="0.3">
      <c r="B22" t="s">
        <v>18</v>
      </c>
      <c r="C22" s="17" t="s">
        <v>22</v>
      </c>
      <c r="D22" s="17"/>
      <c r="E22" s="20"/>
    </row>
    <row r="23" spans="2:5" x14ac:dyDescent="0.3">
      <c r="C23" s="18" t="s">
        <v>19</v>
      </c>
      <c r="D23" s="18"/>
    </row>
    <row r="24" spans="2:5" x14ac:dyDescent="0.3">
      <c r="B24" t="s">
        <v>20</v>
      </c>
      <c r="C24" s="4">
        <f>C3</f>
        <v>195396</v>
      </c>
    </row>
    <row r="25" spans="2:5" x14ac:dyDescent="0.3">
      <c r="B25" t="s">
        <v>21</v>
      </c>
      <c r="C25" s="19">
        <f>C16</f>
        <v>264529.71062888444</v>
      </c>
    </row>
    <row r="26" spans="2:5" x14ac:dyDescent="0.3">
      <c r="B26" t="s">
        <v>18</v>
      </c>
      <c r="C26" s="21">
        <f>(C24-C25)/C25</f>
        <v>-0.2613457311261112</v>
      </c>
    </row>
  </sheetData>
  <mergeCells count="2">
    <mergeCell ref="F5:G5"/>
    <mergeCell ref="C23:D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DB00-D70C-4E35-BA2C-B8DC7029A16D}">
  <dimension ref="B2:G26"/>
  <sheetViews>
    <sheetView tabSelected="1" workbookViewId="0">
      <selection activeCell="J9" sqref="J9"/>
    </sheetView>
  </sheetViews>
  <sheetFormatPr baseColWidth="10" defaultRowHeight="14.4" x14ac:dyDescent="0.3"/>
  <cols>
    <col min="2" max="2" width="22" bestFit="1" customWidth="1"/>
    <col min="3" max="3" width="20.33203125" customWidth="1"/>
  </cols>
  <sheetData>
    <row r="2" spans="2:7" x14ac:dyDescent="0.3">
      <c r="B2" s="1" t="s">
        <v>0</v>
      </c>
      <c r="C2" s="2" t="s">
        <v>1</v>
      </c>
    </row>
    <row r="3" spans="2:7" x14ac:dyDescent="0.3">
      <c r="B3" s="3" t="s">
        <v>16</v>
      </c>
      <c r="C3" s="4">
        <v>194712</v>
      </c>
    </row>
    <row r="4" spans="2:7" x14ac:dyDescent="0.3">
      <c r="B4" s="3" t="s">
        <v>2</v>
      </c>
      <c r="C4" s="4">
        <v>58908</v>
      </c>
    </row>
    <row r="5" spans="2:7" x14ac:dyDescent="0.3">
      <c r="B5" s="3" t="s">
        <v>3</v>
      </c>
      <c r="C5" s="5">
        <f>C3-C4</f>
        <v>135804</v>
      </c>
      <c r="E5" s="6" t="s">
        <v>4</v>
      </c>
      <c r="F5" s="7" t="s">
        <v>5</v>
      </c>
      <c r="G5" s="7"/>
    </row>
    <row r="6" spans="2:7" x14ac:dyDescent="0.3">
      <c r="B6" s="3" t="s">
        <v>6</v>
      </c>
      <c r="C6" s="8">
        <v>1</v>
      </c>
      <c r="D6" s="8">
        <f>SUM(C6:C6)</f>
        <v>1</v>
      </c>
      <c r="F6" t="s">
        <v>7</v>
      </c>
    </row>
    <row r="7" spans="2:7" x14ac:dyDescent="0.3">
      <c r="B7" s="3" t="s">
        <v>8</v>
      </c>
      <c r="C7" s="14">
        <f>C5*C6</f>
        <v>135804</v>
      </c>
      <c r="D7" s="3">
        <f>SUM(C7:C7)</f>
        <v>135804</v>
      </c>
    </row>
    <row r="8" spans="2:7" x14ac:dyDescent="0.3">
      <c r="B8" s="9" t="s">
        <v>9</v>
      </c>
      <c r="C8" s="15">
        <f>$F$8*C6</f>
        <v>1.7391534859061588</v>
      </c>
      <c r="D8" s="16">
        <f>SUM(C8:C8)</f>
        <v>1.7391534859061588</v>
      </c>
      <c r="E8" s="6" t="s">
        <v>4</v>
      </c>
      <c r="F8" s="13">
        <f>C10/C7</f>
        <v>1.7391534859061588</v>
      </c>
    </row>
    <row r="10" spans="2:7" x14ac:dyDescent="0.3">
      <c r="B10" t="s">
        <v>10</v>
      </c>
      <c r="C10" s="10">
        <v>236184</v>
      </c>
    </row>
    <row r="11" spans="2:7" x14ac:dyDescent="0.3">
      <c r="B11" t="s">
        <v>11</v>
      </c>
    </row>
    <row r="14" spans="2:7" x14ac:dyDescent="0.3">
      <c r="B14" t="s">
        <v>17</v>
      </c>
    </row>
    <row r="15" spans="2:7" x14ac:dyDescent="0.3">
      <c r="B15" s="1" t="s">
        <v>0</v>
      </c>
      <c r="C15" s="2" t="s">
        <v>12</v>
      </c>
    </row>
    <row r="16" spans="2:7" x14ac:dyDescent="0.3">
      <c r="B16" s="3" t="s">
        <v>13</v>
      </c>
      <c r="C16" s="11">
        <f>C8*C3</f>
        <v>338634.05354776001</v>
      </c>
    </row>
    <row r="17" spans="2:5" x14ac:dyDescent="0.3">
      <c r="B17" s="3" t="s">
        <v>2</v>
      </c>
      <c r="C17" s="11">
        <f>C4*C8</f>
        <v>102450.05354776001</v>
      </c>
    </row>
    <row r="18" spans="2:5" x14ac:dyDescent="0.3">
      <c r="B18" s="3" t="s">
        <v>14</v>
      </c>
      <c r="C18" s="12">
        <f>C16-C17</f>
        <v>236184</v>
      </c>
    </row>
    <row r="19" spans="2:5" x14ac:dyDescent="0.3">
      <c r="B19" s="3" t="s">
        <v>5</v>
      </c>
      <c r="C19" s="12">
        <f>C10</f>
        <v>236184</v>
      </c>
    </row>
    <row r="20" spans="2:5" x14ac:dyDescent="0.3">
      <c r="B20" s="3" t="s">
        <v>15</v>
      </c>
      <c r="C20" s="12">
        <f>C18-C19</f>
        <v>0</v>
      </c>
    </row>
    <row r="22" spans="2:5" x14ac:dyDescent="0.3">
      <c r="B22" t="s">
        <v>18</v>
      </c>
      <c r="C22" s="17" t="s">
        <v>22</v>
      </c>
      <c r="D22" s="17"/>
      <c r="E22" s="20"/>
    </row>
    <row r="23" spans="2:5" x14ac:dyDescent="0.3">
      <c r="C23" s="18" t="s">
        <v>19</v>
      </c>
      <c r="D23" s="18"/>
    </row>
    <row r="24" spans="2:5" x14ac:dyDescent="0.3">
      <c r="B24" t="s">
        <v>20</v>
      </c>
      <c r="C24" s="4">
        <f>C3</f>
        <v>194712</v>
      </c>
    </row>
    <row r="25" spans="2:5" x14ac:dyDescent="0.3">
      <c r="B25" t="s">
        <v>21</v>
      </c>
      <c r="C25" s="19">
        <f>C16</f>
        <v>338634.05354776001</v>
      </c>
    </row>
    <row r="26" spans="2:5" x14ac:dyDescent="0.3">
      <c r="B26" t="s">
        <v>18</v>
      </c>
      <c r="C26" s="21">
        <f>(C24-C25)/C25</f>
        <v>-0.4250076211767097</v>
      </c>
    </row>
  </sheetData>
  <mergeCells count="2">
    <mergeCell ref="F5:G5"/>
    <mergeCell ref="C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Cortez</dc:creator>
  <cp:lastModifiedBy>Henry Cortez</cp:lastModifiedBy>
  <dcterms:created xsi:type="dcterms:W3CDTF">2025-09-24T19:05:39Z</dcterms:created>
  <dcterms:modified xsi:type="dcterms:W3CDTF">2025-09-24T21:33:52Z</dcterms:modified>
</cp:coreProperties>
</file>