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CO'!$A$2:$BE$36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89louVQU3FjeIsAHKWoVmXcbFgPJNUFXCp8eHX0XVHQ="/>
    </ext>
  </extLst>
</workbook>
</file>

<file path=xl/sharedStrings.xml><?xml version="1.0" encoding="utf-8"?>
<sst xmlns="http://schemas.openxmlformats.org/spreadsheetml/2006/main" count="1627" uniqueCount="505">
  <si>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</si>
  <si>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</si>
  <si>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</si>
  <si>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</si>
  <si>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</si>
  <si>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</si>
  <si>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</si>
  <si>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</si>
  <si>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</si>
  <si>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</si>
  <si>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</si>
  <si>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</si>
  <si>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</si>
  <si>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</si>
  <si>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</si>
  <si>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</si>
  <si>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</si>
  <si>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</si>
  <si>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</si>
  <si>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</si>
  <si>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</si>
  <si>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</si>
  <si>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</si>
  <si>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</si>
  <si>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</si>
  <si>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</si>
  <si>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</si>
  <si>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</si>
  <si>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</si>
  <si>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</si>
  <si>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</si>
  <si>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</si>
  <si>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</si>
  <si>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</si>
  <si>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</si>
  <si>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</si>
  <si>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</si>
  <si>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</si>
  <si>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</si>
  <si>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</si>
  <si>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</si>
  <si>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</si>
  <si>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</si>
  <si>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</si>
  <si>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</si>
  <si>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</si>
  <si>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</si>
  <si>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</si>
  <si>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</si>
  <si>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</si>
  <si>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</si>
  <si>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</si>
  <si>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</si>
  <si>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</si>
  <si>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</si>
  <si>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2000007992454980</t>
  </si>
  <si>
    <t>8 de abril de 2024 07:11 hs.</t>
  </si>
  <si>
    <t>Etiqueta lista para imprimir</t>
  </si>
  <si>
    <t>Tienes que darle el paquete a la próxima colecta que te visite.</t>
  </si>
  <si>
    <t>No</t>
  </si>
  <si>
    <t/>
  </si>
  <si>
    <t xml:space="preserve"> </t>
  </si>
  <si>
    <t>GAT-27</t>
  </si>
  <si>
    <t>MCO1394138965</t>
  </si>
  <si>
    <t>Manguera Magic Hose Expandible 45 Metros Con Pistola</t>
  </si>
  <si>
    <t>Color : colores</t>
  </si>
  <si>
    <t>Clásica</t>
  </si>
  <si>
    <t>Factura no adjunta</t>
  </si>
  <si>
    <t>ALVARO MORERA</t>
  </si>
  <si>
    <t>CC 79619430</t>
  </si>
  <si>
    <t>79619430</t>
  </si>
  <si>
    <t>Carrera 72b #2sur-5 / Referencia: CASA ESQUINERA - AMERICAS OCCIDENTAL, Kennedy, Bogotá D.C.</t>
  </si>
  <si>
    <t>Kennedy</t>
  </si>
  <si>
    <t>Bogotá D.C.</t>
  </si>
  <si>
    <t>110821</t>
  </si>
  <si>
    <t>Colombia</t>
  </si>
  <si>
    <t>Colecta de Mercado Envíos</t>
  </si>
  <si>
    <t>MELI Logistics</t>
  </si>
  <si>
    <t>MEL43269308641FMXDF01</t>
  </si>
  <si>
    <t>2000007991282172</t>
  </si>
  <si>
    <t>7 de abril de 2024 22:13 hs.</t>
  </si>
  <si>
    <t>ELECTPRM-100-F</t>
  </si>
  <si>
    <t>MCO2311029870</t>
  </si>
  <si>
    <t>Olla De 13 Litros Acero Inoxidable Universal Royal</t>
  </si>
  <si>
    <t>Color : Plateado</t>
  </si>
  <si>
    <t xml:space="preserve">Francy Elena  Flores </t>
  </si>
  <si>
    <t>CC 31321566</t>
  </si>
  <si>
    <t>31321566</t>
  </si>
  <si>
    <t>Carrera 8 #07-39 / Carrera 8 no 7-39  Referencia: Almacén Calisport - Centro, Popayán, Cauca</t>
  </si>
  <si>
    <t>Popayán</t>
  </si>
  <si>
    <t>Cauca</t>
  </si>
  <si>
    <t>190003</t>
  </si>
  <si>
    <t>MEL43268943218FMXDF01</t>
  </si>
  <si>
    <t>2000007991089472</t>
  </si>
  <si>
    <t>7 de abril de 2024 21:38 hs.</t>
  </si>
  <si>
    <t>VLZ-M-37</t>
  </si>
  <si>
    <t>MCO2311117906</t>
  </si>
  <si>
    <t>Marcadores Tommax Set 120 U Multi</t>
  </si>
  <si>
    <t>William  Moscoso</t>
  </si>
  <si>
    <t>CC 79651988</t>
  </si>
  <si>
    <t>79651988</t>
  </si>
  <si>
    <t>Calle 7 #83-31 / Ap 814 - Belen Loma de los Bernal, Medellín, Antioquia</t>
  </si>
  <si>
    <t>Medellín</t>
  </si>
  <si>
    <t>Antioquia</t>
  </si>
  <si>
    <t>050026</t>
  </si>
  <si>
    <t>MEL43268725843FMXDF01</t>
  </si>
  <si>
    <t>2000007990885372</t>
  </si>
  <si>
    <t>7 de abril de 2024 21:02 hs.</t>
  </si>
  <si>
    <t>MCO1398786627</t>
  </si>
  <si>
    <t>Soporte Tv Móvil Ruedas 32'' A 70'' Max 50kg Jd Spr-6402 Color Negro</t>
  </si>
  <si>
    <t>Jader cuesta</t>
  </si>
  <si>
    <t>CC 1042825516</t>
  </si>
  <si>
    <t>1042825516</t>
  </si>
  <si>
    <t>Carrera 46B 34-69 / Referencia: Calle Costado Derecho Cementerio Católico - La Esmeralda Parte Baja, Zaragoza, Antioquia</t>
  </si>
  <si>
    <t>Zaragoza</t>
  </si>
  <si>
    <t>MEL43268789442FMXDF01</t>
  </si>
  <si>
    <t>2000007990552108</t>
  </si>
  <si>
    <t>7 de abril de 2024 20:09 hs.</t>
  </si>
  <si>
    <t>ZOO-M-17</t>
  </si>
  <si>
    <t>MCO2277803258</t>
  </si>
  <si>
    <t>Ventilador Recargable Pestañas - Unidad a $29900</t>
  </si>
  <si>
    <t>GERMAN GRIJALBA</t>
  </si>
  <si>
    <t>CC 79836795</t>
  </si>
  <si>
    <t>79836795</t>
  </si>
  <si>
    <t>Carrera 54d #188-41 / Referencia: Mirandela 7 - Mirandela, Suba, Bogotá D.C.</t>
  </si>
  <si>
    <t>Suba</t>
  </si>
  <si>
    <t>111166</t>
  </si>
  <si>
    <t>MEL43268505497FMXDF01</t>
  </si>
  <si>
    <t>2000007990459604</t>
  </si>
  <si>
    <t>7 de abril de 2024 20:00 hs.</t>
  </si>
  <si>
    <t>TC-4.5-J</t>
  </si>
  <si>
    <t>MCO2160832590</t>
  </si>
  <si>
    <t>Kit Bandas Elasticas Cerradas X5 + Guía De Ejercicio + Bolso</t>
  </si>
  <si>
    <t>Color : TQ-7</t>
  </si>
  <si>
    <t>luisa gutierrez</t>
  </si>
  <si>
    <t>CC 1012358555</t>
  </si>
  <si>
    <t>1012358555</t>
  </si>
  <si>
    <t>Carrera 30e #05-56 / Referencia: barrio la Italia - Parques De La Italia, Palmira, Valle Del Cauca</t>
  </si>
  <si>
    <t>Palmira</t>
  </si>
  <si>
    <t>Valle Del Cauca</t>
  </si>
  <si>
    <t>763533</t>
  </si>
  <si>
    <t>MEL43268479337FMXDF01</t>
  </si>
  <si>
    <t>2000007989701082</t>
  </si>
  <si>
    <t>7 de abril de 2024 18:19 hs.</t>
  </si>
  <si>
    <t>JUA-14.5</t>
  </si>
  <si>
    <t>MCO1385131165</t>
  </si>
  <si>
    <t>Lámparas Luz Led X3 Portátil Inalámbricas Adhesivas +control</t>
  </si>
  <si>
    <t>Color de la luz : Blanco frío | Voltaje : 110V</t>
  </si>
  <si>
    <t>ESPERANZA Andraus</t>
  </si>
  <si>
    <t>CC 33157925</t>
  </si>
  <si>
    <t>33157925</t>
  </si>
  <si>
    <t>Avenida tercera edificio ZOLYMAR #65-140 / apto204 Referencia: edificio zolymar frente al edificio mar Caribe en crespo.  ave 3#65-140 - crespo, Cartagena De Indias, Bolivar</t>
  </si>
  <si>
    <t>Cartagena De Indias</t>
  </si>
  <si>
    <t>Bolivar</t>
  </si>
  <si>
    <t>MEL43268317520FMXDF01</t>
  </si>
  <si>
    <t>2000005610655815</t>
  </si>
  <si>
    <t>7 de abril de 2024 17:54 hs.</t>
  </si>
  <si>
    <t>Sí</t>
  </si>
  <si>
    <t>VMX-7-J</t>
  </si>
  <si>
    <t>MCO1399262133</t>
  </si>
  <si>
    <t>Dispensador Automatico De Agua Para Botellon Recargable Econ Color Blanco/negro</t>
  </si>
  <si>
    <t>Emerson Villa Jimenez</t>
  </si>
  <si>
    <t>CC 14838250</t>
  </si>
  <si>
    <t>14838250</t>
  </si>
  <si>
    <t>Calle calle 32 #8A-31 / casa segundo piso Referencia: Segundo Piso, A tres cuadras del Batallón de Ingenieros Codazzi. - Rincon del Bosque, Palmira, Valle Del Cauca</t>
  </si>
  <si>
    <t>763532</t>
  </si>
  <si>
    <t>MEL43268243474FMXDF01</t>
  </si>
  <si>
    <t>2000007988813588</t>
  </si>
  <si>
    <t>7 de abril de 2024 16:15 hs.</t>
  </si>
  <si>
    <t>J-15-DR</t>
  </si>
  <si>
    <t>MCO2291296338</t>
  </si>
  <si>
    <t>Mini Plancha Portatil A Vapor Color Verde</t>
  </si>
  <si>
    <t>Amparo Sánchez</t>
  </si>
  <si>
    <t>CC 42971367</t>
  </si>
  <si>
    <t>42971367</t>
  </si>
  <si>
    <t>Calle 33 A #70 A-21 / Edificio Bariloche apto 801 - Laureles, Medellín, Antioquia</t>
  </si>
  <si>
    <t>050031</t>
  </si>
  <si>
    <t>MEL43267962004FMXDF01</t>
  </si>
  <si>
    <t>2000007988028398</t>
  </si>
  <si>
    <t>7 de abril de 2024 14:14 hs.</t>
  </si>
  <si>
    <t>RD-22</t>
  </si>
  <si>
    <t>MCO2223179380</t>
  </si>
  <si>
    <t>Molino Moledor De Café Y Pequeñas Especias Eléctrico</t>
  </si>
  <si>
    <t>Color : Gris</t>
  </si>
  <si>
    <t>Juan Carlos Bolaños Sierra</t>
  </si>
  <si>
    <t>CC 1010221556</t>
  </si>
  <si>
    <t>1010221556</t>
  </si>
  <si>
    <t>Carrera 13C #165B-41 / Referencia: Interior 2. Casa 17. Conjunto Toscana 2.Por favor enviar mensaje SMS o WhatsApp una vez llegue el pedido. - La Pradera Norte, Usaquén, Bogotá D.C.</t>
  </si>
  <si>
    <t>Usaquén</t>
  </si>
  <si>
    <t>110131</t>
  </si>
  <si>
    <t>MEL43267632144FMXDF01</t>
  </si>
  <si>
    <t>2000007987775972</t>
  </si>
  <si>
    <t>7 de abril de 2024 13:40 hs.</t>
  </si>
  <si>
    <t>HG-50</t>
  </si>
  <si>
    <t>MCO2311723190</t>
  </si>
  <si>
    <t>Computador De Juguete Didactico Y Educativo Para Niña Rosa</t>
  </si>
  <si>
    <t>Juan carlos Figueroa</t>
  </si>
  <si>
    <t>CC 1040032700</t>
  </si>
  <si>
    <t>1040032700</t>
  </si>
  <si>
    <t>Vía Local 1 #SN-SN / Casa Britanica  Referencia: Se entrega en Casa Britanica de llanogrande, km 6 vía don Diego Llanogrande, local casa britanica. - Km 6 vía don Diego Llanogrande, Rionegro, Antioquia</t>
  </si>
  <si>
    <t>Rionegro</t>
  </si>
  <si>
    <t>054040</t>
  </si>
  <si>
    <t>MEL43267390581FMXDF01</t>
  </si>
  <si>
    <t>2000007985999532</t>
  </si>
  <si>
    <t>7 de abril de 2024 08:56 hs.</t>
  </si>
  <si>
    <t>Juan Carlos Forero Martínez</t>
  </si>
  <si>
    <t>CC 80538402</t>
  </si>
  <si>
    <t>80538402</t>
  </si>
  <si>
    <t>Calle calle 17 #13este-06 / Referencia: Jennifer Caraballo Rodríguez. Celular 3163029564 - conjunto residencial la Estancia1. torre 5 apt 204, Mosquera, Cundinamarca</t>
  </si>
  <si>
    <t>Mosquera</t>
  </si>
  <si>
    <t>Cundinamarca</t>
  </si>
  <si>
    <t>250047</t>
  </si>
  <si>
    <t>MEL43266648955FMXDF01</t>
  </si>
  <si>
    <t>2000007985901862</t>
  </si>
  <si>
    <t>7 de abril de 2024 08:32 hs.</t>
  </si>
  <si>
    <t>TVN-5-F</t>
  </si>
  <si>
    <t>MCO2259824296</t>
  </si>
  <si>
    <t>Mini Atomizador Perfume Portátil Spray Recargable Practico</t>
  </si>
  <si>
    <t>Nicolas Martinez</t>
  </si>
  <si>
    <t>CC 80504803</t>
  </si>
  <si>
    <t>80504803</t>
  </si>
  <si>
    <t>Calle 82 No. 9-66 #SN-SN / El Nogal, Chapinero, Bogotá D.C.</t>
  </si>
  <si>
    <t>Chapinero</t>
  </si>
  <si>
    <t>110221</t>
  </si>
  <si>
    <t>MEL43266608965FMXDF01</t>
  </si>
  <si>
    <t>2000005608017243</t>
  </si>
  <si>
    <t>6 de abril de 2024 21:09 hs.</t>
  </si>
  <si>
    <t>oscar andres gomez calderon</t>
  </si>
  <si>
    <t>CC 94480106</t>
  </si>
  <si>
    <t>94480106</t>
  </si>
  <si>
    <t>Calle 28 #96-161 / Casa 22 - Valle del Lili, Cali, Valle Del Cauca</t>
  </si>
  <si>
    <t>Cali</t>
  </si>
  <si>
    <t>760026</t>
  </si>
  <si>
    <t>MEL43266037881FMXDF01</t>
  </si>
  <si>
    <t>2000007984418638</t>
  </si>
  <si>
    <t>6 de abril de 2024 20:47 hs.</t>
  </si>
  <si>
    <t>GTCH-40-F</t>
  </si>
  <si>
    <t>MCO1400060599</t>
  </si>
  <si>
    <t>Fuente De Agua Mascotas 2.5 L -</t>
  </si>
  <si>
    <t>adolfo david hoyos</t>
  </si>
  <si>
    <t>CC 1010182361</t>
  </si>
  <si>
    <t>1010182361</t>
  </si>
  <si>
    <t>Carrera 21 #103-28 / 601 Referencia: ed. Balcones del Chico - Santa Bibiana, Usaquén, Bogotá D.C.</t>
  </si>
  <si>
    <t>110111</t>
  </si>
  <si>
    <t>MEL43265997549FMXDF01</t>
  </si>
  <si>
    <t>2000005607414531</t>
  </si>
  <si>
    <t>6 de abril de 2024 17:48 hs.</t>
  </si>
  <si>
    <t>VT-8</t>
  </si>
  <si>
    <t>MCO1387801697</t>
  </si>
  <si>
    <t>Molde Prensa Manual Para Carne Hamburguesa Cocina Color Gris</t>
  </si>
  <si>
    <t>rocio herrera</t>
  </si>
  <si>
    <t>CC 52122197</t>
  </si>
  <si>
    <t>52122197</t>
  </si>
  <si>
    <t>Calle 31 bis sur #26b-17 / Apto 301 Referencia: 3192966155 - libertador, Rafael Uribe Uribe, Bogotá D.C.</t>
  </si>
  <si>
    <t>Rafael Uribe Uribe</t>
  </si>
  <si>
    <t>111811</t>
  </si>
  <si>
    <t>MEL43265569589FMXDF01</t>
  </si>
  <si>
    <t>2000007983191438</t>
  </si>
  <si>
    <t>6 de abril de 2024 17:14 hs.</t>
  </si>
  <si>
    <t>Oscar Pachon</t>
  </si>
  <si>
    <t>CC 1032356738</t>
  </si>
  <si>
    <t>1032356738</t>
  </si>
  <si>
    <t>Calle 17 #07-58sur / Referencia: Torre 13 ap 1152 conjunto Roble ciudadela Novaterra - Novaterra, Mosquera, Cundinamarca</t>
  </si>
  <si>
    <t>250040</t>
  </si>
  <si>
    <t>MEL43265481309FMXDF01</t>
  </si>
  <si>
    <t>2000007979728278</t>
  </si>
  <si>
    <t>6 de abril de 2024 15:46 hs.</t>
  </si>
  <si>
    <t>DB-145</t>
  </si>
  <si>
    <t>MCO2230748902</t>
  </si>
  <si>
    <t>Molino De Carne Electrico 280w Con Accion De Reversa</t>
  </si>
  <si>
    <t>Hector Bejarano</t>
  </si>
  <si>
    <t>CC 19086402</t>
  </si>
  <si>
    <t>19086402</t>
  </si>
  <si>
    <t>carrera 48 #150A-31 / Bloque 8, apartamento 201 - Mazuren, Suba, Bogotá D.C.</t>
  </si>
  <si>
    <t>111156</t>
  </si>
  <si>
    <t>MEL43263982791FMXDF01</t>
  </si>
  <si>
    <t>2000007982245776</t>
  </si>
  <si>
    <t>6 de abril de 2024 14:36 hs.</t>
  </si>
  <si>
    <t>RD-120F</t>
  </si>
  <si>
    <t>MCO2251068806</t>
  </si>
  <si>
    <t>Molino Eléctrico Para Maíz Carne 2500w 6 En 1 Con Embutidor</t>
  </si>
  <si>
    <t>jaime alvarez</t>
  </si>
  <si>
    <t>CC 17171259</t>
  </si>
  <si>
    <t>17171259</t>
  </si>
  <si>
    <t>conjunto aragon 1 etapa casa b7 #SN-SN / casa b7 Referencia: casa b7 - aragon, Flandes, Tolima</t>
  </si>
  <si>
    <t>Flandes</t>
  </si>
  <si>
    <t>Tolima</t>
  </si>
  <si>
    <t>733510</t>
  </si>
  <si>
    <t>Envia</t>
  </si>
  <si>
    <t>MEL43265080101FMXDF01</t>
  </si>
  <si>
    <t>2000005606678515</t>
  </si>
  <si>
    <t>6 de abril de 2024 13:51 hs.</t>
  </si>
  <si>
    <t>DMT-18</t>
  </si>
  <si>
    <t>MCO2228718798</t>
  </si>
  <si>
    <t>Base Soporte Portátil Laptop Plegable Stand Negra 9-15</t>
  </si>
  <si>
    <t>YENNY TOBON</t>
  </si>
  <si>
    <t>CC 1128392669</t>
  </si>
  <si>
    <t>1128392669</t>
  </si>
  <si>
    <t>CRA 72 #99-84 / Tercer piso - Castilla, Medellín, Antioquia</t>
  </si>
  <si>
    <t>050042</t>
  </si>
  <si>
    <t>MEL43265118100FMXDF01</t>
  </si>
  <si>
    <t>2000007994184398</t>
  </si>
  <si>
    <t>8 de abril de 2024 10:52 hs.</t>
  </si>
  <si>
    <t>TC-M-42</t>
  </si>
  <si>
    <t>MCO2263889346</t>
  </si>
  <si>
    <t>Mesa Ajustable Multiusos Table Mate Ii Portatil Plegable</t>
  </si>
  <si>
    <t>Color : Blanco</t>
  </si>
  <si>
    <t>Yubey Astrid  Clavijo Monsalve</t>
  </si>
  <si>
    <t>CC 43593118</t>
  </si>
  <si>
    <t>43593118</t>
  </si>
  <si>
    <t>Calle 80B #72C-38 / Piso 4 Referencia: Piso 4 - López de Mesa, Medellín, Antioquia</t>
  </si>
  <si>
    <t>050040</t>
  </si>
  <si>
    <t>MEL43270218378FMXDF01</t>
  </si>
  <si>
    <t>2000007993690398</t>
  </si>
  <si>
    <t>8 de abril de 2024 09:54 hs.</t>
  </si>
  <si>
    <t>SOLOCAUCHOS SAS</t>
  </si>
  <si>
    <t>NIT 8100035153</t>
  </si>
  <si>
    <t>8100035153</t>
  </si>
  <si>
    <t>Parque Industrial el Rodeo Solocauchos SAS Bodega #2 / Referencia: Parque Industrial el Rodeo Bodega #2 Solocauchos SAS - La Enea, Manizales, Caldas</t>
  </si>
  <si>
    <t>Manizales</t>
  </si>
  <si>
    <t>Caldas</t>
  </si>
  <si>
    <t>170003</t>
  </si>
  <si>
    <t>MEL43270001630FMXDF01</t>
  </si>
  <si>
    <t>2000007993546762</t>
  </si>
  <si>
    <t>8 de abril de 2024 09:37 hs.</t>
  </si>
  <si>
    <t>Raúl Páez</t>
  </si>
  <si>
    <t>CC 4236372</t>
  </si>
  <si>
    <t>4236372</t>
  </si>
  <si>
    <t>Calle 63asur #72-22 / Referencia: casa piso 2 apto 201 - Ismael Perdomo, Ciudad Bolivar, Bogotá D.C.</t>
  </si>
  <si>
    <t>Ciudad Bolivar</t>
  </si>
  <si>
    <t>111921</t>
  </si>
  <si>
    <t>MEL43269794783FMXDF01</t>
  </si>
  <si>
    <t>2000007993522966</t>
  </si>
  <si>
    <t>8 de abril de 2024 09:35 hs.</t>
  </si>
  <si>
    <t>DRMTCH-E-33</t>
  </si>
  <si>
    <t>MCO2211853222</t>
  </si>
  <si>
    <t>Base Gamer Refrigerante De Portátil 5 Niveles 2ventiladores</t>
  </si>
  <si>
    <t>Color : Negro</t>
  </si>
  <si>
    <t>AS INGENIERIA SOLUCIONES AVANZ</t>
  </si>
  <si>
    <t>NIT 9012029364</t>
  </si>
  <si>
    <t>9012029364</t>
  </si>
  <si>
    <t>Carrera 100B #75A-13 / CASA Referencia: CASA CON PUERTA AL LADO DE PAPELERIA - Villas de Madrigal, Engativá, Bogotá D.C.</t>
  </si>
  <si>
    <t>Engativá</t>
  </si>
  <si>
    <t>111041</t>
  </si>
  <si>
    <t>MEL43269784941FMXDF01</t>
  </si>
  <si>
    <t>2000005613687137</t>
  </si>
  <si>
    <t>8 de abril de 2024 12:56 hs.</t>
  </si>
  <si>
    <t>Paquete de 2 productos</t>
  </si>
  <si>
    <t>Juan Diego Cadavid</t>
  </si>
  <si>
    <t>CC 71776002</t>
  </si>
  <si>
    <t>71776002</t>
  </si>
  <si>
    <t>Avenida Calle 33 #75C-90 / Referencia: Avenida 33. Local Tacita de Plata - Laureles, Medellín, Antioquia</t>
  </si>
  <si>
    <t>MEL43270709556FMXDF01</t>
  </si>
  <si>
    <t>2000007995297592</t>
  </si>
  <si>
    <t>2000007995308296</t>
  </si>
  <si>
    <t>DG-12</t>
  </si>
  <si>
    <t>MCO2162427120</t>
  </si>
  <si>
    <t>Pelota Bola Inteligente Para Gatos Perros Recargable Usb C</t>
  </si>
  <si>
    <t>Color : Rosa</t>
  </si>
  <si>
    <t>2000007995039192</t>
  </si>
  <si>
    <t>8 de abril de 2024 12:29 hs.</t>
  </si>
  <si>
    <t>Ana Liliana Giraldo Aguirre</t>
  </si>
  <si>
    <t>CC 43165253</t>
  </si>
  <si>
    <t>43165253</t>
  </si>
  <si>
    <t>Calle 37 #42A-50 / Referencia: Calle 37 No. 42A - 50 Apto 502 Torre 1 Urbanizaciòn Torres del Eden, La Independencia Itagüí, Ant. - La Independencia, Itaguí, Antioquia</t>
  </si>
  <si>
    <t>Itaguí</t>
  </si>
  <si>
    <t>055410</t>
  </si>
  <si>
    <t>MEL43270451879FMXDF01</t>
  </si>
  <si>
    <t>2000007994710792</t>
  </si>
  <si>
    <t>8 de abril de 2024 11:53 hs.</t>
  </si>
  <si>
    <t>DTRNK-180-F</t>
  </si>
  <si>
    <t>MCO2281965464</t>
  </si>
  <si>
    <t>Cámara Ip Wifi Vilancia 4g  Exterior Panel Solar Ip6</t>
  </si>
  <si>
    <t>Ricardo Henao</t>
  </si>
  <si>
    <t>CC 98587841</t>
  </si>
  <si>
    <t>98587841</t>
  </si>
  <si>
    <t>Avenida 40 #51-127 / Referencia: manzana 5 cacique niquia, bl 84 apto 129 - Niquia, Bello, Antioquia</t>
  </si>
  <si>
    <t>Bello</t>
  </si>
  <si>
    <t>051050</t>
  </si>
  <si>
    <t>MEL43270307357FMXDF01</t>
  </si>
  <si>
    <t>2000007994525718</t>
  </si>
  <si>
    <t>8 de abril de 2024 11:31 hs.</t>
  </si>
  <si>
    <t>EH-45-J</t>
  </si>
  <si>
    <t>MCO1410458357</t>
  </si>
  <si>
    <t>Micrófono Shure Sv Sv200 Dinámico Cardioide Color Negro</t>
  </si>
  <si>
    <t>Yuleinis Barbudo</t>
  </si>
  <si>
    <t>CC 1064706825</t>
  </si>
  <si>
    <t>1064706825</t>
  </si>
  <si>
    <t>Calle 11cr 12-50 #50- / Referencia: antes del restaurante de Nidia - antonio nariño, Chimichagua, Cesar</t>
  </si>
  <si>
    <t>Chimichagua</t>
  </si>
  <si>
    <t>Cesar</t>
  </si>
  <si>
    <t>201050</t>
  </si>
  <si>
    <t>Coordinadora</t>
  </si>
  <si>
    <t>MEL43270375928FMXDF01</t>
  </si>
  <si>
    <t>2000005614115521</t>
  </si>
  <si>
    <t>8 de abril de 2024 15:03 hs.</t>
  </si>
  <si>
    <t>HG-75</t>
  </si>
  <si>
    <t>MCO2168916458</t>
  </si>
  <si>
    <t>Combo Gamer Para Celular/tablet Teclado  Mouse  Convertidor</t>
  </si>
  <si>
    <t>Color del teclado : Negro</t>
  </si>
  <si>
    <t>Libny Salazar anaya</t>
  </si>
  <si>
    <t>CC 1005184736</t>
  </si>
  <si>
    <t>1005184736</t>
  </si>
  <si>
    <t>Manzana 16 Lt 28 #SN-SN / Referencia: 3132598206 - Rancho Grande, Montería, Córdoba</t>
  </si>
  <si>
    <t>Montería</t>
  </si>
  <si>
    <t>Córdoba</t>
  </si>
  <si>
    <t>230004</t>
  </si>
  <si>
    <t>MEL43271196818FMXDF01</t>
  </si>
  <si>
    <t>2000007996344022</t>
  </si>
  <si>
    <t>8 de abril de 2024 14:54 hs.</t>
  </si>
  <si>
    <t>Italia Borrello Sànchez</t>
  </si>
  <si>
    <t>CC 41903892</t>
  </si>
  <si>
    <t>41903892</t>
  </si>
  <si>
    <t>carrera 20 #23N-95 / Condominio Asturias - Armenia, Quindio</t>
  </si>
  <si>
    <t>Armenia</t>
  </si>
  <si>
    <t>Quindio</t>
  </si>
  <si>
    <t>630003</t>
  </si>
  <si>
    <t>MEL43271019309FMXDF01</t>
  </si>
  <si>
    <t>2000007996169326</t>
  </si>
  <si>
    <t>8 de abril de 2024 14:37 hs.</t>
  </si>
  <si>
    <t>GOT-23</t>
  </si>
  <si>
    <t>MCO1395145933</t>
  </si>
  <si>
    <t>Manguera Expandible Flexible 30 Metros Con Aspersor Jardin Color Verde</t>
  </si>
  <si>
    <t>Nelson David  Triana plazas</t>
  </si>
  <si>
    <t>CC 1073706493</t>
  </si>
  <si>
    <t>1073706493</t>
  </si>
  <si>
    <t>Carrera 93 d #72-47sur / Referencia: Conjunto quintas del recreo etapa 2 casa 60 - El Recreo, Bosa, Bogotá D.C.</t>
  </si>
  <si>
    <t>Bosa</t>
  </si>
  <si>
    <t>110731</t>
  </si>
  <si>
    <t>MEL43270949269FMXDF01</t>
  </si>
  <si>
    <t>2000007995585840</t>
  </si>
  <si>
    <t>8 de abril de 2024 13:33 hs.</t>
  </si>
  <si>
    <t>MCO1410461517</t>
  </si>
  <si>
    <t>Micrófono Shure Sv100 Dinámico Cardioide Color Negro/plateado</t>
  </si>
  <si>
    <t>edgar castaño</t>
  </si>
  <si>
    <t>CC 71983041</t>
  </si>
  <si>
    <t>71983041</t>
  </si>
  <si>
    <t>Carrera 49 #54-45 / simon bolivar, Necoclí, Antioquia</t>
  </si>
  <si>
    <t>Necoclí</t>
  </si>
  <si>
    <t>057870</t>
  </si>
  <si>
    <t>MEL43270840714FMXDF01</t>
  </si>
  <si>
    <t>PROVEEDOR</t>
  </si>
  <si>
    <t>Suma de VALOR TOTAL</t>
  </si>
  <si>
    <t>BODEGA RC</t>
  </si>
  <si>
    <t>BUGO</t>
  </si>
  <si>
    <t>DREAM TECH</t>
  </si>
  <si>
    <t>DTRONIK</t>
  </si>
  <si>
    <t>ELDA</t>
  </si>
  <si>
    <t>ELECTRO HOGAR</t>
  </si>
  <si>
    <t>ELECTRO PREMIER</t>
  </si>
  <si>
    <t>HOLMAN</t>
  </si>
  <si>
    <t>HUGE</t>
  </si>
  <si>
    <t>JUAN</t>
  </si>
  <si>
    <t>JULIAN</t>
  </si>
  <si>
    <t>MONO</t>
  </si>
  <si>
    <t>OFICINA</t>
  </si>
  <si>
    <t>RACO</t>
  </si>
  <si>
    <t>ROMAN</t>
  </si>
  <si>
    <t>ROOD</t>
  </si>
  <si>
    <t>ROOD FONDO</t>
  </si>
  <si>
    <t>SAMUEL</t>
  </si>
  <si>
    <t>SONIVOX</t>
  </si>
  <si>
    <t>STOCK</t>
  </si>
  <si>
    <t>TOR SEBAS</t>
  </si>
  <si>
    <t>VARIEDADES</t>
  </si>
  <si>
    <t>VELEZ</t>
  </si>
  <si>
    <t>ZOOM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</si>
  <si>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</si>
  <si>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</si>
  <si>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</si>
  <si>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</si>
  <si>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</si>
  <si>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</si>
  <si>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</si>
  <si>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</si>
  <si>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Manguera Magic Hose Expandible 45 Metros Con PistolaColor : coloresGAT-27</t>
  </si>
  <si>
    <t>EDWIN</t>
  </si>
  <si>
    <t>GIOVANI</t>
  </si>
  <si>
    <t>Olla De 13 Litros Acero Inoxidable Universal RoyalColor : PlateadoELECTPRM-100-F</t>
  </si>
  <si>
    <t>MIGUEL</t>
  </si>
  <si>
    <t>Marcadores Tommax Set 120 U Multi VLZ-M-37</t>
  </si>
  <si>
    <t>DANIEL</t>
  </si>
  <si>
    <t>Ventilador Recargable Pestañas - Unidad a $29900 ZOO-M-17</t>
  </si>
  <si>
    <t>Kit Bandas Elasticas Cerradas X5 + Guía De Ejercicio + BolsoColor : TQ-7TC-4.5-J</t>
  </si>
  <si>
    <t>Lámparas Luz Led X3 Portátil Inalámbricas Adhesivas +controlColor de la luz : Blanco frío | Voltaje : 110VJUA-14.5</t>
  </si>
  <si>
    <t>Dispensador Automatico De Agua Para Botellon Recargable Econ Color Blanco/negro VMX-7-J</t>
  </si>
  <si>
    <t>Mini Plancha Portatil A Vapor Color Verde J-15-DR</t>
  </si>
  <si>
    <t>Molino Moledor De Café Y Pequeñas Especias EléctricoColor : GrisRD-22</t>
  </si>
  <si>
    <t>Computador De Juguete Didactico Y Educativo Para Niña Rosa HG-50</t>
  </si>
  <si>
    <t>Mini Atomizador Perfume Portátil Spray Recargable Practico TVN-5-F</t>
  </si>
  <si>
    <t>Fuente De Agua Mascotas 2.5 L - GTCH-40-F</t>
  </si>
  <si>
    <t>Molde Prensa Manual Para Carne Hamburguesa Cocina Color Gris VT-8</t>
  </si>
  <si>
    <t>Molino De Carne Electrico 280w Con Accion De Reversa DB-145</t>
  </si>
  <si>
    <t>Molino Eléctrico Para Maíz Carne 2500w 6 En 1 Con Embutidor RD-120F</t>
  </si>
  <si>
    <t>Base Soporte Portátil Laptop Plegable Stand Negra 9-15 DMT-18</t>
  </si>
  <si>
    <t>Mesa Ajustable Multiusos Table Mate Ii Portatil PlegableColor : BlancoTC-M-42</t>
  </si>
  <si>
    <t>Base Gamer Refrigerante De Portátil 5 Niveles 2ventiladoresColor : NegroDRMTCH-E-33</t>
  </si>
  <si>
    <t>Pelota Bola Inteligente Para Gatos Perros Recargable Usb CColor : RosaDG-12</t>
  </si>
  <si>
    <t>Cámara Ip Wifi Vilancia 4g Exterior Panel Solar Ip6Color : BlancoDTRNK-180-F</t>
  </si>
  <si>
    <t>Micrófono Shure Sv Sv200 Dinámico Cardioide Color Negro EH-45-J</t>
  </si>
  <si>
    <t>Combo Gamer Para Celular/tablet Teclado Mouse ConvertidorColor del teclado : NegroHG-75</t>
  </si>
  <si>
    <t>Manguera Expandible Flexible 30 Metros Con Aspersor Jardin Color Verde GOT-23</t>
  </si>
  <si>
    <t>Micrófono Shure Sv100 Dinámico Cardioide Color Negro/plateado EH-45-J</t>
  </si>
  <si>
    <t>MOLDE PRENSA MANUAL PARA CARNE HAMBURGESA</t>
  </si>
  <si>
    <t>MINI PLANCHA PORTATIL A VAPOR COLOR VERDE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</si>
</sst>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5" fillId="11" fontId="5" numFmtId="0" xfId="0" applyAlignment="1" applyBorder="1" applyFill="1" applyFont="1">
      <alignment vertical="center"/>
    </xf>
    <xf borderId="5" fillId="11" fontId="6" numFmtId="0" xfId="0" applyAlignment="1" applyBorder="1" applyFont="1">
      <alignment vertical="center"/>
    </xf>
    <xf borderId="5" fillId="11" fontId="6" numFmtId="0" xfId="0" applyAlignment="1" applyBorder="1" applyFont="1">
      <alignment horizontal="right" vertical="center"/>
    </xf>
    <xf borderId="4" fillId="12" fontId="7" numFmtId="0" xfId="0" applyAlignment="1" applyBorder="1" applyFill="1" applyFont="1">
      <alignment horizontal="left" vertical="center"/>
    </xf>
    <xf borderId="5" fillId="13" fontId="8" numFmtId="0" xfId="0" applyAlignment="1" applyBorder="1" applyFill="1" applyFont="1">
      <alignment vertical="center"/>
    </xf>
    <xf borderId="5" fillId="13" fontId="4" numFmtId="0" xfId="0" applyAlignment="1" applyBorder="1" applyFont="1">
      <alignment vertical="center"/>
    </xf>
    <xf borderId="5" fillId="13" fontId="4" numFmtId="0" xfId="0" applyAlignment="1" applyBorder="1" applyFont="1">
      <alignment horizontal="right"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4" fontId="11" numFmtId="0" xfId="0" applyAlignment="1" applyBorder="1" applyFill="1" applyFont="1">
      <alignment horizontal="center" shrinkToFit="0" wrapText="1"/>
    </xf>
    <xf borderId="7" fillId="14" fontId="11" numFmtId="0" xfId="0" applyAlignment="1" applyBorder="1" applyFont="1">
      <alignment horizontal="center" shrinkToFit="0" wrapText="1"/>
    </xf>
    <xf borderId="7" fillId="14" fontId="11" numFmtId="0" xfId="0" applyAlignment="1" applyBorder="1" applyFont="1">
      <alignment shrinkToFit="0" wrapText="1"/>
    </xf>
    <xf borderId="0" fillId="0" fontId="12" numFmtId="0" xfId="0" applyFont="1"/>
    <xf borderId="8" fillId="15" fontId="13" numFmtId="0" xfId="0" applyAlignment="1" applyBorder="1" applyFill="1" applyFont="1">
      <alignment horizontal="right" shrinkToFit="0" wrapText="1"/>
    </xf>
    <xf borderId="9" fillId="15" fontId="14" numFmtId="0" xfId="0" applyAlignment="1" applyBorder="1" applyFont="1">
      <alignment shrinkToFit="0" wrapText="1"/>
    </xf>
    <xf borderId="9" fillId="15" fontId="14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horizontal="right" shrinkToFit="0" wrapText="1"/>
    </xf>
    <xf borderId="9" fillId="16" fontId="15" numFmtId="0" xfId="0" applyAlignment="1" applyBorder="1" applyFill="1" applyFont="1">
      <alignment horizontal="right" shrinkToFit="0" wrapText="1"/>
    </xf>
    <xf borderId="9" fillId="15" fontId="15" numFmtId="0" xfId="0" applyAlignment="1" applyBorder="1" applyFont="1">
      <alignment shrinkToFit="0" wrapText="1"/>
    </xf>
    <xf borderId="9" fillId="15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  <xf borderId="8" fillId="18" fontId="13" numFmtId="0" xfId="0" applyAlignment="1" applyBorder="1" applyFill="1" applyFont="1">
      <alignment horizontal="right" shrinkToFit="0" wrapText="1"/>
    </xf>
    <xf borderId="9" fillId="18" fontId="14" numFmtId="0" xfId="0" applyAlignment="1" applyBorder="1" applyFont="1">
      <alignment shrinkToFit="0" wrapText="1"/>
    </xf>
    <xf borderId="9" fillId="18" fontId="14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shrinkToFit="0" wrapText="1"/>
    </xf>
    <xf borderId="9" fillId="18" fontId="13" numFmtId="0" xfId="0" applyAlignment="1" applyBorder="1" applyFont="1">
      <alignment shrinkToFit="0" wrapText="1"/>
    </xf>
    <xf borderId="8" fillId="16" fontId="13" numFmtId="0" xfId="0" applyAlignment="1" applyBorder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  <xf borderId="8" fillId="19" fontId="13" numFmtId="0" xfId="0" applyAlignment="1" applyBorder="1" applyFill="1" applyFont="1">
      <alignment horizontal="right" shrinkToFit="0" wrapText="1"/>
    </xf>
    <xf borderId="9" fillId="19" fontId="13" numFmtId="0" xfId="0" applyAlignment="1" applyBorder="1" applyFont="1">
      <alignment shrinkToFit="0" wrapText="1"/>
    </xf>
    <xf borderId="9" fillId="19" fontId="13" numFmtId="0" xfId="0" applyAlignment="1" applyBorder="1" applyFont="1">
      <alignment horizontal="right" shrinkToFit="0" wrapText="1"/>
    </xf>
    <xf borderId="9" fillId="19" fontId="15" numFmtId="0" xfId="0" applyAlignment="1" applyBorder="1" applyFont="1">
      <alignment horizontal="right" shrinkToFit="0" wrapText="1"/>
    </xf>
    <xf borderId="9" fillId="19" fontId="15" numFmtId="0" xfId="0" applyAlignment="1" applyBorder="1" applyFont="1">
      <alignment shrinkToFit="0" wrapText="1"/>
    </xf>
    <xf borderId="8" fillId="0" fontId="13" numFmtId="0" xfId="0" applyAlignment="1" applyBorder="1" applyFont="1">
      <alignment horizontal="right" shrinkToFit="0" wrapText="1"/>
    </xf>
    <xf borderId="9" fillId="0" fontId="13" numFmtId="0" xfId="0" applyAlignment="1" applyBorder="1" applyFont="1">
      <alignment shrinkToFit="0" wrapText="1"/>
    </xf>
    <xf borderId="9" fillId="0" fontId="13" numFmtId="0" xfId="0" applyAlignment="1" applyBorder="1" applyFont="1">
      <alignment horizontal="right" shrinkToFit="0" wrapText="1"/>
    </xf>
    <xf borderId="9" fillId="0" fontId="15" numFmtId="0" xfId="0" applyAlignment="1" applyBorder="1" applyFont="1">
      <alignment horizontal="right" shrinkToFit="0" wrapText="1"/>
    </xf>
    <xf borderId="9" fillId="0" fontId="15" numFmtId="0" xfId="0" applyAlignment="1" applyBorder="1" applyFont="1">
      <alignment shrinkToFit="0" wrapText="1"/>
    </xf>
    <xf borderId="9" fillId="15" fontId="13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3" sheet="YOVANI"/>
  </cacheSource>
  <cacheFields>
    <cacheField name="ITEM" numFmtId="0">
      <sharedItems containsSemiMixedTypes="0" containsString="0" containsNumber="1" containsInteger="1"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39.0"/>
        <n v="40.0"/>
        <n v="41.0"/>
        <n v="42.0"/>
        <n v="23.0"/>
        <n v="24.0"/>
        <n v="25.0"/>
        <n v="26.0"/>
        <n v="27.0"/>
        <n v="31.0"/>
        <n v="32.0"/>
        <n v="33.0"/>
        <n v="34.0"/>
        <n v="3.0"/>
        <n v="11.0"/>
      </sharedItems>
    </cacheField>
    <cacheField name="PRODUCTO" numFmtId="0">
      <sharedItems>
        <s v="Manguera Magic Hose Expandible 45 Metros Con PistolaColor : coloresGAT-27"/>
        <s v="Olla De 13 Litros Acero Inoxidable Universal RoyalColor : PlateadoELECTPRM-100-F"/>
        <s v="Marcadores Tommax Set 120 U Multi VLZ-M-37"/>
        <s v="Soporte Tv Móvil Ruedas 32'' A 70'' Max 50kg Jd Spr-6402 Color Negro"/>
        <s v="Ventilador Recargable Pestañas - Unidad a $29900 ZOO-M-17"/>
        <s v="Kit Bandas Elasticas Cerradas X5 + Guía De Ejercicio + BolsoColor : TQ-7TC-4.5-J"/>
        <s v="Lámparas Luz Led X3 Portátil Inalámbricas Adhesivas +controlColor de la luz : Blanco frío | Voltaje : 110VJUA-14.5"/>
        <s v="Dispensador Automatico De Agua Para Botellon Recargable Econ Color Blanco/negro VMX-7-J"/>
        <s v="Mini Plancha Portatil A Vapor Color Verde J-15-DR"/>
        <s v="Molino Moledor De Café Y Pequeñas Especias EléctricoColor : GrisRD-22"/>
        <s v="Computador De Juguete Didactico Y Educativo Para Niña Rosa HG-50"/>
        <s v="Mini Atomizador Perfume Portátil Spray Recargable Practico TVN-5-F"/>
        <s v="Fuente De Agua Mascotas 2.5 L - GTCH-40-F"/>
        <s v="Molde Prensa Manual Para Carne Hamburguesa Cocina Color Gris VT-8"/>
        <s v="Molino De Carne Electrico 280w Con Accion De Reversa DB-145"/>
        <s v="Molino Eléctrico Para Maíz Carne 2500w 6 En 1 Con Embutidor RD-120F"/>
        <s v="Base Soporte Portátil Laptop Plegable Stand Negra 9-15 DMT-18"/>
        <s v="Mesa Ajustable Multiusos Table Mate Ii Portatil PlegableColor : BlancoTC-M-42"/>
        <s v="Base Gamer Refrigerante De Portátil 5 Niveles 2ventiladoresColor : NegroDRMTCH-E-33"/>
        <s v="Pelota Bola Inteligente Para Gatos Perros Recargable Usb CColor : RosaDG-12"/>
        <s v="Cámara Ip Wifi Vilancia 4g Exterior Panel Solar Ip6Color : BlancoDTRNK-180-F"/>
        <s v="Micrófono Shure Sv Sv200 Dinámico Cardioide Color Negro EH-45-J"/>
        <s v="Combo Gamer Para Celular/tablet Teclado Mouse ConvertidorColor del teclado : NegroHG-75"/>
        <s v="Manguera Expandible Flexible 30 Metros Con Aspersor Jardin Color Verde GOT-23"/>
        <s v="Micrófono Shure Sv100 Dinámico Cardioide Color Negro/plateado EH-45-J"/>
        <s v="MOLDE PRENSA MANUAL PARA CARNE HAMBURGESA"/>
        <s v="MINI PLANCHA PORTATIL A VAPOR COLOR VERDE"/>
      </sharedItems>
    </cacheField>
    <cacheField name="CANT" numFmtId="0">
      <sharedItems containsSemiMixedTypes="0" containsString="0" containsNumber="1" containsInteger="1">
        <n v="2.0"/>
        <n v="1.0"/>
        <n v="3.0"/>
        <n v="4.0"/>
      </sharedItems>
    </cacheField>
    <cacheField name="VALOR U/N" numFmtId="0">
      <sharedItems containsSemiMixedTypes="0" containsString="0" containsNumber="1" containsInteger="1">
        <n v="25000.0"/>
        <n v="100000.0"/>
        <n v="35000.0"/>
        <n v="160000.0"/>
        <n v="17000.0"/>
        <n v="5000.0"/>
        <n v="14000.0"/>
        <n v="8500.0"/>
        <n v="15000.0"/>
        <n v="22000.0"/>
        <n v="50000.0"/>
        <n v="40000.0"/>
        <n v="8000.0"/>
        <n v="145000.0"/>
        <n v="115000.0"/>
        <n v="42000.0"/>
        <n v="30000.0"/>
        <n v="12000.0"/>
        <n v="180000.0"/>
        <n v="45000.0"/>
        <n v="65000.0"/>
        <n v="16000.0"/>
      </sharedItems>
    </cacheField>
    <cacheField name="VALOR TOTAL" numFmtId="0">
      <sharedItems containsSemiMixedTypes="0" containsString="0" containsNumber="1" containsInteger="1">
        <n v="50000.0"/>
        <n v="100000.0"/>
        <n v="35000.0"/>
        <n v="160000.0"/>
        <n v="17000.0"/>
        <n v="10000.0"/>
        <n v="42000.0"/>
        <n v="15000.0"/>
        <n v="22000.0"/>
        <n v="5000.0"/>
        <n v="40000.0"/>
        <n v="16000.0"/>
        <n v="145000.0"/>
        <n v="115000.0"/>
        <n v="25000.0"/>
        <n v="120000.0"/>
        <n v="24000.0"/>
        <n v="180000.0"/>
        <n v="45000.0"/>
        <n v="65000.0"/>
        <n v="90000.0"/>
        <n v="8000.0"/>
      </sharedItems>
    </cacheField>
    <cacheField name="RESPONSABLE" numFmtId="0">
      <sharedItems containsBlank="1">
        <s v="EDWIN"/>
        <s v="MIGUEL"/>
        <m/>
        <s v="DANIEL"/>
      </sharedItems>
    </cacheField>
    <cacheField name="PROVEEDOR" numFmtId="0">
      <sharedItems>
        <s v="HOLMAN"/>
        <s v="ELECTRO PREMIER"/>
        <s v="VELEZ"/>
        <s v="JULIAN"/>
        <s v="ZOOM"/>
        <s v="ELDA"/>
        <s v="BODEGA RC"/>
        <s v="JUAN"/>
        <s v="ROMAN"/>
        <s v="TOR SEBAS"/>
        <s v="HUGE"/>
        <s v="VARIEDADES"/>
        <s v="SAMUEL"/>
        <s v="BUGO"/>
        <s v="SONIVOX"/>
        <s v="ROOD"/>
        <s v="DREAM TECH"/>
        <s v="MONO"/>
        <s v="STOCK"/>
        <s v="OFICINA"/>
        <s v="DTRONIK"/>
        <s v="ELECTRO HOGAR"/>
        <s v="ROOD FONDO"/>
        <s v="RACO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28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ANT" compact="0" outline="0" multipleItemSelectionAllowed="1" showAll="0">
      <items>
        <item x="0"/>
        <item x="1"/>
        <item x="2"/>
        <item x="3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SPONSABLE" compact="0" outline="0" multipleItemSelectionAllowed="1" showAll="0">
      <items>
        <item x="0"/>
        <item x="1"/>
        <item x="2"/>
        <item x="3"/>
        <item t="default"/>
      </items>
    </pivotField>
    <pivotField name="PROVEEDOR" axis="axisRow" compact="0" outline="0" multipleItemSelectionAllowed="1" showAll="0" sortType="ascending">
      <items>
        <item x="6"/>
        <item x="13"/>
        <item x="16"/>
        <item x="20"/>
        <item x="5"/>
        <item x="21"/>
        <item x="1"/>
        <item x="0"/>
        <item x="10"/>
        <item x="7"/>
        <item x="3"/>
        <item x="17"/>
        <item x="19"/>
        <item x="23"/>
        <item x="8"/>
        <item x="15"/>
        <item x="22"/>
        <item x="12"/>
        <item x="14"/>
        <item x="18"/>
        <item x="9"/>
        <item x="11"/>
        <item x="2"/>
        <item x="4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5606678515/detalle" TargetMode="External"/><Relationship Id="rId22" Type="http://schemas.openxmlformats.org/officeDocument/2006/relationships/hyperlink" Target="https://www.mercadolibre.com.co/ventas/2000007993690398/detalle" TargetMode="External"/><Relationship Id="rId21" Type="http://schemas.openxmlformats.org/officeDocument/2006/relationships/hyperlink" Target="https://www.mercadolibre.com.co/ventas/2000007994184398/detalle" TargetMode="External"/><Relationship Id="rId24" Type="http://schemas.openxmlformats.org/officeDocument/2006/relationships/hyperlink" Target="https://www.mercadolibre.com.co/ventas/2000007993522966/detalle" TargetMode="External"/><Relationship Id="rId23" Type="http://schemas.openxmlformats.org/officeDocument/2006/relationships/hyperlink" Target="https://www.mercadolibre.com.co/ventas/2000007993546762/detalle" TargetMode="External"/><Relationship Id="rId1" Type="http://schemas.openxmlformats.org/officeDocument/2006/relationships/hyperlink" Target="https://www.mercadolibre.com.co/ventas/2000007992454980/detalle" TargetMode="External"/><Relationship Id="rId2" Type="http://schemas.openxmlformats.org/officeDocument/2006/relationships/hyperlink" Target="https://www.mercadolibre.com.co/ventas/2000007991282172/detalle" TargetMode="External"/><Relationship Id="rId3" Type="http://schemas.openxmlformats.org/officeDocument/2006/relationships/hyperlink" Target="https://www.mercadolibre.com.co/ventas/2000007991089472/detalle" TargetMode="External"/><Relationship Id="rId4" Type="http://schemas.openxmlformats.org/officeDocument/2006/relationships/hyperlink" Target="https://www.mercadolibre.com.co/ventas/2000007990885372/detalle" TargetMode="External"/><Relationship Id="rId9" Type="http://schemas.openxmlformats.org/officeDocument/2006/relationships/hyperlink" Target="https://www.mercadolibre.com.co/ventas/2000007988813588/detalle" TargetMode="External"/><Relationship Id="rId26" Type="http://schemas.openxmlformats.org/officeDocument/2006/relationships/hyperlink" Target="https://www.mercadolibre.com.co/ventas/2000005613687137/detalle" TargetMode="External"/><Relationship Id="rId25" Type="http://schemas.openxmlformats.org/officeDocument/2006/relationships/hyperlink" Target="https://www.mercadolibre.com.co/ventas/2000005613687137/detalle" TargetMode="External"/><Relationship Id="rId28" Type="http://schemas.openxmlformats.org/officeDocument/2006/relationships/hyperlink" Target="https://www.mercadolibre.com.co/ventas/2000007995039192/detalle" TargetMode="External"/><Relationship Id="rId27" Type="http://schemas.openxmlformats.org/officeDocument/2006/relationships/hyperlink" Target="https://www.mercadolibre.com.co/ventas/2000005613687137/detalle" TargetMode="External"/><Relationship Id="rId5" Type="http://schemas.openxmlformats.org/officeDocument/2006/relationships/hyperlink" Target="https://www.mercadolibre.com.co/ventas/2000007990552108/detalle" TargetMode="External"/><Relationship Id="rId6" Type="http://schemas.openxmlformats.org/officeDocument/2006/relationships/hyperlink" Target="https://www.mercadolibre.com.co/ventas/2000007990459604/detalle" TargetMode="External"/><Relationship Id="rId29" Type="http://schemas.openxmlformats.org/officeDocument/2006/relationships/hyperlink" Target="https://www.mercadolibre.com.co/ventas/2000007994710792/detalle" TargetMode="External"/><Relationship Id="rId7" Type="http://schemas.openxmlformats.org/officeDocument/2006/relationships/hyperlink" Target="https://www.mercadolibre.com.co/ventas/2000007989701082/detalle" TargetMode="External"/><Relationship Id="rId8" Type="http://schemas.openxmlformats.org/officeDocument/2006/relationships/hyperlink" Target="https://www.mercadolibre.com.co/ventas/2000005610655815/detalle" TargetMode="External"/><Relationship Id="rId31" Type="http://schemas.openxmlformats.org/officeDocument/2006/relationships/hyperlink" Target="https://www.mercadolibre.com.co/ventas/2000005614115521/detalle" TargetMode="External"/><Relationship Id="rId30" Type="http://schemas.openxmlformats.org/officeDocument/2006/relationships/hyperlink" Target="https://www.mercadolibre.com.co/ventas/2000007994525718/detalle" TargetMode="External"/><Relationship Id="rId11" Type="http://schemas.openxmlformats.org/officeDocument/2006/relationships/hyperlink" Target="https://www.mercadolibre.com.co/ventas/2000007987775972/detalle" TargetMode="External"/><Relationship Id="rId33" Type="http://schemas.openxmlformats.org/officeDocument/2006/relationships/hyperlink" Target="https://www.mercadolibre.com.co/ventas/2000007996169326/detalle" TargetMode="External"/><Relationship Id="rId10" Type="http://schemas.openxmlformats.org/officeDocument/2006/relationships/hyperlink" Target="https://www.mercadolibre.com.co/ventas/2000007988028398/detalle" TargetMode="External"/><Relationship Id="rId32" Type="http://schemas.openxmlformats.org/officeDocument/2006/relationships/hyperlink" Target="https://www.mercadolibre.com.co/ventas/2000007996344022/detalle" TargetMode="External"/><Relationship Id="rId13" Type="http://schemas.openxmlformats.org/officeDocument/2006/relationships/hyperlink" Target="https://www.mercadolibre.com.co/ventas/2000007985901862/detalle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www.mercadolibre.com.co/ventas/2000007985999532/detalle" TargetMode="External"/><Relationship Id="rId34" Type="http://schemas.openxmlformats.org/officeDocument/2006/relationships/hyperlink" Target="https://www.mercadolibre.com.co/ventas/2000007995585840/detalle" TargetMode="External"/><Relationship Id="rId15" Type="http://schemas.openxmlformats.org/officeDocument/2006/relationships/hyperlink" Target="https://www.mercadolibre.com.co/ventas/2000007984418638/detalle" TargetMode="External"/><Relationship Id="rId14" Type="http://schemas.openxmlformats.org/officeDocument/2006/relationships/hyperlink" Target="https://www.mercadolibre.com.co/ventas/2000005608017243/detalle" TargetMode="External"/><Relationship Id="rId17" Type="http://schemas.openxmlformats.org/officeDocument/2006/relationships/hyperlink" Target="https://www.mercadolibre.com.co/ventas/2000007983191438/detalle" TargetMode="External"/><Relationship Id="rId16" Type="http://schemas.openxmlformats.org/officeDocument/2006/relationships/hyperlink" Target="https://www.mercadolibre.com.co/ventas/2000005607414531/detalle" TargetMode="External"/><Relationship Id="rId19" Type="http://schemas.openxmlformats.org/officeDocument/2006/relationships/hyperlink" Target="https://www.mercadolibre.com.co/ventas/2000007982245776/detalle" TargetMode="External"/><Relationship Id="rId18" Type="http://schemas.openxmlformats.org/officeDocument/2006/relationships/hyperlink" Target="https://www.mercadolibre.com.co/ventas/2000007979728278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56.13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40000.0</v>
      </c>
      <c r="H3" s="20">
        <v>10700.0</v>
      </c>
      <c r="I3" s="20">
        <v>-8670.4</v>
      </c>
      <c r="J3" s="20">
        <v>-10700.0</v>
      </c>
      <c r="K3" s="20" t="s">
        <v>60</v>
      </c>
      <c r="L3" s="20">
        <v>31329.6</v>
      </c>
      <c r="M3" s="19" t="s">
        <v>61</v>
      </c>
      <c r="N3" s="19" t="str">
        <f t="shared" ref="N3:N36" si="1">+Y3&amp;Z3&amp;W3</f>
        <v>Manguera Magic Hose Expandible 45 Metros Con PistolaColor : coloresGAT-27</v>
      </c>
      <c r="O3" s="19" t="str">
        <f t="shared" ref="O3:O36" si="2">+CLEAN(TRIM(N3))</f>
        <v>Manguera Magic Hose Expandible 45 Metros Con PistolaColor : coloresGAT-27</v>
      </c>
      <c r="P3" s="19">
        <f>+VLOOKUP(O3,YOVANI!B:D,3,0)</f>
        <v>25000</v>
      </c>
      <c r="Q3" s="19">
        <f t="shared" ref="Q3:Q26" si="3">+P3*F3</f>
        <v>25000</v>
      </c>
      <c r="R3" s="19"/>
      <c r="S3" s="19">
        <v>1000.0</v>
      </c>
      <c r="T3" s="19">
        <f t="shared" ref="T3:T27" si="4">+L3-Q3-R3-S3</f>
        <v>5329.6</v>
      </c>
      <c r="U3" s="19">
        <f t="shared" ref="U3:U36" si="5">+T3/F3</f>
        <v>5329.6</v>
      </c>
      <c r="V3" s="21">
        <f t="shared" ref="V3:V27" si="6">+T3/Q3</f>
        <v>0.213184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40000.0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139000.0</v>
      </c>
      <c r="H4" s="20" t="s">
        <v>60</v>
      </c>
      <c r="I4" s="20">
        <v>-19460.0</v>
      </c>
      <c r="J4" s="20">
        <v>-8175.0</v>
      </c>
      <c r="K4" s="20" t="s">
        <v>60</v>
      </c>
      <c r="L4" s="20">
        <v>111365.0</v>
      </c>
      <c r="M4" s="19" t="s">
        <v>61</v>
      </c>
      <c r="N4" s="19" t="str">
        <f t="shared" si="1"/>
        <v>Olla De 13 Litros Acero Inoxidable Universal RoyalColor : PlateadoELECTPRM-100-F</v>
      </c>
      <c r="O4" s="19" t="str">
        <f t="shared" si="2"/>
        <v>Olla De 13 Litros Acero Inoxidable Universal RoyalColor : PlateadoELECTPRM-100-F</v>
      </c>
      <c r="P4" s="19">
        <f>+VLOOKUP(O4,YOVANI!B:D,3,0)</f>
        <v>100000</v>
      </c>
      <c r="Q4" s="19">
        <f t="shared" si="3"/>
        <v>100000</v>
      </c>
      <c r="R4" s="19"/>
      <c r="S4" s="19">
        <v>1000.0</v>
      </c>
      <c r="T4" s="19">
        <f t="shared" si="4"/>
        <v>10365</v>
      </c>
      <c r="U4" s="19">
        <f t="shared" si="5"/>
        <v>10365</v>
      </c>
      <c r="V4" s="22">
        <f t="shared" si="6"/>
        <v>0.10365</v>
      </c>
      <c r="W4" s="19" t="s">
        <v>81</v>
      </c>
      <c r="X4" s="19" t="s">
        <v>82</v>
      </c>
      <c r="Y4" s="19" t="s">
        <v>83</v>
      </c>
      <c r="Z4" s="19" t="s">
        <v>84</v>
      </c>
      <c r="AA4" s="20">
        <v>139000.0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50900.0</v>
      </c>
      <c r="H5" s="20">
        <v>13000.0</v>
      </c>
      <c r="I5" s="20">
        <v>-10244.0</v>
      </c>
      <c r="J5" s="20">
        <v>-13000.0</v>
      </c>
      <c r="K5" s="20" t="s">
        <v>60</v>
      </c>
      <c r="L5" s="20">
        <v>40656.0</v>
      </c>
      <c r="M5" s="19" t="s">
        <v>61</v>
      </c>
      <c r="N5" s="19" t="str">
        <f t="shared" si="1"/>
        <v>Marcadores Tommax Set 120 U Multi VLZ-M-37</v>
      </c>
      <c r="O5" s="19" t="str">
        <f t="shared" si="2"/>
        <v>Marcadores Tommax Set 120 U Multi VLZ-M-37</v>
      </c>
      <c r="P5" s="19">
        <f>+VLOOKUP(O5,YOVANI!B:D,3,0)</f>
        <v>35000</v>
      </c>
      <c r="Q5" s="19">
        <f t="shared" si="3"/>
        <v>35000</v>
      </c>
      <c r="R5" s="19"/>
      <c r="S5" s="19">
        <v>1000.0</v>
      </c>
      <c r="T5" s="19">
        <f t="shared" si="4"/>
        <v>4656</v>
      </c>
      <c r="U5" s="19">
        <f t="shared" si="5"/>
        <v>4656</v>
      </c>
      <c r="V5" s="21">
        <f t="shared" si="6"/>
        <v>0.1330285714</v>
      </c>
      <c r="W5" s="19" t="s">
        <v>95</v>
      </c>
      <c r="X5" s="19" t="s">
        <v>96</v>
      </c>
      <c r="Y5" s="19" t="s">
        <v>97</v>
      </c>
      <c r="Z5" s="19" t="s">
        <v>61</v>
      </c>
      <c r="AA5" s="20">
        <v>50900.0</v>
      </c>
      <c r="AB5" s="20" t="s">
        <v>66</v>
      </c>
      <c r="AC5" s="19" t="s">
        <v>67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103</v>
      </c>
      <c r="AM5" s="19" t="s">
        <v>104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105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106</v>
      </c>
      <c r="B6" s="19" t="s">
        <v>107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218900.0</v>
      </c>
      <c r="H6" s="20" t="s">
        <v>60</v>
      </c>
      <c r="I6" s="20">
        <v>-32835.0</v>
      </c>
      <c r="J6" s="20">
        <v>-12045.0</v>
      </c>
      <c r="K6" s="20" t="s">
        <v>60</v>
      </c>
      <c r="L6" s="20">
        <v>174020.0</v>
      </c>
      <c r="M6" s="19" t="s">
        <v>61</v>
      </c>
      <c r="N6" s="19" t="str">
        <f t="shared" si="1"/>
        <v>Soporte Tv Móvil Ruedas 32'' A 70'' Max 50kg Jd Spr-6402 Color Negro  </v>
      </c>
      <c r="O6" s="19" t="str">
        <f t="shared" si="2"/>
        <v>Soporte Tv Móvil Ruedas 32'' A 70'' Max 50kg Jd Spr-6402 Color Negro</v>
      </c>
      <c r="P6" s="19">
        <f>+VLOOKUP(O6,YOVANI!B:D,3,0)</f>
        <v>160000</v>
      </c>
      <c r="Q6" s="19">
        <f t="shared" si="3"/>
        <v>160000</v>
      </c>
      <c r="R6" s="19"/>
      <c r="S6" s="19">
        <v>1000.0</v>
      </c>
      <c r="T6" s="19">
        <f t="shared" si="4"/>
        <v>13020</v>
      </c>
      <c r="U6" s="19">
        <f t="shared" si="5"/>
        <v>13020</v>
      </c>
      <c r="V6" s="22">
        <f t="shared" si="6"/>
        <v>0.081375</v>
      </c>
      <c r="W6" s="19" t="s">
        <v>61</v>
      </c>
      <c r="X6" s="19" t="s">
        <v>108</v>
      </c>
      <c r="Y6" s="19" t="s">
        <v>109</v>
      </c>
      <c r="Z6" s="19" t="s">
        <v>61</v>
      </c>
      <c r="AA6" s="20">
        <v>218900.0</v>
      </c>
      <c r="AB6" s="20" t="s">
        <v>66</v>
      </c>
      <c r="AC6" s="19" t="s">
        <v>67</v>
      </c>
      <c r="AD6" s="19" t="s">
        <v>110</v>
      </c>
      <c r="AE6" s="19" t="s">
        <v>111</v>
      </c>
      <c r="AF6" s="19" t="s">
        <v>61</v>
      </c>
      <c r="AG6" s="19" t="s">
        <v>61</v>
      </c>
      <c r="AH6" s="19" t="s">
        <v>110</v>
      </c>
      <c r="AI6" s="19" t="s">
        <v>112</v>
      </c>
      <c r="AJ6" s="19" t="s">
        <v>113</v>
      </c>
      <c r="AK6" s="19" t="s">
        <v>114</v>
      </c>
      <c r="AL6" s="19" t="s">
        <v>103</v>
      </c>
      <c r="AM6" s="19" t="s">
        <v>61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77</v>
      </c>
      <c r="AS6" s="19" t="s">
        <v>115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116</v>
      </c>
      <c r="B7" s="19" t="s">
        <v>117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29900.0</v>
      </c>
      <c r="H7" s="20">
        <v>9095.0</v>
      </c>
      <c r="I7" s="20">
        <v>-7630.37</v>
      </c>
      <c r="J7" s="20">
        <v>-9095.0</v>
      </c>
      <c r="K7" s="20" t="s">
        <v>60</v>
      </c>
      <c r="L7" s="20">
        <v>22269.63</v>
      </c>
      <c r="M7" s="19" t="s">
        <v>61</v>
      </c>
      <c r="N7" s="19" t="str">
        <f t="shared" si="1"/>
        <v>Ventilador Recargable Pestañas - Unidad a $29900 ZOO-M-17</v>
      </c>
      <c r="O7" s="19" t="str">
        <f t="shared" si="2"/>
        <v>Ventilador Recargable Pestañas - Unidad a $29900 ZOO-M-17</v>
      </c>
      <c r="P7" s="19">
        <f>+VLOOKUP(O7,YOVANI!B:D,3,0)</f>
        <v>17000</v>
      </c>
      <c r="Q7" s="19">
        <f t="shared" si="3"/>
        <v>17000</v>
      </c>
      <c r="R7" s="19"/>
      <c r="S7" s="19">
        <v>1000.0</v>
      </c>
      <c r="T7" s="19">
        <f t="shared" si="4"/>
        <v>4269.63</v>
      </c>
      <c r="U7" s="19">
        <f t="shared" si="5"/>
        <v>4269.63</v>
      </c>
      <c r="V7" s="21">
        <f t="shared" si="6"/>
        <v>0.2511547059</v>
      </c>
      <c r="W7" s="19" t="s">
        <v>118</v>
      </c>
      <c r="X7" s="19" t="s">
        <v>119</v>
      </c>
      <c r="Y7" s="19" t="s">
        <v>120</v>
      </c>
      <c r="Z7" s="19" t="s">
        <v>61</v>
      </c>
      <c r="AA7" s="20">
        <v>29900.0</v>
      </c>
      <c r="AB7" s="20" t="s">
        <v>66</v>
      </c>
      <c r="AC7" s="19" t="s">
        <v>67</v>
      </c>
      <c r="AD7" s="19" t="s">
        <v>121</v>
      </c>
      <c r="AE7" s="19" t="s">
        <v>122</v>
      </c>
      <c r="AF7" s="19" t="s">
        <v>61</v>
      </c>
      <c r="AG7" s="19" t="s">
        <v>61</v>
      </c>
      <c r="AH7" s="19" t="s">
        <v>121</v>
      </c>
      <c r="AI7" s="19" t="s">
        <v>123</v>
      </c>
      <c r="AJ7" s="19" t="s">
        <v>124</v>
      </c>
      <c r="AK7" s="19" t="s">
        <v>125</v>
      </c>
      <c r="AL7" s="19" t="s">
        <v>73</v>
      </c>
      <c r="AM7" s="19" t="s">
        <v>126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127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128</v>
      </c>
      <c r="B8" s="19" t="s">
        <v>129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13600.0</v>
      </c>
      <c r="H8" s="20">
        <v>11900.0</v>
      </c>
      <c r="I8" s="20">
        <v>-4004.0</v>
      </c>
      <c r="J8" s="20">
        <v>-11900.0</v>
      </c>
      <c r="K8" s="20" t="s">
        <v>60</v>
      </c>
      <c r="L8" s="20">
        <v>9596.0</v>
      </c>
      <c r="M8" s="19" t="s">
        <v>61</v>
      </c>
      <c r="N8" s="19" t="str">
        <f t="shared" si="1"/>
        <v>Kit Bandas Elasticas Cerradas X5 + Guía De Ejercicio + BolsoColor : TQ-7TC-4.5-J</v>
      </c>
      <c r="O8" s="19" t="str">
        <f t="shared" si="2"/>
        <v>Kit Bandas Elasticas Cerradas X5 + Guía De Ejercicio + BolsoColor : TQ-7TC-4.5-J</v>
      </c>
      <c r="P8" s="19">
        <f>+VLOOKUP(O8,YOVANI!B:D,3,0)</f>
        <v>5000</v>
      </c>
      <c r="Q8" s="19">
        <f t="shared" si="3"/>
        <v>5000</v>
      </c>
      <c r="R8" s="19"/>
      <c r="S8" s="19">
        <v>1000.0</v>
      </c>
      <c r="T8" s="19">
        <f t="shared" si="4"/>
        <v>3596</v>
      </c>
      <c r="U8" s="19">
        <f t="shared" si="5"/>
        <v>3596</v>
      </c>
      <c r="V8" s="21">
        <f t="shared" si="6"/>
        <v>0.7192</v>
      </c>
      <c r="W8" s="19" t="s">
        <v>130</v>
      </c>
      <c r="X8" s="19" t="s">
        <v>131</v>
      </c>
      <c r="Y8" s="19" t="s">
        <v>132</v>
      </c>
      <c r="Z8" s="19" t="s">
        <v>133</v>
      </c>
      <c r="AA8" s="20">
        <v>13600.0</v>
      </c>
      <c r="AB8" s="20" t="s">
        <v>66</v>
      </c>
      <c r="AC8" s="19" t="s">
        <v>67</v>
      </c>
      <c r="AD8" s="19" t="s">
        <v>134</v>
      </c>
      <c r="AE8" s="19" t="s">
        <v>135</v>
      </c>
      <c r="AF8" s="19" t="s">
        <v>61</v>
      </c>
      <c r="AG8" s="19" t="s">
        <v>61</v>
      </c>
      <c r="AH8" s="19" t="s">
        <v>134</v>
      </c>
      <c r="AI8" s="19" t="s">
        <v>136</v>
      </c>
      <c r="AJ8" s="19" t="s">
        <v>137</v>
      </c>
      <c r="AK8" s="19" t="s">
        <v>138</v>
      </c>
      <c r="AL8" s="19" t="s">
        <v>139</v>
      </c>
      <c r="AM8" s="19" t="s">
        <v>140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141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142</v>
      </c>
      <c r="B9" s="19" t="s">
        <v>143</v>
      </c>
      <c r="C9" s="19" t="s">
        <v>57</v>
      </c>
      <c r="D9" s="19" t="s">
        <v>58</v>
      </c>
      <c r="E9" s="19" t="s">
        <v>59</v>
      </c>
      <c r="F9" s="20">
        <v>3.0</v>
      </c>
      <c r="G9" s="20">
        <v>65700.0</v>
      </c>
      <c r="H9" s="20">
        <v>15800.0</v>
      </c>
      <c r="I9" s="20">
        <v>-17057.91</v>
      </c>
      <c r="J9" s="20">
        <v>-15800.0</v>
      </c>
      <c r="K9" s="20" t="s">
        <v>60</v>
      </c>
      <c r="L9" s="20">
        <v>48642.09</v>
      </c>
      <c r="M9" s="19" t="s">
        <v>61</v>
      </c>
      <c r="N9" s="19" t="str">
        <f t="shared" si="1"/>
        <v>Lámparas Luz Led X3 Portátil Inalámbricas Adhesivas +controlColor de la luz : Blanco frío | Voltaje : 110VJUA-14.5</v>
      </c>
      <c r="O9" s="19" t="str">
        <f t="shared" si="2"/>
        <v>Lámparas Luz Led X3 Portátil Inalámbricas Adhesivas +controlColor de la luz : Blanco frío | Voltaje : 110VJUA-14.5</v>
      </c>
      <c r="P9" s="19">
        <f>+VLOOKUP(O9,YOVANI!B:D,3,0)</f>
        <v>14000</v>
      </c>
      <c r="Q9" s="19">
        <f t="shared" si="3"/>
        <v>42000</v>
      </c>
      <c r="R9" s="19"/>
      <c r="S9" s="19">
        <v>1000.0</v>
      </c>
      <c r="T9" s="19">
        <f t="shared" si="4"/>
        <v>5642.09</v>
      </c>
      <c r="U9" s="19">
        <f t="shared" si="5"/>
        <v>1880.696667</v>
      </c>
      <c r="V9" s="21">
        <f t="shared" si="6"/>
        <v>0.1343354762</v>
      </c>
      <c r="W9" s="19" t="s">
        <v>144</v>
      </c>
      <c r="X9" s="19" t="s">
        <v>145</v>
      </c>
      <c r="Y9" s="19" t="s">
        <v>146</v>
      </c>
      <c r="Z9" s="19" t="s">
        <v>147</v>
      </c>
      <c r="AA9" s="20">
        <v>21900.0</v>
      </c>
      <c r="AB9" s="20" t="s">
        <v>66</v>
      </c>
      <c r="AC9" s="19" t="s">
        <v>67</v>
      </c>
      <c r="AD9" s="19" t="s">
        <v>148</v>
      </c>
      <c r="AE9" s="19" t="s">
        <v>149</v>
      </c>
      <c r="AF9" s="19" t="s">
        <v>61</v>
      </c>
      <c r="AG9" s="19" t="s">
        <v>61</v>
      </c>
      <c r="AH9" s="19" t="s">
        <v>148</v>
      </c>
      <c r="AI9" s="19" t="s">
        <v>150</v>
      </c>
      <c r="AJ9" s="19" t="s">
        <v>151</v>
      </c>
      <c r="AK9" s="19" t="s">
        <v>152</v>
      </c>
      <c r="AL9" s="19" t="s">
        <v>153</v>
      </c>
      <c r="AM9" s="19" t="s">
        <v>61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154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155</v>
      </c>
      <c r="B10" s="19" t="s">
        <v>156</v>
      </c>
      <c r="C10" s="19" t="s">
        <v>57</v>
      </c>
      <c r="D10" s="19" t="s">
        <v>58</v>
      </c>
      <c r="E10" s="19" t="s">
        <v>157</v>
      </c>
      <c r="F10" s="20">
        <v>1.0</v>
      </c>
      <c r="G10" s="20">
        <v>14950.0</v>
      </c>
      <c r="H10" s="20">
        <v>11900.0</v>
      </c>
      <c r="I10" s="20">
        <v>-4193.0</v>
      </c>
      <c r="J10" s="20">
        <v>-11900.0</v>
      </c>
      <c r="K10" s="20" t="s">
        <v>60</v>
      </c>
      <c r="L10" s="20">
        <v>10757.0</v>
      </c>
      <c r="M10" s="19" t="s">
        <v>61</v>
      </c>
      <c r="N10" s="19" t="str">
        <f t="shared" si="1"/>
        <v>Dispensador Automatico De Agua Para Botellon Recargable Econ Color Blanco/negro VMX-7-J</v>
      </c>
      <c r="O10" s="19" t="str">
        <f t="shared" si="2"/>
        <v>Dispensador Automatico De Agua Para Botellon Recargable Econ Color Blanco/negro VMX-7-J</v>
      </c>
      <c r="P10" s="19">
        <f>+VLOOKUP(O10,YOVANI!B:D,3,0)</f>
        <v>8500</v>
      </c>
      <c r="Q10" s="19">
        <f t="shared" si="3"/>
        <v>8500</v>
      </c>
      <c r="R10" s="19"/>
      <c r="S10" s="19">
        <v>1000.0</v>
      </c>
      <c r="T10" s="19">
        <f t="shared" si="4"/>
        <v>1257</v>
      </c>
      <c r="U10" s="19">
        <f t="shared" si="5"/>
        <v>1257</v>
      </c>
      <c r="V10" s="21">
        <f t="shared" si="6"/>
        <v>0.1478823529</v>
      </c>
      <c r="W10" s="19" t="s">
        <v>158</v>
      </c>
      <c r="X10" s="19" t="s">
        <v>159</v>
      </c>
      <c r="Y10" s="19" t="s">
        <v>160</v>
      </c>
      <c r="Z10" s="19" t="s">
        <v>61</v>
      </c>
      <c r="AA10" s="20">
        <v>14950.0</v>
      </c>
      <c r="AB10" s="20" t="s">
        <v>66</v>
      </c>
      <c r="AC10" s="19" t="s">
        <v>67</v>
      </c>
      <c r="AD10" s="19" t="s">
        <v>161</v>
      </c>
      <c r="AE10" s="19" t="s">
        <v>162</v>
      </c>
      <c r="AF10" s="19" t="s">
        <v>61</v>
      </c>
      <c r="AG10" s="19" t="s">
        <v>61</v>
      </c>
      <c r="AH10" s="19" t="s">
        <v>161</v>
      </c>
      <c r="AI10" s="19" t="s">
        <v>163</v>
      </c>
      <c r="AJ10" s="19" t="s">
        <v>164</v>
      </c>
      <c r="AK10" s="19" t="s">
        <v>138</v>
      </c>
      <c r="AL10" s="19" t="s">
        <v>139</v>
      </c>
      <c r="AM10" s="19" t="s">
        <v>165</v>
      </c>
      <c r="AN10" s="19" t="s">
        <v>75</v>
      </c>
      <c r="AO10" s="19" t="s">
        <v>76</v>
      </c>
      <c r="AP10" s="19" t="s">
        <v>61</v>
      </c>
      <c r="AQ10" s="19" t="s">
        <v>61</v>
      </c>
      <c r="AR10" s="19" t="s">
        <v>77</v>
      </c>
      <c r="AS10" s="19" t="s">
        <v>166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167</v>
      </c>
      <c r="B11" s="19" t="s">
        <v>168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28900.0</v>
      </c>
      <c r="H11" s="20">
        <v>9975.0</v>
      </c>
      <c r="I11" s="20">
        <v>-7179.07</v>
      </c>
      <c r="J11" s="20">
        <v>-9975.0</v>
      </c>
      <c r="K11" s="20" t="s">
        <v>60</v>
      </c>
      <c r="L11" s="20">
        <v>21720.93</v>
      </c>
      <c r="M11" s="19" t="s">
        <v>61</v>
      </c>
      <c r="N11" s="19" t="str">
        <f t="shared" si="1"/>
        <v>Mini Plancha Portatil A Vapor Color Verde J-15-DR</v>
      </c>
      <c r="O11" s="19" t="str">
        <f t="shared" si="2"/>
        <v>Mini Plancha Portatil A Vapor Color Verde J-15-DR</v>
      </c>
      <c r="P11" s="19">
        <f>+VLOOKUP(O11,YOVANI!B:D,3,0)</f>
        <v>15000</v>
      </c>
      <c r="Q11" s="19">
        <f t="shared" si="3"/>
        <v>15000</v>
      </c>
      <c r="R11" s="19"/>
      <c r="S11" s="19">
        <v>1000.0</v>
      </c>
      <c r="T11" s="19">
        <f t="shared" si="4"/>
        <v>5720.93</v>
      </c>
      <c r="U11" s="19">
        <f t="shared" si="5"/>
        <v>5720.93</v>
      </c>
      <c r="V11" s="21">
        <f t="shared" si="6"/>
        <v>0.3813953333</v>
      </c>
      <c r="W11" s="19" t="s">
        <v>169</v>
      </c>
      <c r="X11" s="19" t="s">
        <v>170</v>
      </c>
      <c r="Y11" s="19" t="s">
        <v>171</v>
      </c>
      <c r="Z11" s="19" t="s">
        <v>61</v>
      </c>
      <c r="AA11" s="20">
        <v>28900.0</v>
      </c>
      <c r="AB11" s="20" t="s">
        <v>66</v>
      </c>
      <c r="AC11" s="19" t="s">
        <v>67</v>
      </c>
      <c r="AD11" s="19" t="s">
        <v>172</v>
      </c>
      <c r="AE11" s="19" t="s">
        <v>173</v>
      </c>
      <c r="AF11" s="19" t="s">
        <v>61</v>
      </c>
      <c r="AG11" s="19" t="s">
        <v>61</v>
      </c>
      <c r="AH11" s="19" t="s">
        <v>172</v>
      </c>
      <c r="AI11" s="19" t="s">
        <v>174</v>
      </c>
      <c r="AJ11" s="19" t="s">
        <v>175</v>
      </c>
      <c r="AK11" s="19" t="s">
        <v>102</v>
      </c>
      <c r="AL11" s="19" t="s">
        <v>103</v>
      </c>
      <c r="AM11" s="19" t="s">
        <v>176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177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178</v>
      </c>
      <c r="B12" s="19" t="s">
        <v>179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32550.0</v>
      </c>
      <c r="H12" s="20">
        <v>7800.0</v>
      </c>
      <c r="I12" s="20">
        <v>-7296.28</v>
      </c>
      <c r="J12" s="20">
        <v>-7800.0</v>
      </c>
      <c r="K12" s="20" t="s">
        <v>60</v>
      </c>
      <c r="L12" s="20">
        <v>25253.72</v>
      </c>
      <c r="M12" s="19" t="s">
        <v>61</v>
      </c>
      <c r="N12" s="19" t="str">
        <f t="shared" si="1"/>
        <v>Molino Moledor De Café Y Pequeñas Especias EléctricoColor : GrisRD-22</v>
      </c>
      <c r="O12" s="19" t="str">
        <f t="shared" si="2"/>
        <v>Molino Moledor De Café Y Pequeñas Especias EléctricoColor : GrisRD-22</v>
      </c>
      <c r="P12" s="19">
        <f>+VLOOKUP(O12,YOVANI!B:D,3,0)</f>
        <v>22000</v>
      </c>
      <c r="Q12" s="19">
        <f t="shared" si="3"/>
        <v>22000</v>
      </c>
      <c r="R12" s="19"/>
      <c r="S12" s="19">
        <v>1000.0</v>
      </c>
      <c r="T12" s="19">
        <f t="shared" si="4"/>
        <v>2253.72</v>
      </c>
      <c r="U12" s="19">
        <f t="shared" si="5"/>
        <v>2253.72</v>
      </c>
      <c r="V12" s="22">
        <f t="shared" si="6"/>
        <v>0.1024418182</v>
      </c>
      <c r="W12" s="19" t="s">
        <v>180</v>
      </c>
      <c r="X12" s="19" t="s">
        <v>181</v>
      </c>
      <c r="Y12" s="19" t="s">
        <v>182</v>
      </c>
      <c r="Z12" s="19" t="s">
        <v>183</v>
      </c>
      <c r="AA12" s="20">
        <v>32550.0</v>
      </c>
      <c r="AB12" s="20" t="s">
        <v>66</v>
      </c>
      <c r="AC12" s="19" t="s">
        <v>67</v>
      </c>
      <c r="AD12" s="19" t="s">
        <v>184</v>
      </c>
      <c r="AE12" s="19" t="s">
        <v>185</v>
      </c>
      <c r="AF12" s="19" t="s">
        <v>61</v>
      </c>
      <c r="AG12" s="19" t="s">
        <v>61</v>
      </c>
      <c r="AH12" s="19" t="s">
        <v>184</v>
      </c>
      <c r="AI12" s="19" t="s">
        <v>186</v>
      </c>
      <c r="AJ12" s="19" t="s">
        <v>187</v>
      </c>
      <c r="AK12" s="19" t="s">
        <v>188</v>
      </c>
      <c r="AL12" s="19" t="s">
        <v>73</v>
      </c>
      <c r="AM12" s="19" t="s">
        <v>189</v>
      </c>
      <c r="AN12" s="19" t="s">
        <v>75</v>
      </c>
      <c r="AO12" s="19" t="s">
        <v>76</v>
      </c>
      <c r="AP12" s="19" t="s">
        <v>61</v>
      </c>
      <c r="AQ12" s="19" t="s">
        <v>61</v>
      </c>
      <c r="AR12" s="19" t="s">
        <v>77</v>
      </c>
      <c r="AS12" s="19" t="s">
        <v>190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191</v>
      </c>
      <c r="B13" s="19" t="s">
        <v>192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75800.0</v>
      </c>
      <c r="H13" s="20">
        <v>11900.0</v>
      </c>
      <c r="I13" s="20">
        <v>-15148.58</v>
      </c>
      <c r="J13" s="20">
        <v>-11900.0</v>
      </c>
      <c r="K13" s="20" t="s">
        <v>60</v>
      </c>
      <c r="L13" s="20">
        <v>60651.42</v>
      </c>
      <c r="M13" s="19" t="s">
        <v>61</v>
      </c>
      <c r="N13" s="19" t="str">
        <f t="shared" si="1"/>
        <v>Computador De Juguete Didactico Y Educativo Para Niña Rosa HG-50</v>
      </c>
      <c r="O13" s="19" t="str">
        <f t="shared" si="2"/>
        <v>Computador De Juguete Didactico Y Educativo Para Niña Rosa HG-50</v>
      </c>
      <c r="P13" s="19">
        <f>+VLOOKUP(O13,YOVANI!B:D,3,0)</f>
        <v>50000</v>
      </c>
      <c r="Q13" s="19">
        <f t="shared" si="3"/>
        <v>50000</v>
      </c>
      <c r="R13" s="19"/>
      <c r="S13" s="19">
        <v>1000.0</v>
      </c>
      <c r="T13" s="19">
        <f t="shared" si="4"/>
        <v>9651.42</v>
      </c>
      <c r="U13" s="19">
        <f t="shared" si="5"/>
        <v>9651.42</v>
      </c>
      <c r="V13" s="21">
        <f t="shared" si="6"/>
        <v>0.1930284</v>
      </c>
      <c r="W13" s="19" t="s">
        <v>193</v>
      </c>
      <c r="X13" s="19" t="s">
        <v>194</v>
      </c>
      <c r="Y13" s="19" t="s">
        <v>195</v>
      </c>
      <c r="Z13" s="19" t="s">
        <v>61</v>
      </c>
      <c r="AA13" s="20">
        <v>75800.0</v>
      </c>
      <c r="AB13" s="20" t="s">
        <v>66</v>
      </c>
      <c r="AC13" s="19" t="s">
        <v>67</v>
      </c>
      <c r="AD13" s="19" t="s">
        <v>196</v>
      </c>
      <c r="AE13" s="19" t="s">
        <v>197</v>
      </c>
      <c r="AF13" s="19" t="s">
        <v>61</v>
      </c>
      <c r="AG13" s="19" t="s">
        <v>61</v>
      </c>
      <c r="AH13" s="19" t="s">
        <v>196</v>
      </c>
      <c r="AI13" s="19" t="s">
        <v>198</v>
      </c>
      <c r="AJ13" s="19" t="s">
        <v>199</v>
      </c>
      <c r="AK13" s="19" t="s">
        <v>200</v>
      </c>
      <c r="AL13" s="19" t="s">
        <v>103</v>
      </c>
      <c r="AM13" s="19" t="s">
        <v>201</v>
      </c>
      <c r="AN13" s="19" t="s">
        <v>75</v>
      </c>
      <c r="AO13" s="19" t="s">
        <v>76</v>
      </c>
      <c r="AP13" s="19" t="s">
        <v>61</v>
      </c>
      <c r="AQ13" s="19" t="s">
        <v>61</v>
      </c>
      <c r="AR13" s="19" t="s">
        <v>77</v>
      </c>
      <c r="AS13" s="19" t="s">
        <v>202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203</v>
      </c>
      <c r="B14" s="19" t="s">
        <v>204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14950.0</v>
      </c>
      <c r="H14" s="20">
        <v>14300.0</v>
      </c>
      <c r="I14" s="20">
        <v>-4193.0</v>
      </c>
      <c r="J14" s="20">
        <v>-14300.0</v>
      </c>
      <c r="K14" s="20" t="s">
        <v>60</v>
      </c>
      <c r="L14" s="20">
        <v>10757.0</v>
      </c>
      <c r="M14" s="19" t="s">
        <v>61</v>
      </c>
      <c r="N14" s="19" t="str">
        <f t="shared" si="1"/>
        <v>Dispensador Automatico De Agua Para Botellon Recargable Econ Color Blanco/negro VMX-7-J</v>
      </c>
      <c r="O14" s="19" t="str">
        <f t="shared" si="2"/>
        <v>Dispensador Automatico De Agua Para Botellon Recargable Econ Color Blanco/negro VMX-7-J</v>
      </c>
      <c r="P14" s="19">
        <f>+VLOOKUP(O14,YOVANI!B:D,3,0)</f>
        <v>8500</v>
      </c>
      <c r="Q14" s="19">
        <f t="shared" si="3"/>
        <v>8500</v>
      </c>
      <c r="R14" s="19"/>
      <c r="S14" s="19">
        <v>1000.0</v>
      </c>
      <c r="T14" s="19">
        <f t="shared" si="4"/>
        <v>1257</v>
      </c>
      <c r="U14" s="19">
        <f t="shared" si="5"/>
        <v>1257</v>
      </c>
      <c r="V14" s="21">
        <f t="shared" si="6"/>
        <v>0.1478823529</v>
      </c>
      <c r="W14" s="19" t="s">
        <v>158</v>
      </c>
      <c r="X14" s="19" t="s">
        <v>159</v>
      </c>
      <c r="Y14" s="19" t="s">
        <v>160</v>
      </c>
      <c r="Z14" s="19" t="s">
        <v>61</v>
      </c>
      <c r="AA14" s="20">
        <v>14950.0</v>
      </c>
      <c r="AB14" s="20" t="s">
        <v>66</v>
      </c>
      <c r="AC14" s="19" t="s">
        <v>67</v>
      </c>
      <c r="AD14" s="19" t="s">
        <v>205</v>
      </c>
      <c r="AE14" s="19" t="s">
        <v>206</v>
      </c>
      <c r="AF14" s="19" t="s">
        <v>61</v>
      </c>
      <c r="AG14" s="19" t="s">
        <v>61</v>
      </c>
      <c r="AH14" s="19" t="s">
        <v>205</v>
      </c>
      <c r="AI14" s="19" t="s">
        <v>207</v>
      </c>
      <c r="AJ14" s="19" t="s">
        <v>208</v>
      </c>
      <c r="AK14" s="19" t="s">
        <v>209</v>
      </c>
      <c r="AL14" s="19" t="s">
        <v>210</v>
      </c>
      <c r="AM14" s="19" t="s">
        <v>211</v>
      </c>
      <c r="AN14" s="19" t="s">
        <v>75</v>
      </c>
      <c r="AO14" s="19" t="s">
        <v>76</v>
      </c>
      <c r="AP14" s="19" t="s">
        <v>61</v>
      </c>
      <c r="AQ14" s="19" t="s">
        <v>61</v>
      </c>
      <c r="AR14" s="19" t="s">
        <v>77</v>
      </c>
      <c r="AS14" s="19" t="s">
        <v>212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213</v>
      </c>
      <c r="B15" s="19" t="s">
        <v>214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11500.0</v>
      </c>
      <c r="H15" s="20">
        <v>11200.0</v>
      </c>
      <c r="I15" s="20">
        <v>-4374.48</v>
      </c>
      <c r="J15" s="20">
        <v>-11200.0</v>
      </c>
      <c r="K15" s="20" t="s">
        <v>60</v>
      </c>
      <c r="L15" s="20">
        <v>7125.52</v>
      </c>
      <c r="M15" s="19" t="s">
        <v>61</v>
      </c>
      <c r="N15" s="19" t="str">
        <f t="shared" si="1"/>
        <v>Mini Atomizador Perfume Portátil Spray Recargable Practico TVN-5-F</v>
      </c>
      <c r="O15" s="19" t="str">
        <f t="shared" si="2"/>
        <v>Mini Atomizador Perfume Portátil Spray Recargable Practico TVN-5-F</v>
      </c>
      <c r="P15" s="19">
        <f>+VLOOKUP(O15,YOVANI!B:D,3,0)</f>
        <v>5000</v>
      </c>
      <c r="Q15" s="19">
        <f t="shared" si="3"/>
        <v>5000</v>
      </c>
      <c r="R15" s="19"/>
      <c r="S15" s="19">
        <v>1000.0</v>
      </c>
      <c r="T15" s="19">
        <f t="shared" si="4"/>
        <v>1125.52</v>
      </c>
      <c r="U15" s="19">
        <f t="shared" si="5"/>
        <v>1125.52</v>
      </c>
      <c r="V15" s="21">
        <f t="shared" si="6"/>
        <v>0.225104</v>
      </c>
      <c r="W15" s="19" t="s">
        <v>215</v>
      </c>
      <c r="X15" s="19" t="s">
        <v>216</v>
      </c>
      <c r="Y15" s="19" t="s">
        <v>217</v>
      </c>
      <c r="Z15" s="19" t="s">
        <v>61</v>
      </c>
      <c r="AA15" s="20">
        <v>11500.0</v>
      </c>
      <c r="AB15" s="20" t="s">
        <v>66</v>
      </c>
      <c r="AC15" s="19" t="s">
        <v>67</v>
      </c>
      <c r="AD15" s="19" t="s">
        <v>218</v>
      </c>
      <c r="AE15" s="19" t="s">
        <v>219</v>
      </c>
      <c r="AF15" s="19" t="s">
        <v>61</v>
      </c>
      <c r="AG15" s="19" t="s">
        <v>61</v>
      </c>
      <c r="AH15" s="19" t="s">
        <v>218</v>
      </c>
      <c r="AI15" s="19" t="s">
        <v>220</v>
      </c>
      <c r="AJ15" s="19" t="s">
        <v>221</v>
      </c>
      <c r="AK15" s="19" t="s">
        <v>222</v>
      </c>
      <c r="AL15" s="19" t="s">
        <v>73</v>
      </c>
      <c r="AM15" s="19" t="s">
        <v>223</v>
      </c>
      <c r="AN15" s="19" t="s">
        <v>75</v>
      </c>
      <c r="AO15" s="19" t="s">
        <v>76</v>
      </c>
      <c r="AP15" s="19" t="s">
        <v>61</v>
      </c>
      <c r="AQ15" s="19" t="s">
        <v>61</v>
      </c>
      <c r="AR15" s="19" t="s">
        <v>77</v>
      </c>
      <c r="AS15" s="19" t="s">
        <v>224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225</v>
      </c>
      <c r="B16" s="19" t="s">
        <v>226</v>
      </c>
      <c r="C16" s="19" t="s">
        <v>57</v>
      </c>
      <c r="D16" s="19" t="s">
        <v>58</v>
      </c>
      <c r="E16" s="19" t="s">
        <v>157</v>
      </c>
      <c r="F16" s="20">
        <v>1.0</v>
      </c>
      <c r="G16" s="20">
        <v>40000.0</v>
      </c>
      <c r="H16" s="20">
        <v>7500.0</v>
      </c>
      <c r="I16" s="20">
        <v>-8300.0</v>
      </c>
      <c r="J16" s="20">
        <v>-7500.0</v>
      </c>
      <c r="K16" s="20" t="s">
        <v>60</v>
      </c>
      <c r="L16" s="20">
        <v>31700.0</v>
      </c>
      <c r="M16" s="19" t="s">
        <v>61</v>
      </c>
      <c r="N16" s="19" t="str">
        <f t="shared" si="1"/>
        <v>Manguera Magic Hose Expandible 45 Metros Con PistolaColor : coloresGAT-27</v>
      </c>
      <c r="O16" s="19" t="str">
        <f t="shared" si="2"/>
        <v>Manguera Magic Hose Expandible 45 Metros Con PistolaColor : coloresGAT-27</v>
      </c>
      <c r="P16" s="19">
        <f>+VLOOKUP(O16,YOVANI!B:D,3,0)</f>
        <v>25000</v>
      </c>
      <c r="Q16" s="19">
        <f t="shared" si="3"/>
        <v>25000</v>
      </c>
      <c r="R16" s="19"/>
      <c r="S16" s="19">
        <v>1000.0</v>
      </c>
      <c r="T16" s="19">
        <f t="shared" si="4"/>
        <v>5700</v>
      </c>
      <c r="U16" s="19">
        <f t="shared" si="5"/>
        <v>5700</v>
      </c>
      <c r="V16" s="21">
        <f t="shared" si="6"/>
        <v>0.228</v>
      </c>
      <c r="W16" s="19" t="s">
        <v>62</v>
      </c>
      <c r="X16" s="19" t="s">
        <v>63</v>
      </c>
      <c r="Y16" s="19" t="s">
        <v>64</v>
      </c>
      <c r="Z16" s="19" t="s">
        <v>65</v>
      </c>
      <c r="AA16" s="20">
        <v>40000.0</v>
      </c>
      <c r="AB16" s="20" t="s">
        <v>66</v>
      </c>
      <c r="AC16" s="19" t="s">
        <v>67</v>
      </c>
      <c r="AD16" s="19" t="s">
        <v>227</v>
      </c>
      <c r="AE16" s="19" t="s">
        <v>228</v>
      </c>
      <c r="AF16" s="19" t="s">
        <v>61</v>
      </c>
      <c r="AG16" s="19" t="s">
        <v>61</v>
      </c>
      <c r="AH16" s="19" t="s">
        <v>227</v>
      </c>
      <c r="AI16" s="19" t="s">
        <v>229</v>
      </c>
      <c r="AJ16" s="19" t="s">
        <v>230</v>
      </c>
      <c r="AK16" s="19" t="s">
        <v>231</v>
      </c>
      <c r="AL16" s="19" t="s">
        <v>139</v>
      </c>
      <c r="AM16" s="19" t="s">
        <v>232</v>
      </c>
      <c r="AN16" s="19" t="s">
        <v>75</v>
      </c>
      <c r="AO16" s="19" t="s">
        <v>76</v>
      </c>
      <c r="AP16" s="19" t="s">
        <v>61</v>
      </c>
      <c r="AQ16" s="19" t="s">
        <v>61</v>
      </c>
      <c r="AR16" s="19" t="s">
        <v>77</v>
      </c>
      <c r="AS16" s="19" t="s">
        <v>233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234</v>
      </c>
      <c r="B17" s="19" t="s">
        <v>235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57000.0</v>
      </c>
      <c r="H17" s="20">
        <v>6240.0</v>
      </c>
      <c r="I17" s="20">
        <v>-11860.41</v>
      </c>
      <c r="J17" s="20">
        <v>-6240.0</v>
      </c>
      <c r="K17" s="20" t="s">
        <v>60</v>
      </c>
      <c r="L17" s="20">
        <v>45139.59</v>
      </c>
      <c r="M17" s="19" t="s">
        <v>61</v>
      </c>
      <c r="N17" s="19" t="str">
        <f t="shared" si="1"/>
        <v>Fuente De Agua Mascotas 2.5 L - GTCH-40-F</v>
      </c>
      <c r="O17" s="19" t="str">
        <f t="shared" si="2"/>
        <v>Fuente De Agua Mascotas 2.5 L - GTCH-40-F</v>
      </c>
      <c r="P17" s="19">
        <f>+VLOOKUP(O17,YOVANI!B:D,3,0)</f>
        <v>40000</v>
      </c>
      <c r="Q17" s="19">
        <f t="shared" si="3"/>
        <v>40000</v>
      </c>
      <c r="R17" s="19"/>
      <c r="S17" s="19">
        <v>1000.0</v>
      </c>
      <c r="T17" s="19">
        <f t="shared" si="4"/>
        <v>4139.59</v>
      </c>
      <c r="U17" s="19">
        <f t="shared" si="5"/>
        <v>4139.59</v>
      </c>
      <c r="V17" s="21">
        <f t="shared" si="6"/>
        <v>0.10348975</v>
      </c>
      <c r="W17" s="19" t="s">
        <v>236</v>
      </c>
      <c r="X17" s="19" t="s">
        <v>237</v>
      </c>
      <c r="Y17" s="19" t="s">
        <v>238</v>
      </c>
      <c r="Z17" s="19" t="s">
        <v>61</v>
      </c>
      <c r="AA17" s="20">
        <v>57000.0</v>
      </c>
      <c r="AB17" s="20" t="s">
        <v>66</v>
      </c>
      <c r="AC17" s="19" t="s">
        <v>67</v>
      </c>
      <c r="AD17" s="19" t="s">
        <v>239</v>
      </c>
      <c r="AE17" s="19" t="s">
        <v>240</v>
      </c>
      <c r="AF17" s="19" t="s">
        <v>61</v>
      </c>
      <c r="AG17" s="19" t="s">
        <v>61</v>
      </c>
      <c r="AH17" s="19" t="s">
        <v>239</v>
      </c>
      <c r="AI17" s="19" t="s">
        <v>241</v>
      </c>
      <c r="AJ17" s="19" t="s">
        <v>242</v>
      </c>
      <c r="AK17" s="19" t="s">
        <v>188</v>
      </c>
      <c r="AL17" s="19" t="s">
        <v>73</v>
      </c>
      <c r="AM17" s="19" t="s">
        <v>243</v>
      </c>
      <c r="AN17" s="19" t="s">
        <v>75</v>
      </c>
      <c r="AO17" s="19" t="s">
        <v>76</v>
      </c>
      <c r="AP17" s="19" t="s">
        <v>61</v>
      </c>
      <c r="AQ17" s="19" t="s">
        <v>61</v>
      </c>
      <c r="AR17" s="19" t="s">
        <v>77</v>
      </c>
      <c r="AS17" s="19" t="s">
        <v>244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18" t="s">
        <v>245</v>
      </c>
      <c r="B18" s="19" t="s">
        <v>246</v>
      </c>
      <c r="C18" s="19" t="s">
        <v>57</v>
      </c>
      <c r="D18" s="19" t="s">
        <v>58</v>
      </c>
      <c r="E18" s="19" t="s">
        <v>157</v>
      </c>
      <c r="F18" s="20">
        <v>2.0</v>
      </c>
      <c r="G18" s="20">
        <v>28514.0</v>
      </c>
      <c r="H18" s="20">
        <v>10700.0</v>
      </c>
      <c r="I18" s="20">
        <v>-8192.0</v>
      </c>
      <c r="J18" s="20">
        <v>-10700.0</v>
      </c>
      <c r="K18" s="20" t="s">
        <v>60</v>
      </c>
      <c r="L18" s="20">
        <v>20322.0</v>
      </c>
      <c r="M18" s="19" t="s">
        <v>61</v>
      </c>
      <c r="N18" s="19" t="str">
        <f t="shared" si="1"/>
        <v>Molde Prensa Manual Para Carne Hamburguesa Cocina Color Gris VT-8</v>
      </c>
      <c r="O18" s="19" t="str">
        <f t="shared" si="2"/>
        <v>Molde Prensa Manual Para Carne Hamburguesa Cocina Color Gris VT-8</v>
      </c>
      <c r="P18" s="19">
        <f>+VLOOKUP(O18,YOVANI!B:D,3,0)</f>
        <v>8000</v>
      </c>
      <c r="Q18" s="19">
        <f t="shared" si="3"/>
        <v>16000</v>
      </c>
      <c r="R18" s="19"/>
      <c r="S18" s="19">
        <v>1000.0</v>
      </c>
      <c r="T18" s="19">
        <f t="shared" si="4"/>
        <v>3322</v>
      </c>
      <c r="U18" s="19">
        <f t="shared" si="5"/>
        <v>1661</v>
      </c>
      <c r="V18" s="21">
        <f t="shared" si="6"/>
        <v>0.207625</v>
      </c>
      <c r="W18" s="19" t="s">
        <v>247</v>
      </c>
      <c r="X18" s="19" t="s">
        <v>248</v>
      </c>
      <c r="Y18" s="19" t="s">
        <v>249</v>
      </c>
      <c r="Z18" s="19" t="s">
        <v>61</v>
      </c>
      <c r="AA18" s="20">
        <v>14257.0</v>
      </c>
      <c r="AB18" s="20" t="s">
        <v>66</v>
      </c>
      <c r="AC18" s="19" t="s">
        <v>67</v>
      </c>
      <c r="AD18" s="19" t="s">
        <v>250</v>
      </c>
      <c r="AE18" s="19" t="s">
        <v>251</v>
      </c>
      <c r="AF18" s="19" t="s">
        <v>61</v>
      </c>
      <c r="AG18" s="19" t="s">
        <v>61</v>
      </c>
      <c r="AH18" s="19" t="s">
        <v>250</v>
      </c>
      <c r="AI18" s="19" t="s">
        <v>252</v>
      </c>
      <c r="AJ18" s="19" t="s">
        <v>253</v>
      </c>
      <c r="AK18" s="19" t="s">
        <v>254</v>
      </c>
      <c r="AL18" s="19" t="s">
        <v>73</v>
      </c>
      <c r="AM18" s="19" t="s">
        <v>255</v>
      </c>
      <c r="AN18" s="19" t="s">
        <v>75</v>
      </c>
      <c r="AO18" s="19" t="s">
        <v>76</v>
      </c>
      <c r="AP18" s="19" t="s">
        <v>61</v>
      </c>
      <c r="AQ18" s="19" t="s">
        <v>61</v>
      </c>
      <c r="AR18" s="19" t="s">
        <v>77</v>
      </c>
      <c r="AS18" s="19" t="s">
        <v>256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257</v>
      </c>
      <c r="B19" s="19" t="s">
        <v>258</v>
      </c>
      <c r="C19" s="19" t="s">
        <v>57</v>
      </c>
      <c r="D19" s="19" t="s">
        <v>58</v>
      </c>
      <c r="E19" s="19" t="s">
        <v>59</v>
      </c>
      <c r="F19" s="20">
        <v>1.0</v>
      </c>
      <c r="G19" s="20">
        <v>13600.0</v>
      </c>
      <c r="H19" s="20">
        <v>14300.0</v>
      </c>
      <c r="I19" s="20">
        <v>-4004.0</v>
      </c>
      <c r="J19" s="20">
        <v>-14300.0</v>
      </c>
      <c r="K19" s="20" t="s">
        <v>60</v>
      </c>
      <c r="L19" s="20">
        <v>9596.0</v>
      </c>
      <c r="M19" s="19" t="s">
        <v>61</v>
      </c>
      <c r="N19" s="19" t="str">
        <f t="shared" si="1"/>
        <v>Kit Bandas Elasticas Cerradas X5 + Guía De Ejercicio + BolsoColor : TQ-7TC-4.5-J</v>
      </c>
      <c r="O19" s="19" t="str">
        <f t="shared" si="2"/>
        <v>Kit Bandas Elasticas Cerradas X5 + Guía De Ejercicio + BolsoColor : TQ-7TC-4.5-J</v>
      </c>
      <c r="P19" s="19">
        <f>+VLOOKUP(O19,YOVANI!B:D,3,0)</f>
        <v>5000</v>
      </c>
      <c r="Q19" s="19">
        <f t="shared" si="3"/>
        <v>5000</v>
      </c>
      <c r="R19" s="19"/>
      <c r="S19" s="19">
        <v>1000.0</v>
      </c>
      <c r="T19" s="19">
        <f t="shared" si="4"/>
        <v>3596</v>
      </c>
      <c r="U19" s="19">
        <f t="shared" si="5"/>
        <v>3596</v>
      </c>
      <c r="V19" s="21">
        <f t="shared" si="6"/>
        <v>0.7192</v>
      </c>
      <c r="W19" s="19" t="s">
        <v>130</v>
      </c>
      <c r="X19" s="19" t="s">
        <v>131</v>
      </c>
      <c r="Y19" s="19" t="s">
        <v>132</v>
      </c>
      <c r="Z19" s="19" t="s">
        <v>133</v>
      </c>
      <c r="AA19" s="20">
        <v>13600.0</v>
      </c>
      <c r="AB19" s="20" t="s">
        <v>66</v>
      </c>
      <c r="AC19" s="19" t="s">
        <v>67</v>
      </c>
      <c r="AD19" s="19" t="s">
        <v>259</v>
      </c>
      <c r="AE19" s="19" t="s">
        <v>260</v>
      </c>
      <c r="AF19" s="19" t="s">
        <v>61</v>
      </c>
      <c r="AG19" s="19" t="s">
        <v>61</v>
      </c>
      <c r="AH19" s="19" t="s">
        <v>259</v>
      </c>
      <c r="AI19" s="19" t="s">
        <v>261</v>
      </c>
      <c r="AJ19" s="19" t="s">
        <v>262</v>
      </c>
      <c r="AK19" s="19" t="s">
        <v>209</v>
      </c>
      <c r="AL19" s="19" t="s">
        <v>210</v>
      </c>
      <c r="AM19" s="19" t="s">
        <v>263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264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265</v>
      </c>
      <c r="B20" s="19" t="s">
        <v>266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208900.0</v>
      </c>
      <c r="H20" s="20" t="s">
        <v>60</v>
      </c>
      <c r="I20" s="20">
        <v>-29246.0</v>
      </c>
      <c r="J20" s="20">
        <v>-7055.0</v>
      </c>
      <c r="K20" s="20" t="s">
        <v>60</v>
      </c>
      <c r="L20" s="20">
        <v>172599.0</v>
      </c>
      <c r="M20" s="19" t="s">
        <v>61</v>
      </c>
      <c r="N20" s="19" t="str">
        <f t="shared" si="1"/>
        <v>Molino De Carne Electrico 280w Con Accion De Reversa DB-145</v>
      </c>
      <c r="O20" s="19" t="str">
        <f t="shared" si="2"/>
        <v>Molino De Carne Electrico 280w Con Accion De Reversa DB-145</v>
      </c>
      <c r="P20" s="19">
        <f>+VLOOKUP(O20,YOVANI!B:D,3,0)</f>
        <v>145000</v>
      </c>
      <c r="Q20" s="19">
        <f t="shared" si="3"/>
        <v>145000</v>
      </c>
      <c r="R20" s="19"/>
      <c r="S20" s="19">
        <v>1000.0</v>
      </c>
      <c r="T20" s="19">
        <f t="shared" si="4"/>
        <v>26599</v>
      </c>
      <c r="U20" s="19">
        <f t="shared" si="5"/>
        <v>26599</v>
      </c>
      <c r="V20" s="21">
        <f t="shared" si="6"/>
        <v>0.1834413793</v>
      </c>
      <c r="W20" s="19" t="s">
        <v>267</v>
      </c>
      <c r="X20" s="19" t="s">
        <v>268</v>
      </c>
      <c r="Y20" s="19" t="s">
        <v>269</v>
      </c>
      <c r="Z20" s="19" t="s">
        <v>61</v>
      </c>
      <c r="AA20" s="20">
        <v>208900.0</v>
      </c>
      <c r="AB20" s="20" t="s">
        <v>66</v>
      </c>
      <c r="AC20" s="19" t="s">
        <v>67</v>
      </c>
      <c r="AD20" s="19" t="s">
        <v>270</v>
      </c>
      <c r="AE20" s="19" t="s">
        <v>271</v>
      </c>
      <c r="AF20" s="19" t="s">
        <v>61</v>
      </c>
      <c r="AG20" s="19" t="s">
        <v>61</v>
      </c>
      <c r="AH20" s="19" t="s">
        <v>270</v>
      </c>
      <c r="AI20" s="19" t="s">
        <v>272</v>
      </c>
      <c r="AJ20" s="19" t="s">
        <v>273</v>
      </c>
      <c r="AK20" s="19" t="s">
        <v>125</v>
      </c>
      <c r="AL20" s="19" t="s">
        <v>73</v>
      </c>
      <c r="AM20" s="19" t="s">
        <v>274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275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276</v>
      </c>
      <c r="B21" s="19" t="s">
        <v>277</v>
      </c>
      <c r="C21" s="19" t="s">
        <v>57</v>
      </c>
      <c r="D21" s="19" t="s">
        <v>58</v>
      </c>
      <c r="E21" s="19" t="s">
        <v>59</v>
      </c>
      <c r="F21" s="20">
        <v>1.0</v>
      </c>
      <c r="G21" s="20">
        <v>165000.0</v>
      </c>
      <c r="H21" s="20" t="s">
        <v>60</v>
      </c>
      <c r="I21" s="20">
        <v>-24750.0</v>
      </c>
      <c r="J21" s="20">
        <v>-8175.0</v>
      </c>
      <c r="K21" s="20" t="s">
        <v>60</v>
      </c>
      <c r="L21" s="20">
        <v>132075.0</v>
      </c>
      <c r="M21" s="19" t="s">
        <v>61</v>
      </c>
      <c r="N21" s="19" t="str">
        <f t="shared" si="1"/>
        <v>Molino Eléctrico Para Maíz Carne 2500w 6 En 1 Con Embutidor RD-120F</v>
      </c>
      <c r="O21" s="19" t="str">
        <f t="shared" si="2"/>
        <v>Molino Eléctrico Para Maíz Carne 2500w 6 En 1 Con Embutidor RD-120F</v>
      </c>
      <c r="P21" s="19">
        <f>+VLOOKUP(O21,YOVANI!B:D,3,0)</f>
        <v>115000</v>
      </c>
      <c r="Q21" s="19">
        <f t="shared" si="3"/>
        <v>115000</v>
      </c>
      <c r="R21" s="19"/>
      <c r="S21" s="19">
        <v>1000.0</v>
      </c>
      <c r="T21" s="19">
        <f t="shared" si="4"/>
        <v>16075</v>
      </c>
      <c r="U21" s="19">
        <f t="shared" si="5"/>
        <v>16075</v>
      </c>
      <c r="V21" s="21">
        <f t="shared" si="6"/>
        <v>0.1397826087</v>
      </c>
      <c r="W21" s="19" t="s">
        <v>278</v>
      </c>
      <c r="X21" s="19" t="s">
        <v>279</v>
      </c>
      <c r="Y21" s="19" t="s">
        <v>280</v>
      </c>
      <c r="Z21" s="19" t="s">
        <v>61</v>
      </c>
      <c r="AA21" s="20">
        <v>165000.0</v>
      </c>
      <c r="AB21" s="20" t="s">
        <v>66</v>
      </c>
      <c r="AC21" s="19" t="s">
        <v>67</v>
      </c>
      <c r="AD21" s="19" t="s">
        <v>281</v>
      </c>
      <c r="AE21" s="19" t="s">
        <v>282</v>
      </c>
      <c r="AF21" s="19" t="s">
        <v>61</v>
      </c>
      <c r="AG21" s="19" t="s">
        <v>61</v>
      </c>
      <c r="AH21" s="19" t="s">
        <v>281</v>
      </c>
      <c r="AI21" s="19" t="s">
        <v>283</v>
      </c>
      <c r="AJ21" s="19" t="s">
        <v>284</v>
      </c>
      <c r="AK21" s="19" t="s">
        <v>285</v>
      </c>
      <c r="AL21" s="19" t="s">
        <v>286</v>
      </c>
      <c r="AM21" s="19" t="s">
        <v>287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288</v>
      </c>
      <c r="AS21" s="19" t="s">
        <v>289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22.5" customHeight="1">
      <c r="A22" s="18" t="s">
        <v>290</v>
      </c>
      <c r="B22" s="19" t="s">
        <v>291</v>
      </c>
      <c r="C22" s="19" t="s">
        <v>57</v>
      </c>
      <c r="D22" s="19" t="s">
        <v>58</v>
      </c>
      <c r="E22" s="19" t="s">
        <v>157</v>
      </c>
      <c r="F22" s="20">
        <v>1.0</v>
      </c>
      <c r="G22" s="20">
        <v>25900.0</v>
      </c>
      <c r="H22" s="20">
        <v>11900.0</v>
      </c>
      <c r="I22" s="20">
        <v>-5855.5</v>
      </c>
      <c r="J22" s="20">
        <v>-11900.0</v>
      </c>
      <c r="K22" s="20" t="s">
        <v>60</v>
      </c>
      <c r="L22" s="20">
        <v>20044.5</v>
      </c>
      <c r="M22" s="19" t="s">
        <v>61</v>
      </c>
      <c r="N22" s="19" t="str">
        <f t="shared" si="1"/>
        <v>Base Soporte Portátil Laptop Plegable Stand Negra 9-15 DMT-18</v>
      </c>
      <c r="O22" s="19" t="str">
        <f t="shared" si="2"/>
        <v>Base Soporte Portátil Laptop Plegable Stand Negra 9-15 DMT-18</v>
      </c>
      <c r="P22" s="19">
        <f>+VLOOKUP(O22,YOVANI!B:D,3,0)</f>
        <v>15000</v>
      </c>
      <c r="Q22" s="19">
        <f t="shared" si="3"/>
        <v>15000</v>
      </c>
      <c r="R22" s="19"/>
      <c r="S22" s="19">
        <v>1000.0</v>
      </c>
      <c r="T22" s="19">
        <f t="shared" si="4"/>
        <v>4044.5</v>
      </c>
      <c r="U22" s="19">
        <f t="shared" si="5"/>
        <v>4044.5</v>
      </c>
      <c r="V22" s="21">
        <f t="shared" si="6"/>
        <v>0.2696333333</v>
      </c>
      <c r="W22" s="19" t="s">
        <v>292</v>
      </c>
      <c r="X22" s="19" t="s">
        <v>293</v>
      </c>
      <c r="Y22" s="19" t="s">
        <v>294</v>
      </c>
      <c r="Z22" s="19" t="s">
        <v>61</v>
      </c>
      <c r="AA22" s="20">
        <v>25900.0</v>
      </c>
      <c r="AB22" s="20" t="s">
        <v>66</v>
      </c>
      <c r="AC22" s="19" t="s">
        <v>67</v>
      </c>
      <c r="AD22" s="19" t="s">
        <v>295</v>
      </c>
      <c r="AE22" s="19" t="s">
        <v>296</v>
      </c>
      <c r="AF22" s="19" t="s">
        <v>61</v>
      </c>
      <c r="AG22" s="19" t="s">
        <v>61</v>
      </c>
      <c r="AH22" s="19" t="s">
        <v>295</v>
      </c>
      <c r="AI22" s="19" t="s">
        <v>297</v>
      </c>
      <c r="AJ22" s="19" t="s">
        <v>298</v>
      </c>
      <c r="AK22" s="19" t="s">
        <v>102</v>
      </c>
      <c r="AL22" s="19" t="s">
        <v>103</v>
      </c>
      <c r="AM22" s="19" t="s">
        <v>299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300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18" t="s">
        <v>301</v>
      </c>
      <c r="B23" s="19" t="s">
        <v>302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65000.0</v>
      </c>
      <c r="H23" s="20">
        <v>12500.0</v>
      </c>
      <c r="I23" s="20">
        <v>-10550.0</v>
      </c>
      <c r="J23" s="20">
        <v>-12500.0</v>
      </c>
      <c r="K23" s="20" t="s">
        <v>60</v>
      </c>
      <c r="L23" s="20">
        <v>54450.0</v>
      </c>
      <c r="M23" s="19" t="s">
        <v>61</v>
      </c>
      <c r="N23" s="19" t="str">
        <f t="shared" si="1"/>
        <v>Mesa Ajustable Multiusos Table Mate Ii Portatil PlegableColor : BlancoTC-M-42</v>
      </c>
      <c r="O23" s="19" t="str">
        <f t="shared" si="2"/>
        <v>Mesa Ajustable Multiusos Table Mate Ii Portatil PlegableColor : BlancoTC-M-42</v>
      </c>
      <c r="P23" s="19">
        <f>+VLOOKUP(O23,YOVANI!B:D,3,0)</f>
        <v>42000</v>
      </c>
      <c r="Q23" s="19">
        <f t="shared" si="3"/>
        <v>42000</v>
      </c>
      <c r="R23" s="19"/>
      <c r="S23" s="19">
        <v>1000.0</v>
      </c>
      <c r="T23" s="19">
        <f t="shared" si="4"/>
        <v>11450</v>
      </c>
      <c r="U23" s="19">
        <f t="shared" si="5"/>
        <v>11450</v>
      </c>
      <c r="V23" s="21">
        <f t="shared" si="6"/>
        <v>0.2726190476</v>
      </c>
      <c r="W23" s="19" t="s">
        <v>303</v>
      </c>
      <c r="X23" s="19" t="s">
        <v>304</v>
      </c>
      <c r="Y23" s="19" t="s">
        <v>305</v>
      </c>
      <c r="Z23" s="19" t="s">
        <v>306</v>
      </c>
      <c r="AA23" s="20">
        <v>65000.0</v>
      </c>
      <c r="AB23" s="20" t="s">
        <v>66</v>
      </c>
      <c r="AC23" s="19" t="s">
        <v>67</v>
      </c>
      <c r="AD23" s="19" t="s">
        <v>307</v>
      </c>
      <c r="AE23" s="19" t="s">
        <v>308</v>
      </c>
      <c r="AF23" s="19" t="s">
        <v>61</v>
      </c>
      <c r="AG23" s="19" t="s">
        <v>61</v>
      </c>
      <c r="AH23" s="19" t="s">
        <v>307</v>
      </c>
      <c r="AI23" s="19" t="s">
        <v>309</v>
      </c>
      <c r="AJ23" s="19" t="s">
        <v>310</v>
      </c>
      <c r="AK23" s="19" t="s">
        <v>102</v>
      </c>
      <c r="AL23" s="19" t="s">
        <v>103</v>
      </c>
      <c r="AM23" s="19" t="s">
        <v>311</v>
      </c>
      <c r="AN23" s="19" t="s">
        <v>75</v>
      </c>
      <c r="AO23" s="19" t="s">
        <v>76</v>
      </c>
      <c r="AP23" s="19" t="s">
        <v>61</v>
      </c>
      <c r="AQ23" s="19" t="s">
        <v>61</v>
      </c>
      <c r="AR23" s="19" t="s">
        <v>77</v>
      </c>
      <c r="AS23" s="19" t="s">
        <v>312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A24" s="18" t="s">
        <v>313</v>
      </c>
      <c r="B24" s="19" t="s">
        <v>314</v>
      </c>
      <c r="C24" s="19" t="s">
        <v>57</v>
      </c>
      <c r="D24" s="19" t="s">
        <v>58</v>
      </c>
      <c r="E24" s="19" t="s">
        <v>59</v>
      </c>
      <c r="F24" s="20">
        <v>1.0</v>
      </c>
      <c r="G24" s="20">
        <v>218900.0</v>
      </c>
      <c r="H24" s="20" t="s">
        <v>60</v>
      </c>
      <c r="I24" s="20">
        <v>-37024.75</v>
      </c>
      <c r="J24" s="20">
        <v>-12045.0</v>
      </c>
      <c r="K24" s="20" t="s">
        <v>60</v>
      </c>
      <c r="L24" s="20">
        <v>169830.25</v>
      </c>
      <c r="M24" s="19" t="s">
        <v>61</v>
      </c>
      <c r="N24" s="19" t="str">
        <f t="shared" si="1"/>
        <v>Soporte Tv Móvil Ruedas 32'' A 70'' Max 50kg Jd Spr-6402 Color Negro  </v>
      </c>
      <c r="O24" s="19" t="str">
        <f t="shared" si="2"/>
        <v>Soporte Tv Móvil Ruedas 32'' A 70'' Max 50kg Jd Spr-6402 Color Negro</v>
      </c>
      <c r="P24" s="19">
        <f>+VLOOKUP(O24,YOVANI!B:D,3,0)</f>
        <v>160000</v>
      </c>
      <c r="Q24" s="19">
        <f t="shared" si="3"/>
        <v>160000</v>
      </c>
      <c r="R24" s="19"/>
      <c r="S24" s="19">
        <v>1000.0</v>
      </c>
      <c r="T24" s="19">
        <f t="shared" si="4"/>
        <v>8830.25</v>
      </c>
      <c r="U24" s="19">
        <f t="shared" si="5"/>
        <v>8830.25</v>
      </c>
      <c r="V24" s="21">
        <f t="shared" si="6"/>
        <v>0.0551890625</v>
      </c>
      <c r="W24" s="19" t="s">
        <v>61</v>
      </c>
      <c r="X24" s="19" t="s">
        <v>108</v>
      </c>
      <c r="Y24" s="19" t="s">
        <v>109</v>
      </c>
      <c r="Z24" s="19" t="s">
        <v>61</v>
      </c>
      <c r="AA24" s="20">
        <v>218900.0</v>
      </c>
      <c r="AB24" s="20" t="s">
        <v>66</v>
      </c>
      <c r="AC24" s="19" t="s">
        <v>67</v>
      </c>
      <c r="AD24" s="19" t="s">
        <v>315</v>
      </c>
      <c r="AE24" s="19" t="s">
        <v>316</v>
      </c>
      <c r="AF24" s="19" t="s">
        <v>61</v>
      </c>
      <c r="AG24" s="19" t="s">
        <v>61</v>
      </c>
      <c r="AH24" s="19" t="s">
        <v>315</v>
      </c>
      <c r="AI24" s="19" t="s">
        <v>317</v>
      </c>
      <c r="AJ24" s="19" t="s">
        <v>318</v>
      </c>
      <c r="AK24" s="19" t="s">
        <v>319</v>
      </c>
      <c r="AL24" s="19" t="s">
        <v>320</v>
      </c>
      <c r="AM24" s="19" t="s">
        <v>321</v>
      </c>
      <c r="AN24" s="19" t="s">
        <v>75</v>
      </c>
      <c r="AO24" s="19" t="s">
        <v>76</v>
      </c>
      <c r="AP24" s="19" t="s">
        <v>61</v>
      </c>
      <c r="AQ24" s="19" t="s">
        <v>61</v>
      </c>
      <c r="AR24" s="19" t="s">
        <v>77</v>
      </c>
      <c r="AS24" s="19" t="s">
        <v>322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18" t="s">
        <v>323</v>
      </c>
      <c r="B25" s="19" t="s">
        <v>324</v>
      </c>
      <c r="C25" s="19" t="s">
        <v>57</v>
      </c>
      <c r="D25" s="19" t="s">
        <v>58</v>
      </c>
      <c r="E25" s="19" t="s">
        <v>59</v>
      </c>
      <c r="F25" s="20">
        <v>1.0</v>
      </c>
      <c r="G25" s="20">
        <v>40000.0</v>
      </c>
      <c r="H25" s="20">
        <v>10700.0</v>
      </c>
      <c r="I25" s="20">
        <v>-8670.4</v>
      </c>
      <c r="J25" s="20">
        <v>-10700.0</v>
      </c>
      <c r="K25" s="20" t="s">
        <v>60</v>
      </c>
      <c r="L25" s="20">
        <v>31329.6</v>
      </c>
      <c r="M25" s="19" t="s">
        <v>61</v>
      </c>
      <c r="N25" s="19" t="str">
        <f t="shared" si="1"/>
        <v>Manguera Magic Hose Expandible 45 Metros Con PistolaColor : coloresGAT-27</v>
      </c>
      <c r="O25" s="19" t="str">
        <f t="shared" si="2"/>
        <v>Manguera Magic Hose Expandible 45 Metros Con PistolaColor : coloresGAT-27</v>
      </c>
      <c r="P25" s="19">
        <f>+VLOOKUP(O25,YOVANI!B:D,3,0)</f>
        <v>25000</v>
      </c>
      <c r="Q25" s="19">
        <f t="shared" si="3"/>
        <v>25000</v>
      </c>
      <c r="R25" s="19"/>
      <c r="S25" s="19">
        <v>1000.0</v>
      </c>
      <c r="T25" s="19">
        <f t="shared" si="4"/>
        <v>5329.6</v>
      </c>
      <c r="U25" s="19">
        <f t="shared" si="5"/>
        <v>5329.6</v>
      </c>
      <c r="V25" s="21">
        <f t="shared" si="6"/>
        <v>0.213184</v>
      </c>
      <c r="W25" s="19" t="s">
        <v>62</v>
      </c>
      <c r="X25" s="19" t="s">
        <v>63</v>
      </c>
      <c r="Y25" s="19" t="s">
        <v>64</v>
      </c>
      <c r="Z25" s="19" t="s">
        <v>65</v>
      </c>
      <c r="AA25" s="20">
        <v>40000.0</v>
      </c>
      <c r="AB25" s="20" t="s">
        <v>66</v>
      </c>
      <c r="AC25" s="19" t="s">
        <v>67</v>
      </c>
      <c r="AD25" s="19" t="s">
        <v>325</v>
      </c>
      <c r="AE25" s="19" t="s">
        <v>326</v>
      </c>
      <c r="AF25" s="19" t="s">
        <v>61</v>
      </c>
      <c r="AG25" s="19" t="s">
        <v>61</v>
      </c>
      <c r="AH25" s="19" t="s">
        <v>325</v>
      </c>
      <c r="AI25" s="19" t="s">
        <v>327</v>
      </c>
      <c r="AJ25" s="19" t="s">
        <v>328</v>
      </c>
      <c r="AK25" s="19" t="s">
        <v>329</v>
      </c>
      <c r="AL25" s="19" t="s">
        <v>73</v>
      </c>
      <c r="AM25" s="19" t="s">
        <v>330</v>
      </c>
      <c r="AN25" s="19" t="s">
        <v>75</v>
      </c>
      <c r="AO25" s="19" t="s">
        <v>76</v>
      </c>
      <c r="AP25" s="19" t="s">
        <v>61</v>
      </c>
      <c r="AQ25" s="19" t="s">
        <v>61</v>
      </c>
      <c r="AR25" s="19" t="s">
        <v>77</v>
      </c>
      <c r="AS25" s="19" t="s">
        <v>331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15.75" customHeight="1">
      <c r="A26" s="18" t="s">
        <v>332</v>
      </c>
      <c r="B26" s="19" t="s">
        <v>333</v>
      </c>
      <c r="C26" s="19" t="s">
        <v>57</v>
      </c>
      <c r="D26" s="19" t="s">
        <v>58</v>
      </c>
      <c r="E26" s="19" t="s">
        <v>59</v>
      </c>
      <c r="F26" s="20">
        <v>4.0</v>
      </c>
      <c r="G26" s="20">
        <v>183600.0</v>
      </c>
      <c r="H26" s="20" t="s">
        <v>60</v>
      </c>
      <c r="I26" s="20">
        <v>-35782.1</v>
      </c>
      <c r="J26" s="20" t="s">
        <v>60</v>
      </c>
      <c r="K26" s="20" t="s">
        <v>60</v>
      </c>
      <c r="L26" s="20">
        <v>147817.9</v>
      </c>
      <c r="M26" s="19" t="s">
        <v>61</v>
      </c>
      <c r="N26" s="19" t="str">
        <f t="shared" si="1"/>
        <v>Base Gamer Refrigerante De Portátil 5 Niveles 2ventiladoresColor : NegroDRMTCH-E-33</v>
      </c>
      <c r="O26" s="19" t="str">
        <f t="shared" si="2"/>
        <v>Base Gamer Refrigerante De Portátil 5 Niveles 2ventiladoresColor : NegroDRMTCH-E-33</v>
      </c>
      <c r="P26" s="19">
        <f>+VLOOKUP(O26,YOVANI!B:D,3,0)</f>
        <v>30000</v>
      </c>
      <c r="Q26" s="19">
        <f t="shared" si="3"/>
        <v>120000</v>
      </c>
      <c r="R26" s="19"/>
      <c r="S26" s="19">
        <v>1000.0</v>
      </c>
      <c r="T26" s="19">
        <f t="shared" si="4"/>
        <v>26817.9</v>
      </c>
      <c r="U26" s="19">
        <f t="shared" si="5"/>
        <v>6704.475</v>
      </c>
      <c r="V26" s="21">
        <f t="shared" si="6"/>
        <v>0.2234825</v>
      </c>
      <c r="W26" s="19" t="s">
        <v>334</v>
      </c>
      <c r="X26" s="19" t="s">
        <v>335</v>
      </c>
      <c r="Y26" s="19" t="s">
        <v>336</v>
      </c>
      <c r="Z26" s="19" t="s">
        <v>337</v>
      </c>
      <c r="AA26" s="20">
        <v>45900.0</v>
      </c>
      <c r="AB26" s="20" t="s">
        <v>66</v>
      </c>
      <c r="AC26" s="19" t="s">
        <v>67</v>
      </c>
      <c r="AD26" s="19" t="s">
        <v>338</v>
      </c>
      <c r="AE26" s="19" t="s">
        <v>339</v>
      </c>
      <c r="AF26" s="19" t="s">
        <v>61</v>
      </c>
      <c r="AG26" s="19" t="s">
        <v>61</v>
      </c>
      <c r="AH26" s="19" t="s">
        <v>338</v>
      </c>
      <c r="AI26" s="19" t="s">
        <v>340</v>
      </c>
      <c r="AJ26" s="19" t="s">
        <v>341</v>
      </c>
      <c r="AK26" s="19" t="s">
        <v>342</v>
      </c>
      <c r="AL26" s="19" t="s">
        <v>73</v>
      </c>
      <c r="AM26" s="19" t="s">
        <v>343</v>
      </c>
      <c r="AN26" s="19" t="s">
        <v>75</v>
      </c>
      <c r="AO26" s="19" t="s">
        <v>76</v>
      </c>
      <c r="AP26" s="19" t="s">
        <v>61</v>
      </c>
      <c r="AQ26" s="19" t="s">
        <v>61</v>
      </c>
      <c r="AR26" s="19" t="s">
        <v>77</v>
      </c>
      <c r="AS26" s="19" t="s">
        <v>344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A27" s="23" t="s">
        <v>345</v>
      </c>
      <c r="B27" s="24" t="s">
        <v>346</v>
      </c>
      <c r="C27" s="24" t="s">
        <v>347</v>
      </c>
      <c r="D27" s="24" t="s">
        <v>61</v>
      </c>
      <c r="E27" s="24" t="s">
        <v>61</v>
      </c>
      <c r="F27" s="25" t="s">
        <v>60</v>
      </c>
      <c r="G27" s="25">
        <v>98800.0</v>
      </c>
      <c r="H27" s="25" t="s">
        <v>60</v>
      </c>
      <c r="I27" s="25">
        <v>-11097.0</v>
      </c>
      <c r="J27" s="25" t="s">
        <v>60</v>
      </c>
      <c r="K27" s="25" t="s">
        <v>60</v>
      </c>
      <c r="L27" s="25">
        <v>87703.0</v>
      </c>
      <c r="M27" s="24" t="s">
        <v>61</v>
      </c>
      <c r="N27" s="19" t="str">
        <f t="shared" si="1"/>
        <v>   </v>
      </c>
      <c r="O27" s="19" t="str">
        <f t="shared" si="2"/>
        <v/>
      </c>
      <c r="P27" s="19">
        <v>64000.0</v>
      </c>
      <c r="Q27" s="19">
        <v>64000.0</v>
      </c>
      <c r="R27" s="24"/>
      <c r="S27" s="19">
        <v>1000.0</v>
      </c>
      <c r="T27" s="19">
        <f t="shared" si="4"/>
        <v>22703</v>
      </c>
      <c r="U27" s="19" t="str">
        <f t="shared" si="5"/>
        <v>#DIV/0!</v>
      </c>
      <c r="V27" s="21">
        <f t="shared" si="6"/>
        <v>0.354734375</v>
      </c>
      <c r="W27" s="24" t="s">
        <v>61</v>
      </c>
      <c r="X27" s="24" t="s">
        <v>61</v>
      </c>
      <c r="Y27" s="24" t="s">
        <v>61</v>
      </c>
      <c r="Z27" s="24" t="s">
        <v>61</v>
      </c>
      <c r="AA27" s="25" t="s">
        <v>60</v>
      </c>
      <c r="AB27" s="25" t="s">
        <v>61</v>
      </c>
      <c r="AC27" s="24" t="s">
        <v>67</v>
      </c>
      <c r="AD27" s="24" t="s">
        <v>348</v>
      </c>
      <c r="AE27" s="24" t="s">
        <v>349</v>
      </c>
      <c r="AF27" s="24" t="s">
        <v>61</v>
      </c>
      <c r="AG27" s="24" t="s">
        <v>61</v>
      </c>
      <c r="AH27" s="24" t="s">
        <v>348</v>
      </c>
      <c r="AI27" s="24" t="s">
        <v>350</v>
      </c>
      <c r="AJ27" s="24" t="s">
        <v>351</v>
      </c>
      <c r="AK27" s="24" t="s">
        <v>102</v>
      </c>
      <c r="AL27" s="24" t="s">
        <v>103</v>
      </c>
      <c r="AM27" s="24" t="s">
        <v>176</v>
      </c>
      <c r="AN27" s="24" t="s">
        <v>75</v>
      </c>
      <c r="AO27" s="24" t="s">
        <v>76</v>
      </c>
      <c r="AP27" s="24" t="s">
        <v>61</v>
      </c>
      <c r="AQ27" s="24" t="s">
        <v>61</v>
      </c>
      <c r="AR27" s="24" t="s">
        <v>77</v>
      </c>
      <c r="AS27" s="24" t="s">
        <v>352</v>
      </c>
      <c r="AT27" s="24" t="s">
        <v>61</v>
      </c>
      <c r="AU27" s="26" t="s">
        <v>61</v>
      </c>
      <c r="AV27" s="24" t="s">
        <v>61</v>
      </c>
      <c r="AW27" s="24" t="s">
        <v>61</v>
      </c>
      <c r="AX27" s="24" t="s">
        <v>61</v>
      </c>
      <c r="AY27" s="24" t="s">
        <v>61</v>
      </c>
      <c r="AZ27" s="24" t="s">
        <v>61</v>
      </c>
      <c r="BA27" s="24" t="s">
        <v>61</v>
      </c>
      <c r="BB27" s="26" t="s">
        <v>60</v>
      </c>
      <c r="BC27" s="24" t="s">
        <v>61</v>
      </c>
      <c r="BD27" s="24" t="s">
        <v>60</v>
      </c>
      <c r="BE27" s="24" t="s">
        <v>61</v>
      </c>
    </row>
    <row r="28" ht="15.75" customHeight="1">
      <c r="A28" s="27" t="s">
        <v>353</v>
      </c>
      <c r="B28" s="28" t="s">
        <v>346</v>
      </c>
      <c r="C28" s="28" t="s">
        <v>57</v>
      </c>
      <c r="D28" s="28" t="s">
        <v>58</v>
      </c>
      <c r="E28" s="28" t="s">
        <v>157</v>
      </c>
      <c r="F28" s="29">
        <v>1.0</v>
      </c>
      <c r="G28" s="29" t="s">
        <v>60</v>
      </c>
      <c r="H28" s="29" t="s">
        <v>60</v>
      </c>
      <c r="I28" s="29" t="s">
        <v>60</v>
      </c>
      <c r="J28" s="29" t="s">
        <v>60</v>
      </c>
      <c r="K28" s="29" t="s">
        <v>60</v>
      </c>
      <c r="L28" s="29" t="s">
        <v>60</v>
      </c>
      <c r="M28" s="28" t="s">
        <v>61</v>
      </c>
      <c r="N28" s="19" t="str">
        <f t="shared" si="1"/>
        <v>Fuente De Agua Mascotas 2.5 L - GTCH-40-F</v>
      </c>
      <c r="O28" s="19" t="str">
        <f t="shared" si="2"/>
        <v>Fuente De Agua Mascotas 2.5 L - GTCH-40-F</v>
      </c>
      <c r="P28" s="19">
        <v>0.0</v>
      </c>
      <c r="Q28" s="19">
        <f t="shared" ref="Q28:Q36" si="7">+P28*F28</f>
        <v>0</v>
      </c>
      <c r="R28" s="28"/>
      <c r="S28" s="19">
        <v>0.0</v>
      </c>
      <c r="T28" s="19">
        <v>0.0</v>
      </c>
      <c r="U28" s="19">
        <f t="shared" si="5"/>
        <v>0</v>
      </c>
      <c r="V28" s="21">
        <v>0.0</v>
      </c>
      <c r="W28" s="28" t="s">
        <v>236</v>
      </c>
      <c r="X28" s="28" t="s">
        <v>237</v>
      </c>
      <c r="Y28" s="28" t="s">
        <v>238</v>
      </c>
      <c r="Z28" s="28" t="s">
        <v>61</v>
      </c>
      <c r="AA28" s="29">
        <v>57000.0</v>
      </c>
      <c r="AB28" s="29" t="s">
        <v>66</v>
      </c>
      <c r="AC28" s="28" t="s">
        <v>61</v>
      </c>
      <c r="AD28" s="28" t="s">
        <v>61</v>
      </c>
      <c r="AE28" s="28" t="s">
        <v>61</v>
      </c>
      <c r="AF28" s="28" t="s">
        <v>61</v>
      </c>
      <c r="AG28" s="28" t="s">
        <v>61</v>
      </c>
      <c r="AH28" s="28" t="s">
        <v>61</v>
      </c>
      <c r="AI28" s="28" t="s">
        <v>61</v>
      </c>
      <c r="AJ28" s="28" t="s">
        <v>61</v>
      </c>
      <c r="AK28" s="28" t="s">
        <v>61</v>
      </c>
      <c r="AL28" s="28" t="s">
        <v>61</v>
      </c>
      <c r="AM28" s="28" t="s">
        <v>61</v>
      </c>
      <c r="AN28" s="28" t="s">
        <v>61</v>
      </c>
      <c r="AO28" s="28" t="s">
        <v>61</v>
      </c>
      <c r="AP28" s="28" t="s">
        <v>61</v>
      </c>
      <c r="AQ28" s="28" t="s">
        <v>61</v>
      </c>
      <c r="AR28" s="28" t="s">
        <v>61</v>
      </c>
      <c r="AS28" s="28" t="s">
        <v>61</v>
      </c>
      <c r="AT28" s="28" t="s">
        <v>61</v>
      </c>
      <c r="AU28" s="29" t="s">
        <v>61</v>
      </c>
      <c r="AV28" s="28" t="s">
        <v>61</v>
      </c>
      <c r="AW28" s="28" t="s">
        <v>61</v>
      </c>
      <c r="AX28" s="28" t="s">
        <v>61</v>
      </c>
      <c r="AY28" s="28" t="s">
        <v>61</v>
      </c>
      <c r="AZ28" s="28" t="s">
        <v>61</v>
      </c>
      <c r="BA28" s="28" t="s">
        <v>61</v>
      </c>
      <c r="BB28" s="29" t="s">
        <v>60</v>
      </c>
      <c r="BC28" s="28" t="s">
        <v>59</v>
      </c>
      <c r="BD28" s="28" t="s">
        <v>60</v>
      </c>
      <c r="BE28" s="28" t="s">
        <v>59</v>
      </c>
    </row>
    <row r="29" ht="15.75" customHeight="1">
      <c r="A29" s="27" t="s">
        <v>354</v>
      </c>
      <c r="B29" s="28" t="s">
        <v>346</v>
      </c>
      <c r="C29" s="28" t="s">
        <v>57</v>
      </c>
      <c r="D29" s="28" t="s">
        <v>58</v>
      </c>
      <c r="E29" s="28" t="s">
        <v>157</v>
      </c>
      <c r="F29" s="29">
        <v>2.0</v>
      </c>
      <c r="G29" s="29" t="s">
        <v>60</v>
      </c>
      <c r="H29" s="29" t="s">
        <v>60</v>
      </c>
      <c r="I29" s="29" t="s">
        <v>60</v>
      </c>
      <c r="J29" s="29" t="s">
        <v>60</v>
      </c>
      <c r="K29" s="29" t="s">
        <v>60</v>
      </c>
      <c r="L29" s="29" t="s">
        <v>60</v>
      </c>
      <c r="M29" s="28" t="s">
        <v>61</v>
      </c>
      <c r="N29" s="19" t="str">
        <f t="shared" si="1"/>
        <v>Pelota Bola Inteligente Para Gatos Perros Recargable Usb CColor : RosaDG-12</v>
      </c>
      <c r="O29" s="19" t="str">
        <f t="shared" si="2"/>
        <v>Pelota Bola Inteligente Para Gatos Perros Recargable Usb CColor : RosaDG-12</v>
      </c>
      <c r="P29" s="19">
        <v>0.0</v>
      </c>
      <c r="Q29" s="19">
        <f t="shared" si="7"/>
        <v>0</v>
      </c>
      <c r="R29" s="28"/>
      <c r="S29" s="19">
        <v>0.0</v>
      </c>
      <c r="T29" s="19">
        <v>0.0</v>
      </c>
      <c r="U29" s="19">
        <f t="shared" si="5"/>
        <v>0</v>
      </c>
      <c r="V29" s="21">
        <v>0.0</v>
      </c>
      <c r="W29" s="28" t="s">
        <v>355</v>
      </c>
      <c r="X29" s="28" t="s">
        <v>356</v>
      </c>
      <c r="Y29" s="28" t="s">
        <v>357</v>
      </c>
      <c r="Z29" s="28" t="s">
        <v>358</v>
      </c>
      <c r="AA29" s="29">
        <v>20900.0</v>
      </c>
      <c r="AB29" s="29" t="s">
        <v>66</v>
      </c>
      <c r="AC29" s="28" t="s">
        <v>61</v>
      </c>
      <c r="AD29" s="28" t="s">
        <v>61</v>
      </c>
      <c r="AE29" s="28" t="s">
        <v>61</v>
      </c>
      <c r="AF29" s="28" t="s">
        <v>61</v>
      </c>
      <c r="AG29" s="28" t="s">
        <v>61</v>
      </c>
      <c r="AH29" s="28" t="s">
        <v>61</v>
      </c>
      <c r="AI29" s="28" t="s">
        <v>61</v>
      </c>
      <c r="AJ29" s="28" t="s">
        <v>61</v>
      </c>
      <c r="AK29" s="28" t="s">
        <v>61</v>
      </c>
      <c r="AL29" s="28" t="s">
        <v>61</v>
      </c>
      <c r="AM29" s="28" t="s">
        <v>61</v>
      </c>
      <c r="AN29" s="28" t="s">
        <v>61</v>
      </c>
      <c r="AO29" s="28" t="s">
        <v>61</v>
      </c>
      <c r="AP29" s="28" t="s">
        <v>61</v>
      </c>
      <c r="AQ29" s="28" t="s">
        <v>61</v>
      </c>
      <c r="AR29" s="28" t="s">
        <v>61</v>
      </c>
      <c r="AS29" s="28" t="s">
        <v>61</v>
      </c>
      <c r="AT29" s="28" t="s">
        <v>61</v>
      </c>
      <c r="AU29" s="29" t="s">
        <v>61</v>
      </c>
      <c r="AV29" s="28" t="s">
        <v>61</v>
      </c>
      <c r="AW29" s="28" t="s">
        <v>61</v>
      </c>
      <c r="AX29" s="28" t="s">
        <v>61</v>
      </c>
      <c r="AY29" s="28" t="s">
        <v>61</v>
      </c>
      <c r="AZ29" s="28" t="s">
        <v>61</v>
      </c>
      <c r="BA29" s="28" t="s">
        <v>61</v>
      </c>
      <c r="BB29" s="29" t="s">
        <v>60</v>
      </c>
      <c r="BC29" s="28" t="s">
        <v>59</v>
      </c>
      <c r="BD29" s="28" t="s">
        <v>60</v>
      </c>
      <c r="BE29" s="28" t="s">
        <v>59</v>
      </c>
    </row>
    <row r="30" ht="15.75" customHeight="1">
      <c r="A30" s="18" t="s">
        <v>359</v>
      </c>
      <c r="B30" s="19" t="s">
        <v>360</v>
      </c>
      <c r="C30" s="19" t="s">
        <v>57</v>
      </c>
      <c r="D30" s="19" t="s">
        <v>58</v>
      </c>
      <c r="E30" s="19" t="s">
        <v>59</v>
      </c>
      <c r="F30" s="20">
        <v>1.0</v>
      </c>
      <c r="G30" s="20">
        <v>27455.0</v>
      </c>
      <c r="H30" s="20">
        <v>13300.0</v>
      </c>
      <c r="I30" s="20">
        <v>-6218.0</v>
      </c>
      <c r="J30" s="20">
        <v>-13300.0</v>
      </c>
      <c r="K30" s="20" t="s">
        <v>60</v>
      </c>
      <c r="L30" s="20">
        <v>21237.0</v>
      </c>
      <c r="M30" s="19" t="s">
        <v>61</v>
      </c>
      <c r="N30" s="19" t="str">
        <f t="shared" si="1"/>
        <v>Mini Plancha Portatil A Vapor Color Verde J-15-DR</v>
      </c>
      <c r="O30" s="19" t="str">
        <f t="shared" si="2"/>
        <v>Mini Plancha Portatil A Vapor Color Verde J-15-DR</v>
      </c>
      <c r="P30" s="19">
        <f>+VLOOKUP(O30,YOVANI!B:D,3,0)</f>
        <v>15000</v>
      </c>
      <c r="Q30" s="19">
        <f t="shared" si="7"/>
        <v>15000</v>
      </c>
      <c r="R30" s="19"/>
      <c r="S30" s="19">
        <v>1000.0</v>
      </c>
      <c r="T30" s="19">
        <f t="shared" ref="T30:T36" si="8">+L30-Q30-R30-S30</f>
        <v>5237</v>
      </c>
      <c r="U30" s="19">
        <f t="shared" si="5"/>
        <v>5237</v>
      </c>
      <c r="V30" s="21">
        <f t="shared" ref="V30:V36" si="9">+T30/Q30</f>
        <v>0.3491333333</v>
      </c>
      <c r="W30" s="19" t="s">
        <v>169</v>
      </c>
      <c r="X30" s="19" t="s">
        <v>170</v>
      </c>
      <c r="Y30" s="19" t="s">
        <v>171</v>
      </c>
      <c r="Z30" s="19" t="s">
        <v>61</v>
      </c>
      <c r="AA30" s="20">
        <v>27455.0</v>
      </c>
      <c r="AB30" s="20" t="s">
        <v>66</v>
      </c>
      <c r="AC30" s="19" t="s">
        <v>67</v>
      </c>
      <c r="AD30" s="19" t="s">
        <v>361</v>
      </c>
      <c r="AE30" s="19" t="s">
        <v>362</v>
      </c>
      <c r="AF30" s="19" t="s">
        <v>61</v>
      </c>
      <c r="AG30" s="19" t="s">
        <v>61</v>
      </c>
      <c r="AH30" s="19" t="s">
        <v>361</v>
      </c>
      <c r="AI30" s="19" t="s">
        <v>363</v>
      </c>
      <c r="AJ30" s="19" t="s">
        <v>364</v>
      </c>
      <c r="AK30" s="19" t="s">
        <v>365</v>
      </c>
      <c r="AL30" s="19" t="s">
        <v>103</v>
      </c>
      <c r="AM30" s="19" t="s">
        <v>366</v>
      </c>
      <c r="AN30" s="19" t="s">
        <v>75</v>
      </c>
      <c r="AO30" s="19" t="s">
        <v>76</v>
      </c>
      <c r="AP30" s="19" t="s">
        <v>61</v>
      </c>
      <c r="AQ30" s="19" t="s">
        <v>61</v>
      </c>
      <c r="AR30" s="19" t="s">
        <v>77</v>
      </c>
      <c r="AS30" s="19" t="s">
        <v>367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15.75" customHeight="1">
      <c r="A31" s="18" t="s">
        <v>368</v>
      </c>
      <c r="B31" s="19" t="s">
        <v>369</v>
      </c>
      <c r="C31" s="19" t="s">
        <v>57</v>
      </c>
      <c r="D31" s="19" t="s">
        <v>58</v>
      </c>
      <c r="E31" s="19" t="s">
        <v>59</v>
      </c>
      <c r="F31" s="20">
        <v>1.0</v>
      </c>
      <c r="G31" s="20">
        <v>240000.0</v>
      </c>
      <c r="H31" s="20" t="s">
        <v>60</v>
      </c>
      <c r="I31" s="20">
        <v>-28800.0</v>
      </c>
      <c r="J31" s="20">
        <v>-7055.0</v>
      </c>
      <c r="K31" s="20" t="s">
        <v>60</v>
      </c>
      <c r="L31" s="20">
        <v>204145.0</v>
      </c>
      <c r="M31" s="19" t="s">
        <v>61</v>
      </c>
      <c r="N31" s="19" t="str">
        <f t="shared" si="1"/>
        <v>Cámara Ip Wifi Vilancia 4g  Exterior Panel Solar Ip6Color : BlancoDTRNK-180-F</v>
      </c>
      <c r="O31" s="19" t="str">
        <f t="shared" si="2"/>
        <v>Cámara Ip Wifi Vilancia 4g Exterior Panel Solar Ip6Color : BlancoDTRNK-180-F</v>
      </c>
      <c r="P31" s="19">
        <f>+VLOOKUP(O31,YOVANI!B:D,3,0)</f>
        <v>180000</v>
      </c>
      <c r="Q31" s="19">
        <f t="shared" si="7"/>
        <v>180000</v>
      </c>
      <c r="R31" s="19"/>
      <c r="S31" s="19">
        <v>1000.0</v>
      </c>
      <c r="T31" s="19">
        <f t="shared" si="8"/>
        <v>23145</v>
      </c>
      <c r="U31" s="19">
        <f t="shared" si="5"/>
        <v>23145</v>
      </c>
      <c r="V31" s="21">
        <f t="shared" si="9"/>
        <v>0.1285833333</v>
      </c>
      <c r="W31" s="19" t="s">
        <v>370</v>
      </c>
      <c r="X31" s="19" t="s">
        <v>371</v>
      </c>
      <c r="Y31" s="19" t="s">
        <v>372</v>
      </c>
      <c r="Z31" s="19" t="s">
        <v>306</v>
      </c>
      <c r="AA31" s="20">
        <v>240000.0</v>
      </c>
      <c r="AB31" s="20" t="s">
        <v>66</v>
      </c>
      <c r="AC31" s="19" t="s">
        <v>67</v>
      </c>
      <c r="AD31" s="19" t="s">
        <v>373</v>
      </c>
      <c r="AE31" s="19" t="s">
        <v>374</v>
      </c>
      <c r="AF31" s="19" t="s">
        <v>61</v>
      </c>
      <c r="AG31" s="19" t="s">
        <v>61</v>
      </c>
      <c r="AH31" s="19" t="s">
        <v>373</v>
      </c>
      <c r="AI31" s="19" t="s">
        <v>375</v>
      </c>
      <c r="AJ31" s="19" t="s">
        <v>376</v>
      </c>
      <c r="AK31" s="19" t="s">
        <v>377</v>
      </c>
      <c r="AL31" s="19" t="s">
        <v>103</v>
      </c>
      <c r="AM31" s="19" t="s">
        <v>378</v>
      </c>
      <c r="AN31" s="19" t="s">
        <v>75</v>
      </c>
      <c r="AO31" s="19" t="s">
        <v>76</v>
      </c>
      <c r="AP31" s="19" t="s">
        <v>61</v>
      </c>
      <c r="AQ31" s="19" t="s">
        <v>61</v>
      </c>
      <c r="AR31" s="19" t="s">
        <v>77</v>
      </c>
      <c r="AS31" s="19" t="s">
        <v>379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15.75" customHeight="1">
      <c r="A32" s="18" t="s">
        <v>380</v>
      </c>
      <c r="B32" s="19" t="s">
        <v>381</v>
      </c>
      <c r="C32" s="19" t="s">
        <v>57</v>
      </c>
      <c r="D32" s="19" t="s">
        <v>58</v>
      </c>
      <c r="E32" s="19" t="s">
        <v>59</v>
      </c>
      <c r="F32" s="20">
        <v>1.0</v>
      </c>
      <c r="G32" s="20">
        <v>129900.0</v>
      </c>
      <c r="H32" s="20" t="s">
        <v>60</v>
      </c>
      <c r="I32" s="20">
        <v>-16887.0</v>
      </c>
      <c r="J32" s="20">
        <v>-8175.0</v>
      </c>
      <c r="K32" s="20" t="s">
        <v>60</v>
      </c>
      <c r="L32" s="20">
        <v>104838.0</v>
      </c>
      <c r="M32" s="19" t="s">
        <v>61</v>
      </c>
      <c r="N32" s="19" t="str">
        <f t="shared" si="1"/>
        <v>Micrófono Shure Sv Sv200 Dinámico Cardioide Color Negro EH-45-J</v>
      </c>
      <c r="O32" s="19" t="str">
        <f t="shared" si="2"/>
        <v>Micrófono Shure Sv Sv200 Dinámico Cardioide Color Negro EH-45-J</v>
      </c>
      <c r="P32" s="19">
        <f>+VLOOKUP(O32,YOVANI!B:D,3,0)</f>
        <v>45000</v>
      </c>
      <c r="Q32" s="19">
        <f t="shared" si="7"/>
        <v>45000</v>
      </c>
      <c r="R32" s="19"/>
      <c r="S32" s="19">
        <v>1000.0</v>
      </c>
      <c r="T32" s="19">
        <f t="shared" si="8"/>
        <v>58838</v>
      </c>
      <c r="U32" s="19">
        <f t="shared" si="5"/>
        <v>58838</v>
      </c>
      <c r="V32" s="21">
        <f t="shared" si="9"/>
        <v>1.307511111</v>
      </c>
      <c r="W32" s="19" t="s">
        <v>382</v>
      </c>
      <c r="X32" s="19" t="s">
        <v>383</v>
      </c>
      <c r="Y32" s="19" t="s">
        <v>384</v>
      </c>
      <c r="Z32" s="19" t="s">
        <v>61</v>
      </c>
      <c r="AA32" s="20">
        <v>129900.0</v>
      </c>
      <c r="AB32" s="20" t="s">
        <v>66</v>
      </c>
      <c r="AC32" s="19" t="s">
        <v>67</v>
      </c>
      <c r="AD32" s="19" t="s">
        <v>385</v>
      </c>
      <c r="AE32" s="19" t="s">
        <v>386</v>
      </c>
      <c r="AF32" s="19" t="s">
        <v>61</v>
      </c>
      <c r="AG32" s="19" t="s">
        <v>61</v>
      </c>
      <c r="AH32" s="19" t="s">
        <v>385</v>
      </c>
      <c r="AI32" s="19" t="s">
        <v>387</v>
      </c>
      <c r="AJ32" s="19" t="s">
        <v>388</v>
      </c>
      <c r="AK32" s="19" t="s">
        <v>389</v>
      </c>
      <c r="AL32" s="19" t="s">
        <v>390</v>
      </c>
      <c r="AM32" s="19" t="s">
        <v>391</v>
      </c>
      <c r="AN32" s="19" t="s">
        <v>75</v>
      </c>
      <c r="AO32" s="19" t="s">
        <v>76</v>
      </c>
      <c r="AP32" s="19" t="s">
        <v>61</v>
      </c>
      <c r="AQ32" s="19" t="s">
        <v>61</v>
      </c>
      <c r="AR32" s="19" t="s">
        <v>392</v>
      </c>
      <c r="AS32" s="19" t="s">
        <v>393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15.75" customHeight="1">
      <c r="A33" s="18" t="s">
        <v>394</v>
      </c>
      <c r="B33" s="19" t="s">
        <v>395</v>
      </c>
      <c r="C33" s="19" t="s">
        <v>57</v>
      </c>
      <c r="D33" s="19" t="s">
        <v>58</v>
      </c>
      <c r="E33" s="19" t="s">
        <v>157</v>
      </c>
      <c r="F33" s="20">
        <v>1.0</v>
      </c>
      <c r="G33" s="20">
        <v>106800.0</v>
      </c>
      <c r="H33" s="20" t="s">
        <v>60</v>
      </c>
      <c r="I33" s="20">
        <v>-13884.0</v>
      </c>
      <c r="J33" s="20">
        <v>-7055.0</v>
      </c>
      <c r="K33" s="20" t="s">
        <v>60</v>
      </c>
      <c r="L33" s="20">
        <v>85861.0</v>
      </c>
      <c r="M33" s="19" t="s">
        <v>61</v>
      </c>
      <c r="N33" s="19" t="str">
        <f t="shared" si="1"/>
        <v>Combo Gamer Para Celular/tablet Teclado  Mouse  ConvertidorColor del teclado : NegroHG-75</v>
      </c>
      <c r="O33" s="19" t="str">
        <f t="shared" si="2"/>
        <v>Combo Gamer Para Celular/tablet Teclado Mouse ConvertidorColor del teclado : NegroHG-75</v>
      </c>
      <c r="P33" s="19">
        <f>+VLOOKUP(O33,YOVANI!B:D,3,0)</f>
        <v>65000</v>
      </c>
      <c r="Q33" s="19">
        <f t="shared" si="7"/>
        <v>65000</v>
      </c>
      <c r="R33" s="19"/>
      <c r="S33" s="19">
        <v>1000.0</v>
      </c>
      <c r="T33" s="19">
        <f t="shared" si="8"/>
        <v>19861</v>
      </c>
      <c r="U33" s="19">
        <f t="shared" si="5"/>
        <v>19861</v>
      </c>
      <c r="V33" s="21">
        <f t="shared" si="9"/>
        <v>0.3055538462</v>
      </c>
      <c r="W33" s="19" t="s">
        <v>396</v>
      </c>
      <c r="X33" s="19" t="s">
        <v>397</v>
      </c>
      <c r="Y33" s="19" t="s">
        <v>398</v>
      </c>
      <c r="Z33" s="19" t="s">
        <v>399</v>
      </c>
      <c r="AA33" s="20">
        <v>106800.0</v>
      </c>
      <c r="AB33" s="20" t="s">
        <v>66</v>
      </c>
      <c r="AC33" s="19" t="s">
        <v>67</v>
      </c>
      <c r="AD33" s="19" t="s">
        <v>400</v>
      </c>
      <c r="AE33" s="19" t="s">
        <v>401</v>
      </c>
      <c r="AF33" s="19" t="s">
        <v>61</v>
      </c>
      <c r="AG33" s="19" t="s">
        <v>61</v>
      </c>
      <c r="AH33" s="19" t="s">
        <v>400</v>
      </c>
      <c r="AI33" s="19" t="s">
        <v>402</v>
      </c>
      <c r="AJ33" s="19" t="s">
        <v>403</v>
      </c>
      <c r="AK33" s="19" t="s">
        <v>404</v>
      </c>
      <c r="AL33" s="19" t="s">
        <v>405</v>
      </c>
      <c r="AM33" s="19" t="s">
        <v>406</v>
      </c>
      <c r="AN33" s="19" t="s">
        <v>75</v>
      </c>
      <c r="AO33" s="19" t="s">
        <v>76</v>
      </c>
      <c r="AP33" s="19" t="s">
        <v>61</v>
      </c>
      <c r="AQ33" s="19" t="s">
        <v>61</v>
      </c>
      <c r="AR33" s="19" t="s">
        <v>77</v>
      </c>
      <c r="AS33" s="19" t="s">
        <v>407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15.75" customHeight="1">
      <c r="A34" s="18" t="s">
        <v>408</v>
      </c>
      <c r="B34" s="19" t="s">
        <v>409</v>
      </c>
      <c r="C34" s="19" t="s">
        <v>57</v>
      </c>
      <c r="D34" s="19" t="s">
        <v>58</v>
      </c>
      <c r="E34" s="19" t="s">
        <v>59</v>
      </c>
      <c r="F34" s="20">
        <v>1.0</v>
      </c>
      <c r="G34" s="20">
        <v>160000.0</v>
      </c>
      <c r="H34" s="20" t="s">
        <v>60</v>
      </c>
      <c r="I34" s="20">
        <v>-27062.4</v>
      </c>
      <c r="J34" s="20">
        <v>-8175.0</v>
      </c>
      <c r="K34" s="20" t="s">
        <v>60</v>
      </c>
      <c r="L34" s="20">
        <v>124762.6</v>
      </c>
      <c r="M34" s="19" t="s">
        <v>61</v>
      </c>
      <c r="N34" s="19" t="str">
        <f t="shared" si="1"/>
        <v>Molino Eléctrico Para Maíz Carne 2500w 6 En 1 Con Embutidor RD-120F</v>
      </c>
      <c r="O34" s="19" t="str">
        <f t="shared" si="2"/>
        <v>Molino Eléctrico Para Maíz Carne 2500w 6 En 1 Con Embutidor RD-120F</v>
      </c>
      <c r="P34" s="19">
        <f>+VLOOKUP(O34,YOVANI!B:D,3,0)</f>
        <v>115000</v>
      </c>
      <c r="Q34" s="19">
        <f t="shared" si="7"/>
        <v>115000</v>
      </c>
      <c r="R34" s="19"/>
      <c r="S34" s="19">
        <v>1000.0</v>
      </c>
      <c r="T34" s="19">
        <f t="shared" si="8"/>
        <v>8762.6</v>
      </c>
      <c r="U34" s="19">
        <f t="shared" si="5"/>
        <v>8762.6</v>
      </c>
      <c r="V34" s="21">
        <f t="shared" si="9"/>
        <v>0.07619652174</v>
      </c>
      <c r="W34" s="19" t="s">
        <v>278</v>
      </c>
      <c r="X34" s="19" t="s">
        <v>279</v>
      </c>
      <c r="Y34" s="19" t="s">
        <v>280</v>
      </c>
      <c r="Z34" s="19" t="s">
        <v>61</v>
      </c>
      <c r="AA34" s="20">
        <v>160000.0</v>
      </c>
      <c r="AB34" s="20" t="s">
        <v>66</v>
      </c>
      <c r="AC34" s="19" t="s">
        <v>67</v>
      </c>
      <c r="AD34" s="19" t="s">
        <v>410</v>
      </c>
      <c r="AE34" s="19" t="s">
        <v>411</v>
      </c>
      <c r="AF34" s="19" t="s">
        <v>61</v>
      </c>
      <c r="AG34" s="19" t="s">
        <v>61</v>
      </c>
      <c r="AH34" s="19" t="s">
        <v>410</v>
      </c>
      <c r="AI34" s="19" t="s">
        <v>412</v>
      </c>
      <c r="AJ34" s="19" t="s">
        <v>413</v>
      </c>
      <c r="AK34" s="19" t="s">
        <v>414</v>
      </c>
      <c r="AL34" s="19" t="s">
        <v>415</v>
      </c>
      <c r="AM34" s="19" t="s">
        <v>416</v>
      </c>
      <c r="AN34" s="19" t="s">
        <v>75</v>
      </c>
      <c r="AO34" s="19" t="s">
        <v>76</v>
      </c>
      <c r="AP34" s="19" t="s">
        <v>61</v>
      </c>
      <c r="AQ34" s="19" t="s">
        <v>61</v>
      </c>
      <c r="AR34" s="19" t="s">
        <v>77</v>
      </c>
      <c r="AS34" s="19" t="s">
        <v>417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15.75" customHeight="1">
      <c r="A35" s="18" t="s">
        <v>418</v>
      </c>
      <c r="B35" s="19" t="s">
        <v>419</v>
      </c>
      <c r="C35" s="19" t="s">
        <v>57</v>
      </c>
      <c r="D35" s="19" t="s">
        <v>58</v>
      </c>
      <c r="E35" s="19" t="s">
        <v>59</v>
      </c>
      <c r="F35" s="20">
        <v>1.0</v>
      </c>
      <c r="G35" s="20">
        <v>35100.0</v>
      </c>
      <c r="H35" s="20">
        <v>9520.0</v>
      </c>
      <c r="I35" s="20">
        <v>-7014.0</v>
      </c>
      <c r="J35" s="20">
        <v>-9520.0</v>
      </c>
      <c r="K35" s="20" t="s">
        <v>60</v>
      </c>
      <c r="L35" s="20">
        <v>28086.0</v>
      </c>
      <c r="M35" s="19" t="s">
        <v>61</v>
      </c>
      <c r="N35" s="19" t="str">
        <f t="shared" si="1"/>
        <v>Manguera Expandible Flexible 30 Metros Con Aspersor Jardin Color Verde GOT-23</v>
      </c>
      <c r="O35" s="19" t="str">
        <f t="shared" si="2"/>
        <v>Manguera Expandible Flexible 30 Metros Con Aspersor Jardin Color Verde GOT-23</v>
      </c>
      <c r="P35" s="19">
        <f>+VLOOKUP(O35,YOVANI!B:D,3,0)</f>
        <v>16000</v>
      </c>
      <c r="Q35" s="19">
        <f t="shared" si="7"/>
        <v>16000</v>
      </c>
      <c r="R35" s="19"/>
      <c r="S35" s="19">
        <v>1000.0</v>
      </c>
      <c r="T35" s="19">
        <f t="shared" si="8"/>
        <v>11086</v>
      </c>
      <c r="U35" s="19">
        <f t="shared" si="5"/>
        <v>11086</v>
      </c>
      <c r="V35" s="21">
        <f t="shared" si="9"/>
        <v>0.692875</v>
      </c>
      <c r="W35" s="19" t="s">
        <v>420</v>
      </c>
      <c r="X35" s="19" t="s">
        <v>421</v>
      </c>
      <c r="Y35" s="19" t="s">
        <v>422</v>
      </c>
      <c r="Z35" s="19" t="s">
        <v>61</v>
      </c>
      <c r="AA35" s="20">
        <v>35100.0</v>
      </c>
      <c r="AB35" s="20" t="s">
        <v>66</v>
      </c>
      <c r="AC35" s="19" t="s">
        <v>67</v>
      </c>
      <c r="AD35" s="19" t="s">
        <v>423</v>
      </c>
      <c r="AE35" s="19" t="s">
        <v>424</v>
      </c>
      <c r="AF35" s="19" t="s">
        <v>61</v>
      </c>
      <c r="AG35" s="19" t="s">
        <v>61</v>
      </c>
      <c r="AH35" s="19" t="s">
        <v>423</v>
      </c>
      <c r="AI35" s="19" t="s">
        <v>425</v>
      </c>
      <c r="AJ35" s="19" t="s">
        <v>426</v>
      </c>
      <c r="AK35" s="19" t="s">
        <v>427</v>
      </c>
      <c r="AL35" s="19" t="s">
        <v>73</v>
      </c>
      <c r="AM35" s="19" t="s">
        <v>428</v>
      </c>
      <c r="AN35" s="19" t="s">
        <v>75</v>
      </c>
      <c r="AO35" s="19" t="s">
        <v>76</v>
      </c>
      <c r="AP35" s="19" t="s">
        <v>61</v>
      </c>
      <c r="AQ35" s="19" t="s">
        <v>61</v>
      </c>
      <c r="AR35" s="19" t="s">
        <v>77</v>
      </c>
      <c r="AS35" s="19" t="s">
        <v>429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430</v>
      </c>
      <c r="B36" s="19" t="s">
        <v>431</v>
      </c>
      <c r="C36" s="19" t="s">
        <v>57</v>
      </c>
      <c r="D36" s="19" t="s">
        <v>58</v>
      </c>
      <c r="E36" s="19" t="s">
        <v>59</v>
      </c>
      <c r="F36" s="20">
        <v>2.0</v>
      </c>
      <c r="G36" s="20">
        <v>172620.0</v>
      </c>
      <c r="H36" s="20" t="s">
        <v>60</v>
      </c>
      <c r="I36" s="20">
        <v>-26640.0</v>
      </c>
      <c r="J36" s="20">
        <v>-32700.0</v>
      </c>
      <c r="K36" s="20" t="s">
        <v>60</v>
      </c>
      <c r="L36" s="20">
        <v>113280.0</v>
      </c>
      <c r="M36" s="19" t="s">
        <v>61</v>
      </c>
      <c r="N36" s="19" t="str">
        <f t="shared" si="1"/>
        <v>Micrófono Shure Sv100 Dinámico Cardioide Color Negro/plateado EH-45-J</v>
      </c>
      <c r="O36" s="19" t="str">
        <f t="shared" si="2"/>
        <v>Micrófono Shure Sv100 Dinámico Cardioide Color Negro/plateado EH-45-J</v>
      </c>
      <c r="P36" s="19">
        <f>+VLOOKUP(O36,YOVANI!B:D,3,0)</f>
        <v>45000</v>
      </c>
      <c r="Q36" s="19">
        <f t="shared" si="7"/>
        <v>90000</v>
      </c>
      <c r="R36" s="19"/>
      <c r="S36" s="19">
        <v>1000.0</v>
      </c>
      <c r="T36" s="19">
        <f t="shared" si="8"/>
        <v>22280</v>
      </c>
      <c r="U36" s="19">
        <f t="shared" si="5"/>
        <v>11140</v>
      </c>
      <c r="V36" s="21">
        <f t="shared" si="9"/>
        <v>0.2475555556</v>
      </c>
      <c r="W36" s="19" t="s">
        <v>382</v>
      </c>
      <c r="X36" s="19" t="s">
        <v>432</v>
      </c>
      <c r="Y36" s="19" t="s">
        <v>433</v>
      </c>
      <c r="Z36" s="19" t="s">
        <v>61</v>
      </c>
      <c r="AA36" s="20">
        <v>86310.0</v>
      </c>
      <c r="AB36" s="20" t="s">
        <v>66</v>
      </c>
      <c r="AC36" s="19" t="s">
        <v>67</v>
      </c>
      <c r="AD36" s="19" t="s">
        <v>434</v>
      </c>
      <c r="AE36" s="19" t="s">
        <v>435</v>
      </c>
      <c r="AF36" s="19" t="s">
        <v>61</v>
      </c>
      <c r="AG36" s="19" t="s">
        <v>61</v>
      </c>
      <c r="AH36" s="19" t="s">
        <v>434</v>
      </c>
      <c r="AI36" s="19" t="s">
        <v>436</v>
      </c>
      <c r="AJ36" s="19" t="s">
        <v>437</v>
      </c>
      <c r="AK36" s="19" t="s">
        <v>438</v>
      </c>
      <c r="AL36" s="19" t="s">
        <v>103</v>
      </c>
      <c r="AM36" s="19" t="s">
        <v>439</v>
      </c>
      <c r="AN36" s="19" t="s">
        <v>75</v>
      </c>
      <c r="AO36" s="19" t="s">
        <v>76</v>
      </c>
      <c r="AP36" s="19" t="s">
        <v>61</v>
      </c>
      <c r="AQ36" s="19" t="s">
        <v>61</v>
      </c>
      <c r="AR36" s="19" t="s">
        <v>77</v>
      </c>
      <c r="AS36" s="19" t="s">
        <v>440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G37" s="30"/>
      <c r="H37" s="30"/>
      <c r="I37" s="30"/>
      <c r="J37" s="30"/>
      <c r="K37" s="30"/>
      <c r="L37" s="30"/>
      <c r="AA37" s="30"/>
    </row>
    <row r="38" ht="15.75" customHeight="1">
      <c r="G38" s="30"/>
      <c r="H38" s="30"/>
      <c r="I38" s="30"/>
      <c r="J38" s="30"/>
      <c r="K38" s="30"/>
      <c r="L38" s="30"/>
      <c r="AA38" s="30"/>
    </row>
    <row r="39" ht="15.75" customHeight="1">
      <c r="G39" s="30"/>
      <c r="H39" s="30"/>
      <c r="I39" s="30"/>
      <c r="J39" s="30"/>
      <c r="K39" s="30"/>
      <c r="L39" s="30"/>
      <c r="AA39" s="30"/>
    </row>
    <row r="40" ht="15.75" customHeight="1">
      <c r="G40" s="30"/>
      <c r="H40" s="30"/>
      <c r="I40" s="30"/>
      <c r="J40" s="30"/>
      <c r="K40" s="30"/>
      <c r="L40" s="30"/>
      <c r="AA40" s="30"/>
    </row>
    <row r="41" ht="15.75" customHeight="1">
      <c r="G41" s="30"/>
      <c r="H41" s="30"/>
      <c r="I41" s="30"/>
      <c r="J41" s="30"/>
      <c r="K41" s="30"/>
      <c r="L41" s="30"/>
      <c r="AA41" s="30"/>
    </row>
    <row r="42" ht="15.75" customHeight="1">
      <c r="G42" s="30"/>
      <c r="H42" s="30"/>
      <c r="I42" s="30"/>
      <c r="J42" s="30"/>
      <c r="K42" s="30"/>
      <c r="L42" s="30"/>
      <c r="AA42" s="30"/>
    </row>
    <row r="43" ht="15.75" customHeight="1">
      <c r="G43" s="30"/>
      <c r="H43" s="30"/>
      <c r="I43" s="30"/>
      <c r="J43" s="30"/>
      <c r="K43" s="30"/>
      <c r="L43" s="30"/>
      <c r="AA43" s="30"/>
    </row>
    <row r="44" ht="15.75" customHeight="1">
      <c r="G44" s="30"/>
      <c r="H44" s="30"/>
      <c r="I44" s="30"/>
      <c r="J44" s="30"/>
      <c r="K44" s="30"/>
      <c r="L44" s="30"/>
      <c r="AA44" s="30"/>
    </row>
    <row r="45" ht="15.75" customHeight="1">
      <c r="G45" s="30"/>
      <c r="H45" s="30"/>
      <c r="I45" s="30"/>
      <c r="J45" s="30"/>
      <c r="K45" s="30"/>
      <c r="L45" s="30"/>
      <c r="AA45" s="30"/>
    </row>
    <row r="46" ht="15.75" customHeight="1">
      <c r="G46" s="30"/>
      <c r="H46" s="30"/>
      <c r="I46" s="30"/>
      <c r="J46" s="30"/>
      <c r="K46" s="30"/>
      <c r="L46" s="30"/>
      <c r="AA46" s="30"/>
    </row>
    <row r="47" ht="15.75" customHeight="1">
      <c r="G47" s="30"/>
      <c r="H47" s="30"/>
      <c r="I47" s="30"/>
      <c r="J47" s="30"/>
      <c r="K47" s="30"/>
      <c r="L47" s="30"/>
      <c r="AA47" s="30"/>
    </row>
    <row r="48" ht="15.75" customHeight="1">
      <c r="G48" s="30"/>
      <c r="H48" s="30"/>
      <c r="I48" s="30"/>
      <c r="J48" s="30"/>
      <c r="K48" s="30"/>
      <c r="L48" s="30"/>
      <c r="AA48" s="30"/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36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</hyperlinks>
  <printOptions/>
  <pageMargins bottom="0.75" footer="0.0" header="0.0" left="0.7" right="0.7" top="0.75"/>
  <pageSetup orientation="landscape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61.0"/>
    <col customWidth="1" min="3" max="3" width="11.38"/>
    <col customWidth="1" min="4" max="5" width="20.0"/>
    <col customWidth="1" min="6" max="6" width="24.0"/>
    <col customWidth="1" min="7" max="8" width="20.0"/>
    <col customWidth="1" min="9" max="26" width="10.63"/>
  </cols>
  <sheetData>
    <row r="1" ht="60.0" customHeight="1">
      <c r="A1" s="34" t="s">
        <v>468</v>
      </c>
      <c r="B1" s="35" t="s">
        <v>469</v>
      </c>
      <c r="C1" s="35" t="s">
        <v>470</v>
      </c>
      <c r="D1" s="35" t="s">
        <v>471</v>
      </c>
      <c r="E1" s="36" t="s">
        <v>472</v>
      </c>
      <c r="F1" s="35" t="s">
        <v>473</v>
      </c>
      <c r="G1" s="36" t="s">
        <v>441</v>
      </c>
      <c r="H1" s="35" t="s">
        <v>474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60.0" customHeight="1">
      <c r="A2" s="38">
        <v>164.0</v>
      </c>
      <c r="B2" s="39" t="s">
        <v>475</v>
      </c>
      <c r="C2" s="40">
        <v>2.0</v>
      </c>
      <c r="D2" s="41">
        <v>25000.0</v>
      </c>
      <c r="E2" s="42">
        <v>50000.0</v>
      </c>
      <c r="F2" s="43" t="s">
        <v>476</v>
      </c>
      <c r="G2" s="43" t="s">
        <v>450</v>
      </c>
      <c r="H2" s="44" t="s">
        <v>477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60.0" customHeight="1">
      <c r="A3" s="45">
        <v>165.0</v>
      </c>
      <c r="B3" s="46" t="s">
        <v>478</v>
      </c>
      <c r="C3" s="47">
        <v>1.0</v>
      </c>
      <c r="D3" s="48">
        <v>100000.0</v>
      </c>
      <c r="E3" s="42">
        <v>100000.0</v>
      </c>
      <c r="F3" s="49" t="s">
        <v>479</v>
      </c>
      <c r="G3" s="49" t="s">
        <v>449</v>
      </c>
      <c r="H3" s="50" t="s">
        <v>477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60.0" customHeight="1">
      <c r="A4" s="38">
        <v>166.0</v>
      </c>
      <c r="B4" s="39" t="s">
        <v>480</v>
      </c>
      <c r="C4" s="40">
        <v>1.0</v>
      </c>
      <c r="D4" s="41">
        <v>35000.0</v>
      </c>
      <c r="E4" s="42">
        <v>35000.0</v>
      </c>
      <c r="F4" s="43"/>
      <c r="G4" s="43" t="s">
        <v>465</v>
      </c>
      <c r="H4" s="44" t="s">
        <v>477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60.0" customHeight="1">
      <c r="A5" s="51">
        <v>167.0</v>
      </c>
      <c r="B5" s="52" t="s">
        <v>109</v>
      </c>
      <c r="C5" s="53">
        <v>1.0</v>
      </c>
      <c r="D5" s="54">
        <v>160000.0</v>
      </c>
      <c r="E5" s="42">
        <v>160000.0</v>
      </c>
      <c r="F5" s="55" t="s">
        <v>481</v>
      </c>
      <c r="G5" s="55" t="s">
        <v>453</v>
      </c>
      <c r="H5" s="56" t="s">
        <v>477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60.0" customHeight="1">
      <c r="A6" s="38">
        <v>168.0</v>
      </c>
      <c r="B6" s="39" t="s">
        <v>482</v>
      </c>
      <c r="C6" s="40">
        <v>1.0</v>
      </c>
      <c r="D6" s="41">
        <v>17000.0</v>
      </c>
      <c r="E6" s="42">
        <v>17000.0</v>
      </c>
      <c r="F6" s="43"/>
      <c r="G6" s="43" t="s">
        <v>466</v>
      </c>
      <c r="H6" s="44" t="s">
        <v>477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60.0" customHeight="1">
      <c r="A7" s="51">
        <v>169.0</v>
      </c>
      <c r="B7" s="52" t="s">
        <v>483</v>
      </c>
      <c r="C7" s="53">
        <v>2.0</v>
      </c>
      <c r="D7" s="54">
        <v>5000.0</v>
      </c>
      <c r="E7" s="42">
        <v>10000.0</v>
      </c>
      <c r="F7" s="55" t="s">
        <v>481</v>
      </c>
      <c r="G7" s="55" t="s">
        <v>447</v>
      </c>
      <c r="H7" s="56" t="s">
        <v>477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60.0" customHeight="1">
      <c r="A8" s="57">
        <v>170.0</v>
      </c>
      <c r="B8" s="58" t="s">
        <v>484</v>
      </c>
      <c r="C8" s="59">
        <v>3.0</v>
      </c>
      <c r="D8" s="42">
        <v>14000.0</v>
      </c>
      <c r="E8" s="42">
        <v>42000.0</v>
      </c>
      <c r="F8" s="60"/>
      <c r="G8" s="60" t="s">
        <v>443</v>
      </c>
      <c r="H8" s="61" t="s">
        <v>477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60.0" customHeight="1">
      <c r="A9" s="51">
        <v>171.0</v>
      </c>
      <c r="B9" s="52" t="s">
        <v>485</v>
      </c>
      <c r="C9" s="53">
        <v>2.0</v>
      </c>
      <c r="D9" s="54">
        <v>8500.0</v>
      </c>
      <c r="E9" s="42">
        <v>17000.0</v>
      </c>
      <c r="F9" s="55" t="s">
        <v>481</v>
      </c>
      <c r="G9" s="55" t="s">
        <v>452</v>
      </c>
      <c r="H9" s="56" t="s">
        <v>477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60.0" customHeight="1">
      <c r="A10" s="38">
        <v>172.0</v>
      </c>
      <c r="B10" s="39" t="s">
        <v>486</v>
      </c>
      <c r="C10" s="40">
        <v>1.0</v>
      </c>
      <c r="D10" s="41">
        <v>15000.0</v>
      </c>
      <c r="E10" s="42">
        <v>15000.0</v>
      </c>
      <c r="F10" s="43"/>
      <c r="G10" s="43" t="s">
        <v>457</v>
      </c>
      <c r="H10" s="44" t="s">
        <v>477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60.0" customHeight="1">
      <c r="A11" s="38">
        <v>173.0</v>
      </c>
      <c r="B11" s="39" t="s">
        <v>487</v>
      </c>
      <c r="C11" s="40">
        <v>1.0</v>
      </c>
      <c r="D11" s="41">
        <v>22000.0</v>
      </c>
      <c r="E11" s="42">
        <v>22000.0</v>
      </c>
      <c r="F11" s="43" t="s">
        <v>476</v>
      </c>
      <c r="G11" s="43" t="s">
        <v>463</v>
      </c>
      <c r="H11" s="44" t="s">
        <v>477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60.0" customHeight="1">
      <c r="A12" s="38">
        <v>174.0</v>
      </c>
      <c r="B12" s="39" t="s">
        <v>488</v>
      </c>
      <c r="C12" s="40">
        <v>1.0</v>
      </c>
      <c r="D12" s="41">
        <v>50000.0</v>
      </c>
      <c r="E12" s="42">
        <v>50000.0</v>
      </c>
      <c r="F12" s="43" t="s">
        <v>476</v>
      </c>
      <c r="G12" s="43" t="s">
        <v>451</v>
      </c>
      <c r="H12" s="44" t="s">
        <v>477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60.0" customHeight="1">
      <c r="A13" s="38">
        <v>175.0</v>
      </c>
      <c r="B13" s="39" t="s">
        <v>489</v>
      </c>
      <c r="C13" s="40">
        <v>1.0</v>
      </c>
      <c r="D13" s="41">
        <v>5000.0</v>
      </c>
      <c r="E13" s="42">
        <v>5000.0</v>
      </c>
      <c r="F13" s="43"/>
      <c r="G13" s="43" t="s">
        <v>464</v>
      </c>
      <c r="H13" s="44" t="s">
        <v>477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60.0" customHeight="1">
      <c r="A14" s="38">
        <v>176.0</v>
      </c>
      <c r="B14" s="39" t="s">
        <v>490</v>
      </c>
      <c r="C14" s="40">
        <v>1.0</v>
      </c>
      <c r="D14" s="41">
        <v>40000.0</v>
      </c>
      <c r="E14" s="42">
        <v>40000.0</v>
      </c>
      <c r="F14" s="43" t="s">
        <v>476</v>
      </c>
      <c r="G14" s="43" t="s">
        <v>460</v>
      </c>
      <c r="H14" s="44" t="s">
        <v>477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60.0" customHeight="1">
      <c r="A15" s="51">
        <v>177.0</v>
      </c>
      <c r="B15" s="52" t="s">
        <v>491</v>
      </c>
      <c r="C15" s="53">
        <v>2.0</v>
      </c>
      <c r="D15" s="54">
        <v>8000.0</v>
      </c>
      <c r="E15" s="42">
        <v>16000.0</v>
      </c>
      <c r="F15" s="55" t="s">
        <v>481</v>
      </c>
      <c r="G15" s="55" t="s">
        <v>444</v>
      </c>
      <c r="H15" s="56" t="s">
        <v>477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60.0" customHeight="1">
      <c r="A16" s="45">
        <v>178.0</v>
      </c>
      <c r="B16" s="46" t="s">
        <v>492</v>
      </c>
      <c r="C16" s="47">
        <v>1.0</v>
      </c>
      <c r="D16" s="48">
        <v>145000.0</v>
      </c>
      <c r="E16" s="42">
        <v>145000.0</v>
      </c>
      <c r="F16" s="49" t="s">
        <v>479</v>
      </c>
      <c r="G16" s="49" t="s">
        <v>461</v>
      </c>
      <c r="H16" s="50" t="s">
        <v>477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60.0" customHeight="1">
      <c r="A17" s="38">
        <v>179.0</v>
      </c>
      <c r="B17" s="39" t="s">
        <v>493</v>
      </c>
      <c r="C17" s="40">
        <v>1.0</v>
      </c>
      <c r="D17" s="41">
        <v>115000.0</v>
      </c>
      <c r="E17" s="42">
        <v>115000.0</v>
      </c>
      <c r="F17" s="43" t="s">
        <v>476</v>
      </c>
      <c r="G17" s="43" t="s">
        <v>458</v>
      </c>
      <c r="H17" s="44" t="s">
        <v>477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60.0" customHeight="1">
      <c r="A18" s="45">
        <v>180.0</v>
      </c>
      <c r="B18" s="46" t="s">
        <v>494</v>
      </c>
      <c r="C18" s="47">
        <v>1.0</v>
      </c>
      <c r="D18" s="48">
        <v>15000.0</v>
      </c>
      <c r="E18" s="42">
        <v>15000.0</v>
      </c>
      <c r="F18" s="49" t="s">
        <v>479</v>
      </c>
      <c r="G18" s="49" t="s">
        <v>445</v>
      </c>
      <c r="H18" s="50" t="s">
        <v>477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60.0" customHeight="1">
      <c r="A19" s="38">
        <v>39.0</v>
      </c>
      <c r="B19" s="39" t="s">
        <v>495</v>
      </c>
      <c r="C19" s="40">
        <v>1.0</v>
      </c>
      <c r="D19" s="41">
        <v>42000.0</v>
      </c>
      <c r="E19" s="42">
        <v>42000.0</v>
      </c>
      <c r="F19" s="43"/>
      <c r="G19" s="43" t="s">
        <v>454</v>
      </c>
      <c r="H19" s="44" t="s">
        <v>477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60.0" customHeight="1">
      <c r="A20" s="38">
        <v>40.0</v>
      </c>
      <c r="B20" s="39" t="s">
        <v>109</v>
      </c>
      <c r="C20" s="40">
        <v>1.0</v>
      </c>
      <c r="D20" s="41">
        <v>160000.0</v>
      </c>
      <c r="E20" s="42">
        <v>160000.0</v>
      </c>
      <c r="F20" s="43"/>
      <c r="G20" s="43" t="s">
        <v>453</v>
      </c>
      <c r="H20" s="44" t="s">
        <v>477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60.0" customHeight="1">
      <c r="A21" s="38">
        <v>41.0</v>
      </c>
      <c r="B21" s="39" t="s">
        <v>475</v>
      </c>
      <c r="C21" s="40">
        <v>1.0</v>
      </c>
      <c r="D21" s="41">
        <v>25000.0</v>
      </c>
      <c r="E21" s="42">
        <v>25000.0</v>
      </c>
      <c r="F21" s="43"/>
      <c r="G21" s="43" t="s">
        <v>450</v>
      </c>
      <c r="H21" s="44" t="s">
        <v>477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60.0" customHeight="1">
      <c r="A22" s="38">
        <v>42.0</v>
      </c>
      <c r="B22" s="39" t="s">
        <v>496</v>
      </c>
      <c r="C22" s="40">
        <v>4.0</v>
      </c>
      <c r="D22" s="41">
        <v>30000.0</v>
      </c>
      <c r="E22" s="42">
        <v>120000.0</v>
      </c>
      <c r="F22" s="43"/>
      <c r="G22" s="43" t="s">
        <v>445</v>
      </c>
      <c r="H22" s="44" t="s">
        <v>477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60.0" customHeight="1">
      <c r="A23" s="62">
        <v>23.0</v>
      </c>
      <c r="B23" s="63" t="s">
        <v>490</v>
      </c>
      <c r="C23" s="64">
        <v>1.0</v>
      </c>
      <c r="D23" s="65">
        <v>35000.0</v>
      </c>
      <c r="E23" s="42">
        <v>35000.0</v>
      </c>
      <c r="F23" s="66"/>
      <c r="G23" s="66" t="s">
        <v>462</v>
      </c>
      <c r="H23" s="63" t="s">
        <v>477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60.0" customHeight="1">
      <c r="A24" s="62">
        <v>24.0</v>
      </c>
      <c r="B24" s="63" t="s">
        <v>497</v>
      </c>
      <c r="C24" s="64">
        <v>2.0</v>
      </c>
      <c r="D24" s="65">
        <v>12000.0</v>
      </c>
      <c r="E24" s="42">
        <v>24000.0</v>
      </c>
      <c r="F24" s="66"/>
      <c r="G24" s="66" t="s">
        <v>455</v>
      </c>
      <c r="H24" s="63" t="s">
        <v>477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60.0" customHeight="1">
      <c r="A25" s="67">
        <v>25.0</v>
      </c>
      <c r="B25" s="68" t="s">
        <v>486</v>
      </c>
      <c r="C25" s="69">
        <v>1.0</v>
      </c>
      <c r="D25" s="70">
        <v>15000.0</v>
      </c>
      <c r="E25" s="42">
        <v>15000.0</v>
      </c>
      <c r="F25" s="71"/>
      <c r="G25" s="71" t="s">
        <v>457</v>
      </c>
      <c r="H25" s="68" t="s">
        <v>477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60.0" customHeight="1">
      <c r="A26" s="62">
        <v>26.0</v>
      </c>
      <c r="B26" s="63" t="s">
        <v>498</v>
      </c>
      <c r="C26" s="64">
        <v>1.0</v>
      </c>
      <c r="D26" s="65">
        <v>180000.0</v>
      </c>
      <c r="E26" s="42">
        <v>180000.0</v>
      </c>
      <c r="F26" s="66"/>
      <c r="G26" s="66" t="s">
        <v>446</v>
      </c>
      <c r="H26" s="63" t="s">
        <v>477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60.0" customHeight="1">
      <c r="A27" s="62">
        <v>27.0</v>
      </c>
      <c r="B27" s="63" t="s">
        <v>499</v>
      </c>
      <c r="C27" s="64">
        <v>1.0</v>
      </c>
      <c r="D27" s="65">
        <v>45000.0</v>
      </c>
      <c r="E27" s="42">
        <v>45000.0</v>
      </c>
      <c r="F27" s="66"/>
      <c r="G27" s="66" t="s">
        <v>448</v>
      </c>
      <c r="H27" s="63" t="s">
        <v>477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60.0" customHeight="1">
      <c r="A28" s="51">
        <v>31.0</v>
      </c>
      <c r="B28" s="52" t="s">
        <v>500</v>
      </c>
      <c r="C28" s="53">
        <v>1.0</v>
      </c>
      <c r="D28" s="54">
        <v>65000.0</v>
      </c>
      <c r="E28" s="42">
        <v>65000.0</v>
      </c>
      <c r="F28" s="55"/>
      <c r="G28" s="55" t="s">
        <v>451</v>
      </c>
      <c r="H28" s="56" t="s">
        <v>477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60.0" customHeight="1">
      <c r="A29" s="51">
        <v>32.0</v>
      </c>
      <c r="B29" s="52" t="s">
        <v>493</v>
      </c>
      <c r="C29" s="53">
        <v>1.0</v>
      </c>
      <c r="D29" s="54">
        <v>115000.0</v>
      </c>
      <c r="E29" s="42">
        <v>115000.0</v>
      </c>
      <c r="F29" s="55"/>
      <c r="G29" s="55" t="s">
        <v>459</v>
      </c>
      <c r="H29" s="56" t="s">
        <v>477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60.0" customHeight="1">
      <c r="A30" s="51">
        <v>33.0</v>
      </c>
      <c r="B30" s="52" t="s">
        <v>501</v>
      </c>
      <c r="C30" s="53">
        <v>1.0</v>
      </c>
      <c r="D30" s="54">
        <v>16000.0</v>
      </c>
      <c r="E30" s="42">
        <v>16000.0</v>
      </c>
      <c r="F30" s="55"/>
      <c r="G30" s="55" t="s">
        <v>456</v>
      </c>
      <c r="H30" s="56" t="s">
        <v>477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60.0" customHeight="1">
      <c r="A31" s="51">
        <v>34.0</v>
      </c>
      <c r="B31" s="52" t="s">
        <v>502</v>
      </c>
      <c r="C31" s="53">
        <v>2.0</v>
      </c>
      <c r="D31" s="54">
        <v>45000.0</v>
      </c>
      <c r="E31" s="42">
        <v>90000.0</v>
      </c>
      <c r="F31" s="55"/>
      <c r="G31" s="55" t="s">
        <v>448</v>
      </c>
      <c r="H31" s="56" t="s">
        <v>477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60.0" customHeight="1">
      <c r="A32" s="67">
        <v>3.0</v>
      </c>
      <c r="B32" s="68" t="s">
        <v>503</v>
      </c>
      <c r="C32" s="69">
        <v>1.0</v>
      </c>
      <c r="D32" s="70">
        <v>8000.0</v>
      </c>
      <c r="E32" s="42">
        <v>8000.0</v>
      </c>
      <c r="F32" s="71"/>
      <c r="G32" s="71" t="s">
        <v>444</v>
      </c>
      <c r="H32" s="71" t="s">
        <v>477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60.0" customHeight="1">
      <c r="A33" s="38">
        <v>11.0</v>
      </c>
      <c r="B33" s="44" t="s">
        <v>504</v>
      </c>
      <c r="C33" s="72">
        <v>1.0</v>
      </c>
      <c r="D33" s="41">
        <v>15000.0</v>
      </c>
      <c r="E33" s="42">
        <v>15000.0</v>
      </c>
      <c r="F33" s="43"/>
      <c r="G33" s="43" t="s">
        <v>457</v>
      </c>
      <c r="H33" s="43" t="s">
        <v>477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2024-04-08T13:38:19Z</dcterms:created>
  <dc:creator>Apache POI</dc:creator>
</cp:coreProperties>
</file>