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CO'!$A$2:$BE$33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LZvxvDPEIHYPEhkbDm2FnKxJd0Y9HDjhy/LmqxWjg40="/>
    </ext>
  </extLst>
</workbook>
</file>

<file path=xl/sharedStrings.xml><?xml version="1.0" encoding="utf-8"?>
<sst xmlns="http://schemas.openxmlformats.org/spreadsheetml/2006/main" count="1469" uniqueCount="458">
  <si>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</si>
  <si>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</si>
  <si>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</si>
  <si>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</si>
  <si>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</si>
  <si>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</si>
  <si>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</si>
  <si>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</si>
  <si>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</si>
  <si>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</si>
  <si>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</si>
  <si>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</si>
  <si>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</si>
  <si>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</si>
  <si>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</si>
  <si>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</si>
  <si>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</si>
  <si>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</si>
  <si>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</si>
  <si>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</si>
  <si>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</si>
  <si>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</si>
  <si>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</si>
  <si>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</si>
  <si>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</si>
  <si>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</si>
  <si>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</si>
  <si>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</si>
  <si>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</si>
  <si>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</si>
  <si>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</si>
  <si>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</si>
  <si>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</si>
  <si>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</si>
  <si>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</si>
  <si>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</si>
  <si>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</si>
  <si>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</si>
  <si>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</si>
  <si>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</si>
  <si>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</si>
  <si>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</si>
  <si>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</si>
  <si>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</si>
  <si>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</si>
  <si>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</si>
  <si>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</si>
  <si>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</si>
  <si>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</si>
  <si>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</si>
  <si>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</si>
  <si>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</si>
  <si>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</si>
  <si>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</si>
  <si>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</si>
  <si>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2000005626074537</t>
  </si>
  <si>
    <t>11 de abril de 2024 08:06 hs.</t>
  </si>
  <si>
    <t>Etiqueta lista para imprimir</t>
  </si>
  <si>
    <t>Tienes que darle el paquete a la próxima colecta que te visite.</t>
  </si>
  <si>
    <t>Sí</t>
  </si>
  <si>
    <t/>
  </si>
  <si>
    <t xml:space="preserve"> </t>
  </si>
  <si>
    <t>RD-120F</t>
  </si>
  <si>
    <t>MCO2251068806</t>
  </si>
  <si>
    <t>Molino Eléctrico Para Maíz Carne 2500w 6 En 1 Con Embutidor</t>
  </si>
  <si>
    <t>Clásica</t>
  </si>
  <si>
    <t>Factura no adjunta</t>
  </si>
  <si>
    <t>ENGELS TURIZO RODRIGUEZ</t>
  </si>
  <si>
    <t>CC 79854498</t>
  </si>
  <si>
    <t>79854498</t>
  </si>
  <si>
    <t>Transversal 32a #36-76 / Referencia: Torre 15 apto 201  frailejon  1 dejar en porteria por favor - Ciudad Verde, Soacha, Cundinamarca</t>
  </si>
  <si>
    <t>Soacha</t>
  </si>
  <si>
    <t>Cundinamarca</t>
  </si>
  <si>
    <t>250051</t>
  </si>
  <si>
    <t>Colombia</t>
  </si>
  <si>
    <t>Colecta de Mercado Envíos</t>
  </si>
  <si>
    <t>MELI Logistics</t>
  </si>
  <si>
    <t>MEL43280980024FMXDF01</t>
  </si>
  <si>
    <t>No</t>
  </si>
  <si>
    <t>2000008018571924</t>
  </si>
  <si>
    <t>11 de abril de 2024 07:57 hs.</t>
  </si>
  <si>
    <t>J-15-DR</t>
  </si>
  <si>
    <t>MCO2291296338</t>
  </si>
  <si>
    <t>Mini Plancha Portatil A Vapor Color Verde</t>
  </si>
  <si>
    <t>Milton Helmer Arboleda Santillana</t>
  </si>
  <si>
    <t>CC 82384893</t>
  </si>
  <si>
    <t>82384893</t>
  </si>
  <si>
    <t>Calle 32c #66b-15 / piso 2 Referencia: piso segundo - malibu, Medellín, Antioquia</t>
  </si>
  <si>
    <t>Medellín</t>
  </si>
  <si>
    <t>Antioquia</t>
  </si>
  <si>
    <t>050030</t>
  </si>
  <si>
    <t>MEL43280955052FMXDF01</t>
  </si>
  <si>
    <t>2000008018400884</t>
  </si>
  <si>
    <t>11 de abril de 2024 07:32 hs.</t>
  </si>
  <si>
    <t>EH-M-55</t>
  </si>
  <si>
    <t>MCO2316730350</t>
  </si>
  <si>
    <t>Juego De Recipientes Herméticos Para Alimentos 7 Unidades</t>
  </si>
  <si>
    <t>Carolina Bedoya</t>
  </si>
  <si>
    <t>CC 1094897906</t>
  </si>
  <si>
    <t>1094897906</t>
  </si>
  <si>
    <t>Calle 21 #25-59 / 404 Referencia: edificio don Carlos - centro, edificio don Carlos, Pasto, Nariño</t>
  </si>
  <si>
    <t>Pasto</t>
  </si>
  <si>
    <t>Nariño</t>
  </si>
  <si>
    <t>520002</t>
  </si>
  <si>
    <t>MEL43280724673FMXDF01</t>
  </si>
  <si>
    <t>2000008018380942</t>
  </si>
  <si>
    <t>11 de abril de 2024 07:26 hs.</t>
  </si>
  <si>
    <t>7896502859689</t>
  </si>
  <si>
    <t>MCO2247197670</t>
  </si>
  <si>
    <t>Máquina De Coser Eléctrica Compacta Para El Hogar Con Luz Nocturna Portátil, Pedal De Pie Y Mesa De Mano Para Costura Recta. Incluye Kit De Dos Puntadas</t>
  </si>
  <si>
    <t>Jhon Fredy Calderón Tavera</t>
  </si>
  <si>
    <t>CC 1120353383</t>
  </si>
  <si>
    <t>1120353383</t>
  </si>
  <si>
    <t>Calle 30-13 #30-13 / Referencia: Carrera 15 #30-13 luis Carlos riveros - luis carlos riveros, Granada, Meta</t>
  </si>
  <si>
    <t>Granada</t>
  </si>
  <si>
    <t>Meta</t>
  </si>
  <si>
    <t>504001</t>
  </si>
  <si>
    <t>MEL43280714277FMXDF01</t>
  </si>
  <si>
    <t>2000008017476138</t>
  </si>
  <si>
    <t>11 de abril de 2024 00:28 hs.</t>
  </si>
  <si>
    <t>VT-35</t>
  </si>
  <si>
    <t>MCO2235963872</t>
  </si>
  <si>
    <t>Cesto Triple Plegable Para Sucia</t>
  </si>
  <si>
    <t>Daniela Peñaloza</t>
  </si>
  <si>
    <t>CC 1000000297</t>
  </si>
  <si>
    <t>1000000297</t>
  </si>
  <si>
    <t>Calle 19 a bis #116-81 / apto 805 torre 5 Referencia: Bonaire Club Residencial - El Refugio, Fontibón, Bogotá D.C.</t>
  </si>
  <si>
    <t>Fontibón</t>
  </si>
  <si>
    <t>Bogotá D.C.</t>
  </si>
  <si>
    <t>110921</t>
  </si>
  <si>
    <t>MEL43280434928FMXDF01</t>
  </si>
  <si>
    <t>2000008017385268</t>
  </si>
  <si>
    <t>10 de abril de 2024 23:56 hs.</t>
  </si>
  <si>
    <t>ZOO-M-17</t>
  </si>
  <si>
    <t>MCO2277803258</t>
  </si>
  <si>
    <t>Ventilador Recargable Pestañas - Unidad a $29900</t>
  </si>
  <si>
    <t>LUIS ramirez</t>
  </si>
  <si>
    <t>NIT 900589600</t>
  </si>
  <si>
    <t>900589600</t>
  </si>
  <si>
    <t>Carrera 18 #19-22 / Colegio Americano Referencia: Colegio Americano - San Alonso, Bucaramanga, Santander</t>
  </si>
  <si>
    <t>Bucaramanga</t>
  </si>
  <si>
    <t>Santander</t>
  </si>
  <si>
    <t>680011</t>
  </si>
  <si>
    <t>MEL43280258793FMXDF01</t>
  </si>
  <si>
    <t>2000008017390050</t>
  </si>
  <si>
    <t>10 de abril de 2024 23:51 hs.</t>
  </si>
  <si>
    <t>VTV-17-J</t>
  </si>
  <si>
    <t>MCO2267151454</t>
  </si>
  <si>
    <t>Gafas Lupa Vision Luz Led Lentes Zoom 160x</t>
  </si>
  <si>
    <t>omar alfredo suarez toledo</t>
  </si>
  <si>
    <t>CC 16585320</t>
  </si>
  <si>
    <t>16585320</t>
  </si>
  <si>
    <t>calle 2 #19-250 / Sector Alfaguara casa 68 HACIENDA EL PINO - Alfaguara, Jamundí, Valle Del Cauca</t>
  </si>
  <si>
    <t>Jamundí</t>
  </si>
  <si>
    <t>Valle Del Cauca</t>
  </si>
  <si>
    <t>764001</t>
  </si>
  <si>
    <t>MEL43280253391FMXDF01</t>
  </si>
  <si>
    <t>2000008017306010</t>
  </si>
  <si>
    <t>10 de abril de 2024 23:34 hs.</t>
  </si>
  <si>
    <t>ZM-22-J</t>
  </si>
  <si>
    <t>MCO2318868142</t>
  </si>
  <si>
    <t>Rallador De Mandolina, Queso, Patatas, Verduras, Verduras, 6 En 1</t>
  </si>
  <si>
    <t>cristian pinto mendoza</t>
  </si>
  <si>
    <t>CC 1083040552</t>
  </si>
  <si>
    <t>1083040552</t>
  </si>
  <si>
    <t>Calle 19 #SN-SN / restaurante la plaza Referencia: calle 19 #3-39, restaurante  la plaza centro histórico. - centro historico, Santa Marta, Magdalena</t>
  </si>
  <si>
    <t>Santa Marta</t>
  </si>
  <si>
    <t>Magdalena</t>
  </si>
  <si>
    <t>MEL43280230361FMXDF01</t>
  </si>
  <si>
    <t>2000007939620310</t>
  </si>
  <si>
    <t>10 de abril de 2024 22:07 hs.</t>
  </si>
  <si>
    <t>BG-60</t>
  </si>
  <si>
    <t>MCO1388816399</t>
  </si>
  <si>
    <t>Ducha Portátil Tipo Caracol Flexible Para Niños</t>
  </si>
  <si>
    <t>Color : Verde</t>
  </si>
  <si>
    <t>Juan Diego Bedoya Ramirez</t>
  </si>
  <si>
    <t>CC 1040038933</t>
  </si>
  <si>
    <t>1040038933</t>
  </si>
  <si>
    <t>Calle 19 #13a-55 / Referencia: Local comercial - Zona Rosa, La Ceja, Antioquia</t>
  </si>
  <si>
    <t>La Ceja</t>
  </si>
  <si>
    <t>MEL43246672602FMXDF01</t>
  </si>
  <si>
    <t>2000008016673250</t>
  </si>
  <si>
    <t>10 de abril de 2024 21:16 hs.</t>
  </si>
  <si>
    <t>JUA-18</t>
  </si>
  <si>
    <t>MCO2170646808</t>
  </si>
  <si>
    <t>Correa Portabebes Cargador Para Bebe Canguro</t>
  </si>
  <si>
    <t>Color : Rosa | Nombre del diseño : Rosa</t>
  </si>
  <si>
    <t>ANGELA MARIA PORRAS VARGAS</t>
  </si>
  <si>
    <t>CC 46377780</t>
  </si>
  <si>
    <t>46377780</t>
  </si>
  <si>
    <t>Calle 144 #12-32 / SN - Cedritos, Usaquén, Bogotá D.C.</t>
  </si>
  <si>
    <t>Usaquén</t>
  </si>
  <si>
    <t>110121</t>
  </si>
  <si>
    <t>MEL43279964957FMXDF01</t>
  </si>
  <si>
    <t>2000008016602590</t>
  </si>
  <si>
    <t>10 de abril de 2024 21:06 hs.</t>
  </si>
  <si>
    <t>GAT-27</t>
  </si>
  <si>
    <t>MCO1394138965</t>
  </si>
  <si>
    <t>Manguera Magic Hose Expandible 45 Metros Con Pistola</t>
  </si>
  <si>
    <t>Color : colores</t>
  </si>
  <si>
    <t>Laura Naranjo</t>
  </si>
  <si>
    <t>CC 28539615</t>
  </si>
  <si>
    <t>28539615</t>
  </si>
  <si>
    <t>Carrera 3c #68-21 / Arkaniza 2 casa 11 - Arkaniza 2, Ibagué, Tolima</t>
  </si>
  <si>
    <t>Ibagué</t>
  </si>
  <si>
    <t>Tolima</t>
  </si>
  <si>
    <t>770006</t>
  </si>
  <si>
    <t>MEL43279932015FMXDF01</t>
  </si>
  <si>
    <t>2000008016494206</t>
  </si>
  <si>
    <t>10 de abril de 2024 20:49 hs.</t>
  </si>
  <si>
    <t>GTCH-40-F</t>
  </si>
  <si>
    <t>MCO1400060599</t>
  </si>
  <si>
    <t>Fuente De Agua Mascotas 2.5 L -</t>
  </si>
  <si>
    <t>JESUS RUEDA</t>
  </si>
  <si>
    <t>CC 79005466</t>
  </si>
  <si>
    <t>79005466</t>
  </si>
  <si>
    <t>Carrera 72 k bis a #40c-04sur / Referencia: Carrera 72 k bis a # 40 c - 04 sur. casa esquinera reja café grande. - Timiza, Kennedy, Bogotá D.C.</t>
  </si>
  <si>
    <t>Kennedy</t>
  </si>
  <si>
    <t>110841</t>
  </si>
  <si>
    <t>MEL43279884823FMXDF01</t>
  </si>
  <si>
    <t>2000008008710232</t>
  </si>
  <si>
    <t>10 de abril de 2024 20:26 hs.</t>
  </si>
  <si>
    <t>gabriel alvarez</t>
  </si>
  <si>
    <t>CC 79442285</t>
  </si>
  <si>
    <t>79442285</t>
  </si>
  <si>
    <t>Carrera 18 #20-70 / Local 3 Referencia: Entregar  después de las 2 pm - Quintas, Girardot, Cundinamarca</t>
  </si>
  <si>
    <t>Girardot</t>
  </si>
  <si>
    <t>252432</t>
  </si>
  <si>
    <t>MEL43276571320FMXDF01</t>
  </si>
  <si>
    <t>2000008012235508</t>
  </si>
  <si>
    <t>10 de abril de 2024 19:28 hs.</t>
  </si>
  <si>
    <t>SNVX-38-F</t>
  </si>
  <si>
    <t>MCO2267187874</t>
  </si>
  <si>
    <t>Bocina Bluetooth Charge 4 Portatil Recargable Contra Agua - Negro</t>
  </si>
  <si>
    <t>gilberto chinchilla</t>
  </si>
  <si>
    <t>CC 77183263</t>
  </si>
  <si>
    <t>77183263</t>
  </si>
  <si>
    <t>Calle 100E 82 -43 #SN-SN / sector las torres Referencia: Ruben Avendaño tel 314 3078352 - 12 de Otubre, Medellín, Antioquia</t>
  </si>
  <si>
    <t>050043</t>
  </si>
  <si>
    <t>MEL43278016311FMXDF01</t>
  </si>
  <si>
    <t>2000008015825916</t>
  </si>
  <si>
    <t>10 de abril de 2024 19:26 hs.</t>
  </si>
  <si>
    <t>ELECTPRM-35-F</t>
  </si>
  <si>
    <t>MCO2311130722</t>
  </si>
  <si>
    <t>Jarra Hervidora De Agua Tetera Eléctrica Calentador 2 Litros Color Plateado 1v</t>
  </si>
  <si>
    <t>Wilson Bedoya</t>
  </si>
  <si>
    <t>CC 15443640</t>
  </si>
  <si>
    <t>15443640</t>
  </si>
  <si>
    <t>Carrera 84# 39C58 #SN-SN / Sector Los Llanos - El Porvenir, Rionegro, Antioquia</t>
  </si>
  <si>
    <t>Rionegro</t>
  </si>
  <si>
    <t>054047</t>
  </si>
  <si>
    <t>MEL43279601613FMXDF01</t>
  </si>
  <si>
    <t>2000008015665138</t>
  </si>
  <si>
    <t>10 de abril de 2024 19:04 hs.</t>
  </si>
  <si>
    <t xml:space="preserve">Claudia Patricia Calderón roman </t>
  </si>
  <si>
    <t>CC 51868249</t>
  </si>
  <si>
    <t>51868249</t>
  </si>
  <si>
    <t>Calle 35 #34-72 / Referencia: Aviso en color rojo victoria 1 - Ciudad verde soacha, Soacha, Cundinamarca</t>
  </si>
  <si>
    <t>110110</t>
  </si>
  <si>
    <t>MEL43279675952FMXDF01</t>
  </si>
  <si>
    <t>2000008015282830</t>
  </si>
  <si>
    <t>10 de abril de 2024 18:17 hs.</t>
  </si>
  <si>
    <t>TM-135-J</t>
  </si>
  <si>
    <t>MCO1407671121</t>
  </si>
  <si>
    <t>Iniciador De Batería Para Auto M33</t>
  </si>
  <si>
    <t>Jhon Carlos Gonzalez Giraldo</t>
  </si>
  <si>
    <t>CC 13569070</t>
  </si>
  <si>
    <t>13569070</t>
  </si>
  <si>
    <t>Calle 52 #27-42 / Primer Piso - Colombia, Barrancabermeja, Santander</t>
  </si>
  <si>
    <t>Barrancabermeja</t>
  </si>
  <si>
    <t>687033</t>
  </si>
  <si>
    <t>MEL43279357353FMXDF01</t>
  </si>
  <si>
    <t>2000008015165070</t>
  </si>
  <si>
    <t>10 de abril de 2024 18:04 hs.</t>
  </si>
  <si>
    <t>ELECTPRM-380-F</t>
  </si>
  <si>
    <t>MCO2311091286</t>
  </si>
  <si>
    <t>Estufa De Inducción Digital Universal Royal De 2 Puestos</t>
  </si>
  <si>
    <t>Color : Negro</t>
  </si>
  <si>
    <t>Steven Nuñez Sanchez</t>
  </si>
  <si>
    <t>CC 1070618401</t>
  </si>
  <si>
    <t>1070618401</t>
  </si>
  <si>
    <t>CARRERA 12 19-45 / Local 1 - SUCRE, Girardot, Cundinamarca</t>
  </si>
  <si>
    <t>252431</t>
  </si>
  <si>
    <t>MEL43279308973FMXDF01</t>
  </si>
  <si>
    <t>2000008014917242</t>
  </si>
  <si>
    <t>10 de abril de 2024 17:38 hs.</t>
  </si>
  <si>
    <t>NIA-160</t>
  </si>
  <si>
    <t>MCO1398786627</t>
  </si>
  <si>
    <t>Soporte Tv Móvil Ruedas 32'' A 70'' Max 50kg Jd Spr-6402 Color Negro</t>
  </si>
  <si>
    <t>JAIVER BOHORQUEZ</t>
  </si>
  <si>
    <t>CC 13993583</t>
  </si>
  <si>
    <t>13993583</t>
  </si>
  <si>
    <t>Avenida 1 #13-79 / Torre A APTO 502 Referencia: Conjunto residencial Bosques del Venado - San Rafael, Cúcuta, Norte De Santander</t>
  </si>
  <si>
    <t>Cúcuta</t>
  </si>
  <si>
    <t>Norte De Santander</t>
  </si>
  <si>
    <t>540006</t>
  </si>
  <si>
    <t>MEL43279201307FMXDF01</t>
  </si>
  <si>
    <t>2000005623969685</t>
  </si>
  <si>
    <t>10 de abril de 2024 17:09 hs.</t>
  </si>
  <si>
    <t>Paquete de 3 productos</t>
  </si>
  <si>
    <t>paola colmenares</t>
  </si>
  <si>
    <t>CC 1049648039</t>
  </si>
  <si>
    <t>1049648039</t>
  </si>
  <si>
    <t>Carrera 2 #01-10 / Referencia: Dejar el paquete en la estación de Policía. - Centro, Estación de Policia, San José de Pare, Boyaca</t>
  </si>
  <si>
    <t>San José de Pare</t>
  </si>
  <si>
    <t>Boyaca</t>
  </si>
  <si>
    <t>150003</t>
  </si>
  <si>
    <t>Envia</t>
  </si>
  <si>
    <t>MEL43279114323FMXDF01</t>
  </si>
  <si>
    <t>2000008014732926</t>
  </si>
  <si>
    <t>2000008014732928</t>
  </si>
  <si>
    <t>8-J-ZOOM</t>
  </si>
  <si>
    <t>MCO1411681081</t>
  </si>
  <si>
    <t>Tapete Masajeador Electroestimulador De Pies Circulacion</t>
  </si>
  <si>
    <t>2000008014736024</t>
  </si>
  <si>
    <t>RC-18-J</t>
  </si>
  <si>
    <t>MCO1401918319</t>
  </si>
  <si>
    <t>Bascula Balanza Pesa Digital Bluetooth Color Negro</t>
  </si>
  <si>
    <t>2000008014137384</t>
  </si>
  <si>
    <t>10 de abril de 2024 17:06 hs.</t>
  </si>
  <si>
    <t>BMX-M-70</t>
  </si>
  <si>
    <t>MCO2251135538</t>
  </si>
  <si>
    <t>Carreta, Carretilla Plegable Con Manija Extraíble Bloqueable</t>
  </si>
  <si>
    <t>Color : COLORES</t>
  </si>
  <si>
    <t>Andres Palomino</t>
  </si>
  <si>
    <t>CC 1067917430</t>
  </si>
  <si>
    <t>1067917430</t>
  </si>
  <si>
    <t>Carrera 11BW #14-69 / Urbanización Caracoli, Montería, Córdoba</t>
  </si>
  <si>
    <t>Montería</t>
  </si>
  <si>
    <t>Córdoba</t>
  </si>
  <si>
    <t>230001</t>
  </si>
  <si>
    <t>MEL43279002778FMXDF01</t>
  </si>
  <si>
    <t>2000008014688172</t>
  </si>
  <si>
    <t>TC-M-42</t>
  </si>
  <si>
    <t>MCO2263889346</t>
  </si>
  <si>
    <t>Mesa Ajustable Multiusos Table Mate Ii Portatil Plegable</t>
  </si>
  <si>
    <t>Color : Blanco</t>
  </si>
  <si>
    <t>gloria Rincon</t>
  </si>
  <si>
    <t>CC 41679644</t>
  </si>
  <si>
    <t>41679644</t>
  </si>
  <si>
    <t>Carrera 3 b #41-06 / Referencia: es una casa - santa ines, Tunja, Boyaca</t>
  </si>
  <si>
    <t>Tunja</t>
  </si>
  <si>
    <t>MEL43279239702FMXDF01</t>
  </si>
  <si>
    <t>2000005618263573</t>
  </si>
  <si>
    <t>10 de abril de 2024 16:55 hs.</t>
  </si>
  <si>
    <t>RD-9-F</t>
  </si>
  <si>
    <t>MCO1400049831</t>
  </si>
  <si>
    <t>Mini Afeitadora Mini Shaver Eléctrica Portátil De Bolsillo</t>
  </si>
  <si>
    <t>Color : Plateado | Voltaje : 110V</t>
  </si>
  <si>
    <t>astrid serrano sanabria</t>
  </si>
  <si>
    <t>CC 1117264524</t>
  </si>
  <si>
    <t>1117264524</t>
  </si>
  <si>
    <t>Calle calle 3 N 17-24 #17-24 / Referencia: Servientrega - ciudadela, Cartagena Del Chairá, Caqueta</t>
  </si>
  <si>
    <t>Cartagena Del Chairá</t>
  </si>
  <si>
    <t>Caqueta</t>
  </si>
  <si>
    <t>183010</t>
  </si>
  <si>
    <t>MEL43279067597FMXDF01</t>
  </si>
  <si>
    <t>2000008014300346</t>
  </si>
  <si>
    <t>10 de abril de 2024 16:13 hs.</t>
  </si>
  <si>
    <t>fany solano</t>
  </si>
  <si>
    <t>CC 40031964</t>
  </si>
  <si>
    <t>40031964</t>
  </si>
  <si>
    <t>Carrera 1 ESTE #79-21 / Referencia: casa esquinera - Balcones de Terranova, Tunja, Boyaca</t>
  </si>
  <si>
    <t>MEL43279071062FMXDF01</t>
  </si>
  <si>
    <t>2000008019933622</t>
  </si>
  <si>
    <t>11 de abril de 2024 10:50 hs.</t>
  </si>
  <si>
    <t>MCO2235849964</t>
  </si>
  <si>
    <t>Leonardo Pacheco Rodriguez</t>
  </si>
  <si>
    <t>CC 1047365688</t>
  </si>
  <si>
    <t>1047365688</t>
  </si>
  <si>
    <t>Calle 31B #49A-07 / Referencia: Bajando una cuadra entrado por floristería jardín detalles, que esta frete al SENA - Libano, Cartagena De Indias, Bolivar</t>
  </si>
  <si>
    <t>Cartagena De Indias</t>
  </si>
  <si>
    <t>Bolivar</t>
  </si>
  <si>
    <t>MEL43281419693FMXDF01</t>
  </si>
  <si>
    <t>2000008019178320</t>
  </si>
  <si>
    <t>11 de abril de 2024 09:15 hs.</t>
  </si>
  <si>
    <t>ZKSO-26-F</t>
  </si>
  <si>
    <t>MCO2253132608</t>
  </si>
  <si>
    <t>Telefono Panasonic Fijo De Mesa Alambrico Ts500- 7700</t>
  </si>
  <si>
    <t xml:space="preserve">LUIS AUGUSTO PUENTES MILLAN Y </t>
  </si>
  <si>
    <t>NIT 8130021569</t>
  </si>
  <si>
    <t>8130021569</t>
  </si>
  <si>
    <t>Calle 6 #06-56 / Referencia: HOTE ROSALES - RECEPCIÓN 2 PISO - CENTRO, Neiva, Huila</t>
  </si>
  <si>
    <t>Neiva</t>
  </si>
  <si>
    <t>Huila</t>
  </si>
  <si>
    <t>410010</t>
  </si>
  <si>
    <t>MEL43281076679FMXDF01</t>
  </si>
  <si>
    <t>2000008022033358</t>
  </si>
  <si>
    <t>11 de abril de 2024 15:01 hs.</t>
  </si>
  <si>
    <t>francy yaneth cruz rodriguez</t>
  </si>
  <si>
    <t>CC 20916565</t>
  </si>
  <si>
    <t>20916565</t>
  </si>
  <si>
    <t>Carrera 3 3-68 #SN-SN / Referencia: As l lado de Servientrega - centro, Sasaima, Cundinamarca</t>
  </si>
  <si>
    <t>Sasaima</t>
  </si>
  <si>
    <t>Coordinadora</t>
  </si>
  <si>
    <t>MEL43282355749FMXDF01</t>
  </si>
  <si>
    <t>2000008021352994</t>
  </si>
  <si>
    <t>11 de abril de 2024 14:04 hs.</t>
  </si>
  <si>
    <t xml:space="preserve">YIno Mamfredy garzon </t>
  </si>
  <si>
    <t>CC 1030540375</t>
  </si>
  <si>
    <t>1030540375</t>
  </si>
  <si>
    <t>Calle 1c #40d-71 / 1 Referencia: Barrio jazmín 2 sector calle 1 c # 49d -71 - Jazmin 2 sector, Puente Aranda, Bogotá D.C.</t>
  </si>
  <si>
    <t>Puente Aranda</t>
  </si>
  <si>
    <t>111631</t>
  </si>
  <si>
    <t>MEL43282194296FMXDF01</t>
  </si>
  <si>
    <t>PROVEEDOR</t>
  </si>
  <si>
    <t>Suma de VALOR TOTAL</t>
  </si>
  <si>
    <t>BODEGA RC</t>
  </si>
  <si>
    <t>BUGO</t>
  </si>
  <si>
    <t>DISTRI</t>
  </si>
  <si>
    <t>ELECTRO HOGAR</t>
  </si>
  <si>
    <t>ELECTRO PREMIER</t>
  </si>
  <si>
    <t>JULIAN</t>
  </si>
  <si>
    <t>MONO</t>
  </si>
  <si>
    <t>S</t>
  </si>
  <si>
    <t>MV MARCAS</t>
  </si>
  <si>
    <t>OFICINA</t>
  </si>
  <si>
    <t>QUALITY</t>
  </si>
  <si>
    <t>ROMAN</t>
  </si>
  <si>
    <t>ROOD</t>
  </si>
  <si>
    <t>SULI</t>
  </si>
  <si>
    <t>TEGNOLOGIA MAYORISTA</t>
  </si>
  <si>
    <t>TOR SEBAS</t>
  </si>
  <si>
    <t>VARIEDADES</t>
  </si>
  <si>
    <t>VMX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</si>
  <si>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</si>
  <si>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</si>
  <si>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</si>
  <si>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</si>
  <si>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</si>
  <si>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</si>
  <si>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</si>
  <si>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</si>
  <si>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</si>
  <si>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Molino Eléctrico Para Maíz Carne 2500w 6 En 1 Con Embutidor RD-120F</t>
  </si>
  <si>
    <t>GIOVANI</t>
  </si>
  <si>
    <t>Mini Plancha Portatil A Vapor Color Verde J-15-DR</t>
  </si>
  <si>
    <t>Juego De Recipientes Herméticos Para Alimentos 7 Unidades EH-M-55</t>
  </si>
  <si>
    <t>Máquina De Coser Eléctrica Compacta Para El Hogar Con Luz Nocturna Portátil, Pedal De Pie Y Mesa De Mano Para Costura Recta. Incluye Kit De Dos Puntadas 7896502859689</t>
  </si>
  <si>
    <t>Cesto Triple Plegable Para Sucia VT-35</t>
  </si>
  <si>
    <t>Ventilador Recargable Pestañas - Unidad a $29900 ZOO-M-17</t>
  </si>
  <si>
    <t>Gafas Lupa Vision Luz Led Lentes Zoom 160x VTV-17-J</t>
  </si>
  <si>
    <t>Rallador De Mandolina, Queso, Patatas, Verduras, Verduras, 6 En 1 ZM-22-J</t>
  </si>
  <si>
    <t>Ducha Portátil Tipo Caracol Flexible Para NiñosColor : VerdeBG-60</t>
  </si>
  <si>
    <t>Correa Portabebes Cargador Para Bebe CanguroColor : Rosa | Nombre del diseño : RosaJUA-18</t>
  </si>
  <si>
    <t>Manguera Magic Hose Expandible 45 Metros Con PistolaColor : coloresGAT-27</t>
  </si>
  <si>
    <t>Fuente De Agua Mascotas 2.5 L - GTCH-40-F</t>
  </si>
  <si>
    <t>Bocina Bluetooth Charge 4 Portatil Recargable Contra Agua - Negro SNVX-38-F</t>
  </si>
  <si>
    <t>Jarra Hervidora De Agua Tetera Eléctrica Calentador 2 Litros Color Plateado 1v ELECTPRM-35-F</t>
  </si>
  <si>
    <t>Iniciador De Batería Para Auto M33 TM-135-J</t>
  </si>
  <si>
    <t>Estufa De Inducción Digital Universal Royal De 2 PuestosColor : NegroELECTPRM-380-F</t>
  </si>
  <si>
    <t>Soporte Tv Móvil Ruedas 32'' A 70'' Max 50kg Jd Spr-6402 Color Negro NIA-160</t>
  </si>
  <si>
    <t>Tapete Masajeador Electroestimulador De Pies Circulacion 8-J-ZOOM</t>
  </si>
  <si>
    <t>Bascula Balanza Pesa Digital Bluetooth Color Negro RC-18-J</t>
  </si>
  <si>
    <t>Carreta, Carretilla Plegable Con Manija Extraíble BloqueableColor : COLORESBMX-M-70</t>
  </si>
  <si>
    <t>Mesa Ajustable Multiusos Table Mate Ii Portatil PlegableColor : BlancoTC-M-42</t>
  </si>
  <si>
    <t>Mini Afeitadora Mini Shaver Eléctrica Portátil De BolsilloColor : Plateado | Voltaje : 110VRD-9-F</t>
  </si>
  <si>
    <t>Telefono Panasonic Fijo De Mesa Alambrico Ts500- 7700Color : BlancoZKSO-26-F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</si>
</sst>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6" fontId="15" numFmtId="0" xfId="0" applyAlignment="1" applyBorder="1" applyFill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shrinkToFit="0" wrapText="1"/>
    </xf>
    <xf borderId="8" fillId="19" fontId="13" numFmtId="0" xfId="0" applyAlignment="1" applyBorder="1" applyFill="1" applyFont="1">
      <alignment horizontal="right" shrinkToFit="0" wrapText="1"/>
    </xf>
    <xf borderId="9" fillId="19" fontId="14" numFmtId="0" xfId="0" applyAlignment="1" applyBorder="1" applyFont="1">
      <alignment shrinkToFit="0" wrapText="1"/>
    </xf>
    <xf borderId="9" fillId="19" fontId="14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shrinkToFit="0" wrapText="1"/>
    </xf>
    <xf borderId="9" fillId="19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7" sheet="YOVANI"/>
  </cacheSource>
  <cacheFields>
    <cacheField name="ITEM" numFmtId="0">
      <sharedItems containsSemiMixedTypes="0" containsString="0" containsNumber="1" containsInteger="1"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30.0"/>
        <n v="31.0"/>
        <n v="29.0"/>
      </sharedItems>
    </cacheField>
    <cacheField name="PRODUCTO" numFmtId="0">
      <sharedItems>
        <s v="Molino Eléctrico Para Maíz Carne 2500w 6 En 1 Con Embutidor RD-120F"/>
        <s v="Mini Plancha Portatil A Vapor Color Verde J-15-DR"/>
        <s v="Juego De Recipientes Herméticos Para Alimentos 7 Unidades EH-M-55"/>
        <s v="Máquina De Coser Eléctrica Compacta Para El Hogar Con Luz Nocturna Portátil, Pedal De Pie Y Mesa De Mano Para Costura Recta. Incluye Kit De Dos Puntadas 7896502859689"/>
        <s v="Cesto Triple Plegable Para Sucia VT-35"/>
        <s v="Ventilador Recargable Pestañas - Unidad a $29900 ZOO-M-17"/>
        <s v="Gafas Lupa Vision Luz Led Lentes Zoom 160x VTV-17-J"/>
        <s v="Rallador De Mandolina, Queso, Patatas, Verduras, Verduras, 6 En 1 ZM-22-J"/>
        <s v="Ducha Portátil Tipo Caracol Flexible Para NiñosColor : VerdeBG-60"/>
        <s v="Correa Portabebes Cargador Para Bebe CanguroColor : Rosa | Nombre del diseño : RosaJUA-18"/>
        <s v="Manguera Magic Hose Expandible 45 Metros Con PistolaColor : coloresGAT-27"/>
        <s v="Fuente De Agua Mascotas 2.5 L - GTCH-40-F"/>
        <s v="Bocina Bluetooth Charge 4 Portatil Recargable Contra Agua - Negro SNVX-38-F"/>
        <s v="Jarra Hervidora De Agua Tetera Eléctrica Calentador 2 Litros Color Plateado 1v ELECTPRM-35-F"/>
        <s v="Iniciador De Batería Para Auto M33 TM-135-J"/>
        <s v="Estufa De Inducción Digital Universal Royal De 2 PuestosColor : NegroELECTPRM-380-F"/>
        <s v="Soporte Tv Móvil Ruedas 32'' A 70'' Max 50kg Jd Spr-6402 Color Negro NIA-160"/>
        <s v="Tapete Masajeador Electroestimulador De Pies Circulacion 8-J-ZOOM"/>
        <s v="Bascula Balanza Pesa Digital Bluetooth Color Negro RC-18-J"/>
        <s v="Carreta, Carretilla Plegable Con Manija Extraíble BloqueableColor : COLORESBMX-M-70"/>
        <s v="Mesa Ajustable Multiusos Table Mate Ii Portatil PlegableColor : BlancoTC-M-42"/>
        <s v="Mini Afeitadora Mini Shaver Eléctrica Portátil De BolsilloColor : Plateado | Voltaje : 110VRD-9-F"/>
        <s v="Telefono Panasonic Fijo De Mesa Alambrico Ts500- 7700Color : BlancoZKSO-26-F"/>
      </sharedItems>
    </cacheField>
    <cacheField name="CANT" numFmtId="0">
      <sharedItems containsSemiMixedTypes="0" containsString="0" containsNumber="1" containsInteger="1">
        <n v="3.0"/>
        <n v="1.0"/>
        <n v="2.0"/>
      </sharedItems>
    </cacheField>
    <cacheField name="VALOR U/N" numFmtId="0">
      <sharedItems containsSemiMixedTypes="0" containsString="0" containsNumber="1" containsInteger="1">
        <n v="115000.0"/>
        <n v="15000.0"/>
        <n v="55000.0"/>
        <n v="30000.0"/>
        <n v="35000.0"/>
        <n v="17000.0"/>
        <n v="22000.0"/>
        <n v="60000.0"/>
        <n v="26000.0"/>
        <n v="135000.0"/>
        <n v="370000.0"/>
        <n v="160000.0"/>
        <n v="8000.0"/>
        <n v="16000.0"/>
        <n v="70000.0"/>
        <n v="42000.0"/>
        <n v="36000.0"/>
      </sharedItems>
    </cacheField>
    <cacheField name="VALOR TOTAL" numFmtId="0">
      <sharedItems containsSemiMixedTypes="0" containsString="0" containsNumber="1" containsInteger="1">
        <n v="345000.0"/>
        <n v="15000.0"/>
        <n v="55000.0"/>
        <n v="30000.0"/>
        <n v="35000.0"/>
        <n v="17000.0"/>
        <n v="22000.0"/>
        <n v="60000.0"/>
        <n v="26000.0"/>
        <n v="70000.0"/>
        <n v="135000.0"/>
        <n v="370000.0"/>
        <n v="160000.0"/>
        <n v="8000.0"/>
        <n v="16000.0"/>
        <n v="126000.0"/>
        <n v="36000.0"/>
        <n v="115000.0"/>
        <n v="42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ROOD"/>
        <s v="ROMAN"/>
        <s v="ELECTRO HOGAR"/>
        <s v="TOR SEBAS"/>
        <s v="ZOOM"/>
        <s v="VARIEDADES"/>
        <s v="BUGO"/>
        <s v="MV MARCAS"/>
        <s v="DISTRI"/>
        <s v="OFICINA"/>
        <s v="SULI"/>
        <s v="ELECTRO PREMIER"/>
        <s v="TEGNOLOGIA MAYORISTA"/>
        <s v="JULIAN"/>
        <s v="BODEGA RC"/>
        <s v="VMX"/>
        <s v="MONO"/>
        <s v="QUALITY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2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4"/>
        <item x="6"/>
        <item x="8"/>
        <item x="2"/>
        <item x="11"/>
        <item x="13"/>
        <item x="16"/>
        <item x="7"/>
        <item x="9"/>
        <item x="17"/>
        <item x="1"/>
        <item x="0"/>
        <item x="10"/>
        <item x="12"/>
        <item x="3"/>
        <item x="5"/>
        <item x="15"/>
        <item x="4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623969685/detalle" TargetMode="External"/><Relationship Id="rId22" Type="http://schemas.openxmlformats.org/officeDocument/2006/relationships/hyperlink" Target="https://www.mercadolibre.com.co/ventas/2000005623969685/detalle" TargetMode="External"/><Relationship Id="rId21" Type="http://schemas.openxmlformats.org/officeDocument/2006/relationships/hyperlink" Target="https://www.mercadolibre.com.co/ventas/2000005623969685/detalle" TargetMode="External"/><Relationship Id="rId24" Type="http://schemas.openxmlformats.org/officeDocument/2006/relationships/hyperlink" Target="https://www.mercadolibre.com.co/ventas/2000008014137384/detalle" TargetMode="External"/><Relationship Id="rId23" Type="http://schemas.openxmlformats.org/officeDocument/2006/relationships/hyperlink" Target="https://www.mercadolibre.com.co/ventas/2000005623969685/detalle" TargetMode="External"/><Relationship Id="rId1" Type="http://schemas.openxmlformats.org/officeDocument/2006/relationships/hyperlink" Target="https://www.mercadolibre.com.co/ventas/2000005626074537/detalle" TargetMode="External"/><Relationship Id="rId2" Type="http://schemas.openxmlformats.org/officeDocument/2006/relationships/hyperlink" Target="https://www.mercadolibre.com.co/ventas/2000008018571924/detalle" TargetMode="External"/><Relationship Id="rId3" Type="http://schemas.openxmlformats.org/officeDocument/2006/relationships/hyperlink" Target="https://www.mercadolibre.com.co/ventas/2000008018400884/detalle" TargetMode="External"/><Relationship Id="rId4" Type="http://schemas.openxmlformats.org/officeDocument/2006/relationships/hyperlink" Target="https://www.mercadolibre.com.co/ventas/2000008018380942/detalle" TargetMode="External"/><Relationship Id="rId9" Type="http://schemas.openxmlformats.org/officeDocument/2006/relationships/hyperlink" Target="https://www.mercadolibre.com.co/ventas/2000007939620310/detalle" TargetMode="External"/><Relationship Id="rId26" Type="http://schemas.openxmlformats.org/officeDocument/2006/relationships/hyperlink" Target="https://www.mercadolibre.com.co/ventas/2000005618263573/detalle" TargetMode="External"/><Relationship Id="rId25" Type="http://schemas.openxmlformats.org/officeDocument/2006/relationships/hyperlink" Target="https://www.mercadolibre.com.co/ventas/2000008014688172/detalle" TargetMode="External"/><Relationship Id="rId28" Type="http://schemas.openxmlformats.org/officeDocument/2006/relationships/hyperlink" Target="https://www.mercadolibre.com.co/ventas/2000008019933622/detalle" TargetMode="External"/><Relationship Id="rId27" Type="http://schemas.openxmlformats.org/officeDocument/2006/relationships/hyperlink" Target="https://www.mercadolibre.com.co/ventas/2000008014300346/detalle" TargetMode="External"/><Relationship Id="rId5" Type="http://schemas.openxmlformats.org/officeDocument/2006/relationships/hyperlink" Target="https://www.mercadolibre.com.co/ventas/2000008017476138/detalle" TargetMode="External"/><Relationship Id="rId6" Type="http://schemas.openxmlformats.org/officeDocument/2006/relationships/hyperlink" Target="https://www.mercadolibre.com.co/ventas/2000008017385268/detalle" TargetMode="External"/><Relationship Id="rId29" Type="http://schemas.openxmlformats.org/officeDocument/2006/relationships/hyperlink" Target="https://www.mercadolibre.com.co/ventas/2000008019178320/detalle" TargetMode="External"/><Relationship Id="rId7" Type="http://schemas.openxmlformats.org/officeDocument/2006/relationships/hyperlink" Target="https://www.mercadolibre.com.co/ventas/2000008017390050/detalle" TargetMode="External"/><Relationship Id="rId8" Type="http://schemas.openxmlformats.org/officeDocument/2006/relationships/hyperlink" Target="https://www.mercadolibre.com.co/ventas/2000008017306010/detalle" TargetMode="External"/><Relationship Id="rId31" Type="http://schemas.openxmlformats.org/officeDocument/2006/relationships/hyperlink" Target="https://www.mercadolibre.com.co/ventas/2000008021352994/detalle" TargetMode="External"/><Relationship Id="rId30" Type="http://schemas.openxmlformats.org/officeDocument/2006/relationships/hyperlink" Target="https://www.mercadolibre.com.co/ventas/2000008022033358/detalle" TargetMode="External"/><Relationship Id="rId11" Type="http://schemas.openxmlformats.org/officeDocument/2006/relationships/hyperlink" Target="https://www.mercadolibre.com.co/ventas/2000008016602590/detalle" TargetMode="External"/><Relationship Id="rId10" Type="http://schemas.openxmlformats.org/officeDocument/2006/relationships/hyperlink" Target="https://www.mercadolibre.com.co/ventas/2000008016673250/detalle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mercadolibre.com.co/ventas/2000008008710232/detalle" TargetMode="External"/><Relationship Id="rId12" Type="http://schemas.openxmlformats.org/officeDocument/2006/relationships/hyperlink" Target="https://www.mercadolibre.com.co/ventas/2000008016494206/detalle" TargetMode="External"/><Relationship Id="rId15" Type="http://schemas.openxmlformats.org/officeDocument/2006/relationships/hyperlink" Target="https://www.mercadolibre.com.co/ventas/2000008015825916/detalle" TargetMode="External"/><Relationship Id="rId14" Type="http://schemas.openxmlformats.org/officeDocument/2006/relationships/hyperlink" Target="https://www.mercadolibre.com.co/ventas/2000008012235508/detalle" TargetMode="External"/><Relationship Id="rId17" Type="http://schemas.openxmlformats.org/officeDocument/2006/relationships/hyperlink" Target="https://www.mercadolibre.com.co/ventas/2000008015282830/detalle" TargetMode="External"/><Relationship Id="rId16" Type="http://schemas.openxmlformats.org/officeDocument/2006/relationships/hyperlink" Target="https://www.mercadolibre.com.co/ventas/2000008015665138/detalle" TargetMode="External"/><Relationship Id="rId19" Type="http://schemas.openxmlformats.org/officeDocument/2006/relationships/hyperlink" Target="https://www.mercadolibre.com.co/ventas/2000008014917242/detalle" TargetMode="External"/><Relationship Id="rId18" Type="http://schemas.openxmlformats.org/officeDocument/2006/relationships/hyperlink" Target="https://www.mercadolibre.com.co/ventas/200000801516507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70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160000.0</v>
      </c>
      <c r="H3" s="20" t="s">
        <v>60</v>
      </c>
      <c r="I3" s="20">
        <v>-24000.0</v>
      </c>
      <c r="J3" s="20">
        <v>-8175.0</v>
      </c>
      <c r="K3" s="20" t="s">
        <v>60</v>
      </c>
      <c r="L3" s="20">
        <v>127825.0</v>
      </c>
      <c r="M3" s="19" t="s">
        <v>61</v>
      </c>
      <c r="N3" s="19" t="str">
        <f t="shared" ref="N3:N33" si="1">+Y3&amp;Z3&amp;W3</f>
        <v>Molino Eléctrico Para Maíz Carne 2500w 6 En 1 Con Embutidor RD-120F</v>
      </c>
      <c r="O3" s="19" t="str">
        <f t="shared" ref="O3:O33" si="2">+CLEAN(TRIM(N3))</f>
        <v>Molino Eléctrico Para Maíz Carne 2500w 6 En 1 Con Embutidor RD-120F</v>
      </c>
      <c r="P3" s="19">
        <f>+VLOOKUP(O3,YOVANI!B:D,3,0)</f>
        <v>115000</v>
      </c>
      <c r="Q3" s="19">
        <f t="shared" ref="Q3:Q21" si="3">+P3*F3</f>
        <v>115000</v>
      </c>
      <c r="R3" s="19"/>
      <c r="S3" s="19">
        <v>1000.0</v>
      </c>
      <c r="T3" s="19">
        <f t="shared" ref="T3:T22" si="4">+L3-Q3-R3-S3</f>
        <v>11825</v>
      </c>
      <c r="U3" s="19">
        <f t="shared" ref="U3:U33" si="5">+T3/F3</f>
        <v>11825</v>
      </c>
      <c r="V3" s="21">
        <f t="shared" ref="V3:V22" si="6">+T3/Q3</f>
        <v>0.102826087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160000.0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78</v>
      </c>
      <c r="BD3" s="19" t="s">
        <v>60</v>
      </c>
      <c r="BE3" s="19" t="s">
        <v>78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78</v>
      </c>
      <c r="F4" s="20">
        <v>1.0</v>
      </c>
      <c r="G4" s="20">
        <v>27455.0</v>
      </c>
      <c r="H4" s="20">
        <v>9975.0</v>
      </c>
      <c r="I4" s="20">
        <v>-6934.41</v>
      </c>
      <c r="J4" s="20">
        <v>-9975.0</v>
      </c>
      <c r="K4" s="20" t="s">
        <v>60</v>
      </c>
      <c r="L4" s="20">
        <v>20520.59</v>
      </c>
      <c r="M4" s="19" t="s">
        <v>61</v>
      </c>
      <c r="N4" s="19" t="str">
        <f t="shared" si="1"/>
        <v>Mini Plancha Portatil A Vapor Color Verde J-15-DR</v>
      </c>
      <c r="O4" s="19" t="str">
        <f t="shared" si="2"/>
        <v>Mini Plancha Portatil A Vapor Color Verde J-15-DR</v>
      </c>
      <c r="P4" s="19">
        <f>+VLOOKUP(O4,YOVANI!B:D,3,0)</f>
        <v>15000</v>
      </c>
      <c r="Q4" s="19">
        <f t="shared" si="3"/>
        <v>15000</v>
      </c>
      <c r="R4" s="19"/>
      <c r="S4" s="19">
        <v>1000.0</v>
      </c>
      <c r="T4" s="19">
        <f t="shared" si="4"/>
        <v>4520.59</v>
      </c>
      <c r="U4" s="19">
        <f t="shared" si="5"/>
        <v>4520.59</v>
      </c>
      <c r="V4" s="21">
        <f t="shared" si="6"/>
        <v>0.3013726667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27455.0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78</v>
      </c>
      <c r="BD4" s="19" t="s">
        <v>60</v>
      </c>
      <c r="BE4" s="19" t="s">
        <v>78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78</v>
      </c>
      <c r="F5" s="20">
        <v>1.0</v>
      </c>
      <c r="G5" s="20">
        <v>73000.0</v>
      </c>
      <c r="H5" s="20">
        <v>20100.0</v>
      </c>
      <c r="I5" s="20">
        <v>-12320.0</v>
      </c>
      <c r="J5" s="20">
        <v>-20100.0</v>
      </c>
      <c r="K5" s="20" t="s">
        <v>60</v>
      </c>
      <c r="L5" s="20">
        <v>60680.0</v>
      </c>
      <c r="M5" s="19" t="s">
        <v>61</v>
      </c>
      <c r="N5" s="19" t="str">
        <f t="shared" si="1"/>
        <v>Juego De Recipientes Herméticos Para Alimentos 7 Unidades EH-M-55</v>
      </c>
      <c r="O5" s="19" t="str">
        <f t="shared" si="2"/>
        <v>Juego De Recipientes Herméticos Para Alimentos 7 Unidades EH-M-55</v>
      </c>
      <c r="P5" s="19">
        <f>+VLOOKUP(O5,YOVANI!B:D,3,0)</f>
        <v>55000</v>
      </c>
      <c r="Q5" s="19">
        <f t="shared" si="3"/>
        <v>55000</v>
      </c>
      <c r="R5" s="19"/>
      <c r="S5" s="19">
        <v>1000.0</v>
      </c>
      <c r="T5" s="19">
        <f t="shared" si="4"/>
        <v>4680</v>
      </c>
      <c r="U5" s="19">
        <f t="shared" si="5"/>
        <v>4680</v>
      </c>
      <c r="V5" s="22">
        <f t="shared" si="6"/>
        <v>0.08509090909</v>
      </c>
      <c r="W5" s="19" t="s">
        <v>94</v>
      </c>
      <c r="X5" s="19" t="s">
        <v>95</v>
      </c>
      <c r="Y5" s="19" t="s">
        <v>96</v>
      </c>
      <c r="Z5" s="19" t="s">
        <v>61</v>
      </c>
      <c r="AA5" s="20">
        <v>73000.0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78</v>
      </c>
      <c r="BD5" s="19" t="s">
        <v>60</v>
      </c>
      <c r="BE5" s="19" t="s">
        <v>78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78</v>
      </c>
      <c r="F6" s="20">
        <v>1.0</v>
      </c>
      <c r="G6" s="20">
        <v>47900.0</v>
      </c>
      <c r="H6" s="20">
        <v>10900.0</v>
      </c>
      <c r="I6" s="20">
        <v>-10410.43</v>
      </c>
      <c r="J6" s="20">
        <v>-10900.0</v>
      </c>
      <c r="K6" s="20" t="s">
        <v>60</v>
      </c>
      <c r="L6" s="20">
        <v>37489.57</v>
      </c>
      <c r="M6" s="19" t="s">
        <v>61</v>
      </c>
      <c r="N6" s="19" t="str">
        <f t="shared" si="1"/>
        <v>Máquina De Coser Eléctrica Compacta Para El Hogar Con Luz Nocturna Portátil, Pedal De Pie Y Mesa De Mano Para Costura Recta. Incluye Kit De Dos Puntadas 7896502859689</v>
      </c>
      <c r="O6" s="19" t="str">
        <f t="shared" si="2"/>
        <v>Máquina De Coser Eléctrica Compacta Para El Hogar Con Luz Nocturna Portátil, Pedal De Pie Y Mesa De Mano Para Costura Recta. Incluye Kit De Dos Puntadas 7896502859689</v>
      </c>
      <c r="P6" s="19">
        <f>+VLOOKUP(O6,YOVANI!B:D,3,0)</f>
        <v>30000</v>
      </c>
      <c r="Q6" s="19">
        <f t="shared" si="3"/>
        <v>30000</v>
      </c>
      <c r="R6" s="19"/>
      <c r="S6" s="19">
        <v>1000.0</v>
      </c>
      <c r="T6" s="19">
        <f t="shared" si="4"/>
        <v>6489.57</v>
      </c>
      <c r="U6" s="19">
        <f t="shared" si="5"/>
        <v>6489.57</v>
      </c>
      <c r="V6" s="21">
        <f t="shared" si="6"/>
        <v>0.216319</v>
      </c>
      <c r="W6" s="19" t="s">
        <v>107</v>
      </c>
      <c r="X6" s="19" t="s">
        <v>108</v>
      </c>
      <c r="Y6" s="19" t="s">
        <v>109</v>
      </c>
      <c r="Z6" s="19" t="s">
        <v>61</v>
      </c>
      <c r="AA6" s="20">
        <v>47900.0</v>
      </c>
      <c r="AB6" s="20" t="s">
        <v>65</v>
      </c>
      <c r="AC6" s="19" t="s">
        <v>66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115</v>
      </c>
      <c r="AM6" s="19" t="s">
        <v>116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78</v>
      </c>
      <c r="BD6" s="19" t="s">
        <v>60</v>
      </c>
      <c r="BE6" s="19" t="s">
        <v>78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78</v>
      </c>
      <c r="F7" s="20">
        <v>1.0</v>
      </c>
      <c r="G7" s="20">
        <v>52499.0</v>
      </c>
      <c r="H7" s="20">
        <v>11200.0</v>
      </c>
      <c r="I7" s="20">
        <v>-9975.0</v>
      </c>
      <c r="J7" s="20">
        <v>-11200.0</v>
      </c>
      <c r="K7" s="20" t="s">
        <v>60</v>
      </c>
      <c r="L7" s="20">
        <v>42524.0</v>
      </c>
      <c r="M7" s="19" t="s">
        <v>61</v>
      </c>
      <c r="N7" s="19" t="str">
        <f t="shared" si="1"/>
        <v>Cesto Triple Plegable Para Sucia VT-35</v>
      </c>
      <c r="O7" s="19" t="str">
        <f t="shared" si="2"/>
        <v>Cesto Triple Plegable Para Sucia VT-35</v>
      </c>
      <c r="P7" s="19">
        <f>+VLOOKUP(O7,YOVANI!B:D,3,0)</f>
        <v>35000</v>
      </c>
      <c r="Q7" s="19">
        <f t="shared" si="3"/>
        <v>35000</v>
      </c>
      <c r="R7" s="19"/>
      <c r="S7" s="19">
        <v>1000.0</v>
      </c>
      <c r="T7" s="19">
        <f t="shared" si="4"/>
        <v>6524</v>
      </c>
      <c r="U7" s="19">
        <f t="shared" si="5"/>
        <v>6524</v>
      </c>
      <c r="V7" s="21">
        <f t="shared" si="6"/>
        <v>0.1864</v>
      </c>
      <c r="W7" s="19" t="s">
        <v>120</v>
      </c>
      <c r="X7" s="19" t="s">
        <v>121</v>
      </c>
      <c r="Y7" s="19" t="s">
        <v>122</v>
      </c>
      <c r="Z7" s="19" t="s">
        <v>61</v>
      </c>
      <c r="AA7" s="20">
        <v>52499.0</v>
      </c>
      <c r="AB7" s="20" t="s">
        <v>65</v>
      </c>
      <c r="AC7" s="19" t="s">
        <v>66</v>
      </c>
      <c r="AD7" s="19" t="s">
        <v>123</v>
      </c>
      <c r="AE7" s="19" t="s">
        <v>124</v>
      </c>
      <c r="AF7" s="19" t="s">
        <v>61</v>
      </c>
      <c r="AG7" s="19" t="s">
        <v>61</v>
      </c>
      <c r="AH7" s="19" t="s">
        <v>123</v>
      </c>
      <c r="AI7" s="19" t="s">
        <v>125</v>
      </c>
      <c r="AJ7" s="19" t="s">
        <v>126</v>
      </c>
      <c r="AK7" s="19" t="s">
        <v>127</v>
      </c>
      <c r="AL7" s="19" t="s">
        <v>128</v>
      </c>
      <c r="AM7" s="19" t="s">
        <v>129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130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78</v>
      </c>
      <c r="BD7" s="19" t="s">
        <v>60</v>
      </c>
      <c r="BE7" s="19" t="s">
        <v>78</v>
      </c>
    </row>
    <row r="8" ht="22.5" customHeight="1">
      <c r="A8" s="18" t="s">
        <v>131</v>
      </c>
      <c r="B8" s="19" t="s">
        <v>132</v>
      </c>
      <c r="C8" s="19" t="s">
        <v>57</v>
      </c>
      <c r="D8" s="19" t="s">
        <v>58</v>
      </c>
      <c r="E8" s="19" t="s">
        <v>78</v>
      </c>
      <c r="F8" s="20">
        <v>1.0</v>
      </c>
      <c r="G8" s="20">
        <v>29900.0</v>
      </c>
      <c r="H8" s="20">
        <v>9900.0</v>
      </c>
      <c r="I8" s="20">
        <v>-6884.0</v>
      </c>
      <c r="J8" s="20">
        <v>-9900.0</v>
      </c>
      <c r="K8" s="20" t="s">
        <v>60</v>
      </c>
      <c r="L8" s="20">
        <v>23016.0</v>
      </c>
      <c r="M8" s="19" t="s">
        <v>61</v>
      </c>
      <c r="N8" s="19" t="str">
        <f t="shared" si="1"/>
        <v>Ventilador Recargable Pestañas - Unidad a $29900 ZOO-M-17</v>
      </c>
      <c r="O8" s="19" t="str">
        <f t="shared" si="2"/>
        <v>Ventilador Recargable Pestañas - Unidad a $29900 ZOO-M-17</v>
      </c>
      <c r="P8" s="19">
        <f>+VLOOKUP(O8,YOVANI!B:D,3,0)</f>
        <v>17000</v>
      </c>
      <c r="Q8" s="19">
        <f t="shared" si="3"/>
        <v>17000</v>
      </c>
      <c r="R8" s="19"/>
      <c r="S8" s="19">
        <v>1000.0</v>
      </c>
      <c r="T8" s="19">
        <f t="shared" si="4"/>
        <v>5016</v>
      </c>
      <c r="U8" s="19">
        <f t="shared" si="5"/>
        <v>5016</v>
      </c>
      <c r="V8" s="21">
        <f t="shared" si="6"/>
        <v>0.2950588235</v>
      </c>
      <c r="W8" s="19" t="s">
        <v>133</v>
      </c>
      <c r="X8" s="19" t="s">
        <v>134</v>
      </c>
      <c r="Y8" s="19" t="s">
        <v>135</v>
      </c>
      <c r="Z8" s="19" t="s">
        <v>61</v>
      </c>
      <c r="AA8" s="20">
        <v>29900.0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78</v>
      </c>
      <c r="BD8" s="19" t="s">
        <v>60</v>
      </c>
      <c r="BE8" s="19" t="s">
        <v>78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78</v>
      </c>
      <c r="F9" s="20">
        <v>1.0</v>
      </c>
      <c r="G9" s="20">
        <v>29950.0</v>
      </c>
      <c r="H9" s="20">
        <v>8125.0</v>
      </c>
      <c r="I9" s="20">
        <v>-7021.76</v>
      </c>
      <c r="J9" s="20">
        <v>-8125.0</v>
      </c>
      <c r="K9" s="20" t="s">
        <v>60</v>
      </c>
      <c r="L9" s="20">
        <v>22928.24</v>
      </c>
      <c r="M9" s="19" t="s">
        <v>61</v>
      </c>
      <c r="N9" s="19" t="str">
        <f t="shared" si="1"/>
        <v>Gafas Lupa Vision Luz Led Lentes Zoom 160x VTV-17-J</v>
      </c>
      <c r="O9" s="19" t="str">
        <f t="shared" si="2"/>
        <v>Gafas Lupa Vision Luz Led Lentes Zoom 160x VTV-17-J</v>
      </c>
      <c r="P9" s="19">
        <f>+VLOOKUP(O9,YOVANI!B:D,3,0)</f>
        <v>17000</v>
      </c>
      <c r="Q9" s="19">
        <f t="shared" si="3"/>
        <v>17000</v>
      </c>
      <c r="R9" s="19"/>
      <c r="S9" s="19">
        <v>1000.0</v>
      </c>
      <c r="T9" s="19">
        <f t="shared" si="4"/>
        <v>4928.24</v>
      </c>
      <c r="U9" s="19">
        <f t="shared" si="5"/>
        <v>4928.24</v>
      </c>
      <c r="V9" s="21">
        <f t="shared" si="6"/>
        <v>0.2898964706</v>
      </c>
      <c r="W9" s="19" t="s">
        <v>146</v>
      </c>
      <c r="X9" s="19" t="s">
        <v>147</v>
      </c>
      <c r="Y9" s="19" t="s">
        <v>148</v>
      </c>
      <c r="Z9" s="19" t="s">
        <v>61</v>
      </c>
      <c r="AA9" s="20">
        <v>29950.0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154</v>
      </c>
      <c r="AM9" s="19" t="s">
        <v>155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78</v>
      </c>
      <c r="BD9" s="19" t="s">
        <v>60</v>
      </c>
      <c r="BE9" s="19" t="s">
        <v>78</v>
      </c>
    </row>
    <row r="10" ht="22.5" customHeight="1">
      <c r="A10" s="18" t="s">
        <v>157</v>
      </c>
      <c r="B10" s="19" t="s">
        <v>158</v>
      </c>
      <c r="C10" s="19" t="s">
        <v>57</v>
      </c>
      <c r="D10" s="19" t="s">
        <v>58</v>
      </c>
      <c r="E10" s="19" t="s">
        <v>78</v>
      </c>
      <c r="F10" s="20">
        <v>1.0</v>
      </c>
      <c r="G10" s="20">
        <v>35250.0</v>
      </c>
      <c r="H10" s="20">
        <v>15300.0</v>
      </c>
      <c r="I10" s="20">
        <v>-7035.0</v>
      </c>
      <c r="J10" s="20">
        <v>-15300.0</v>
      </c>
      <c r="K10" s="20" t="s">
        <v>60</v>
      </c>
      <c r="L10" s="20">
        <v>28215.0</v>
      </c>
      <c r="M10" s="19" t="s">
        <v>61</v>
      </c>
      <c r="N10" s="19" t="str">
        <f t="shared" si="1"/>
        <v>Rallador De Mandolina, Queso, Patatas, Verduras, Verduras, 6 En 1 ZM-22-J</v>
      </c>
      <c r="O10" s="19" t="str">
        <f t="shared" si="2"/>
        <v>Rallador De Mandolina, Queso, Patatas, Verduras, Verduras, 6 En 1 ZM-22-J</v>
      </c>
      <c r="P10" s="19">
        <f>+VLOOKUP(O10,YOVANI!B:D,3,0)</f>
        <v>22000</v>
      </c>
      <c r="Q10" s="19">
        <f t="shared" si="3"/>
        <v>22000</v>
      </c>
      <c r="R10" s="19"/>
      <c r="S10" s="19">
        <v>1000.0</v>
      </c>
      <c r="T10" s="19">
        <f t="shared" si="4"/>
        <v>5215</v>
      </c>
      <c r="U10" s="19">
        <f t="shared" si="5"/>
        <v>5215</v>
      </c>
      <c r="V10" s="21">
        <f t="shared" si="6"/>
        <v>0.2370454545</v>
      </c>
      <c r="W10" s="19" t="s">
        <v>159</v>
      </c>
      <c r="X10" s="19" t="s">
        <v>160</v>
      </c>
      <c r="Y10" s="19" t="s">
        <v>161</v>
      </c>
      <c r="Z10" s="19" t="s">
        <v>61</v>
      </c>
      <c r="AA10" s="20">
        <v>35250.0</v>
      </c>
      <c r="AB10" s="20" t="s">
        <v>65</v>
      </c>
      <c r="AC10" s="19" t="s">
        <v>66</v>
      </c>
      <c r="AD10" s="19" t="s">
        <v>162</v>
      </c>
      <c r="AE10" s="19" t="s">
        <v>163</v>
      </c>
      <c r="AF10" s="19" t="s">
        <v>61</v>
      </c>
      <c r="AG10" s="19" t="s">
        <v>61</v>
      </c>
      <c r="AH10" s="19" t="s">
        <v>162</v>
      </c>
      <c r="AI10" s="19" t="s">
        <v>164</v>
      </c>
      <c r="AJ10" s="19" t="s">
        <v>165</v>
      </c>
      <c r="AK10" s="19" t="s">
        <v>166</v>
      </c>
      <c r="AL10" s="19" t="s">
        <v>167</v>
      </c>
      <c r="AM10" s="19" t="s">
        <v>61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78</v>
      </c>
      <c r="BD10" s="19" t="s">
        <v>60</v>
      </c>
      <c r="BE10" s="19" t="s">
        <v>78</v>
      </c>
    </row>
    <row r="11" ht="22.5" customHeight="1">
      <c r="A11" s="18" t="s">
        <v>169</v>
      </c>
      <c r="B11" s="19" t="s">
        <v>170</v>
      </c>
      <c r="C11" s="19" t="s">
        <v>57</v>
      </c>
      <c r="D11" s="19" t="s">
        <v>58</v>
      </c>
      <c r="E11" s="19" t="s">
        <v>78</v>
      </c>
      <c r="F11" s="20">
        <v>1.0</v>
      </c>
      <c r="G11" s="20">
        <v>90000.0</v>
      </c>
      <c r="H11" s="20" t="s">
        <v>60</v>
      </c>
      <c r="I11" s="20">
        <v>-12600.0</v>
      </c>
      <c r="J11" s="20">
        <v>-6825.0</v>
      </c>
      <c r="K11" s="20" t="s">
        <v>60</v>
      </c>
      <c r="L11" s="20">
        <v>70575.0</v>
      </c>
      <c r="M11" s="19" t="s">
        <v>61</v>
      </c>
      <c r="N11" s="19" t="str">
        <f t="shared" si="1"/>
        <v>Ducha Portátil Tipo Caracol Flexible Para NiñosColor : VerdeBG-60</v>
      </c>
      <c r="O11" s="19" t="str">
        <f t="shared" si="2"/>
        <v>Ducha Portátil Tipo Caracol Flexible Para NiñosColor : VerdeBG-60</v>
      </c>
      <c r="P11" s="19">
        <f>+VLOOKUP(O11,YOVANI!B:D,3,0)</f>
        <v>60000</v>
      </c>
      <c r="Q11" s="19">
        <f t="shared" si="3"/>
        <v>60000</v>
      </c>
      <c r="R11" s="19"/>
      <c r="S11" s="19">
        <v>1000.0</v>
      </c>
      <c r="T11" s="19">
        <f t="shared" si="4"/>
        <v>9575</v>
      </c>
      <c r="U11" s="19">
        <f t="shared" si="5"/>
        <v>9575</v>
      </c>
      <c r="V11" s="21">
        <f t="shared" si="6"/>
        <v>0.1595833333</v>
      </c>
      <c r="W11" s="19" t="s">
        <v>171</v>
      </c>
      <c r="X11" s="19" t="s">
        <v>172</v>
      </c>
      <c r="Y11" s="19" t="s">
        <v>173</v>
      </c>
      <c r="Z11" s="19" t="s">
        <v>174</v>
      </c>
      <c r="AA11" s="20">
        <v>90000.0</v>
      </c>
      <c r="AB11" s="20" t="s">
        <v>65</v>
      </c>
      <c r="AC11" s="19" t="s">
        <v>66</v>
      </c>
      <c r="AD11" s="19" t="s">
        <v>175</v>
      </c>
      <c r="AE11" s="19" t="s">
        <v>176</v>
      </c>
      <c r="AF11" s="19" t="s">
        <v>61</v>
      </c>
      <c r="AG11" s="19" t="s">
        <v>61</v>
      </c>
      <c r="AH11" s="19" t="s">
        <v>175</v>
      </c>
      <c r="AI11" s="19" t="s">
        <v>177</v>
      </c>
      <c r="AJ11" s="19" t="s">
        <v>178</v>
      </c>
      <c r="AK11" s="19" t="s">
        <v>179</v>
      </c>
      <c r="AL11" s="19" t="s">
        <v>89</v>
      </c>
      <c r="AM11" s="19" t="s">
        <v>61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78</v>
      </c>
      <c r="BD11" s="19" t="s">
        <v>60</v>
      </c>
      <c r="BE11" s="19" t="s">
        <v>78</v>
      </c>
    </row>
    <row r="12" ht="22.5" customHeight="1">
      <c r="A12" s="18" t="s">
        <v>181</v>
      </c>
      <c r="B12" s="19" t="s">
        <v>182</v>
      </c>
      <c r="C12" s="19" t="s">
        <v>57</v>
      </c>
      <c r="D12" s="19" t="s">
        <v>58</v>
      </c>
      <c r="E12" s="19" t="s">
        <v>78</v>
      </c>
      <c r="F12" s="20">
        <v>1.0</v>
      </c>
      <c r="G12" s="20">
        <v>27731.0</v>
      </c>
      <c r="H12" s="20">
        <v>11200.0</v>
      </c>
      <c r="I12" s="20">
        <v>-6260.0</v>
      </c>
      <c r="J12" s="20">
        <v>-11200.0</v>
      </c>
      <c r="K12" s="20" t="s">
        <v>60</v>
      </c>
      <c r="L12" s="20">
        <v>21471.0</v>
      </c>
      <c r="M12" s="19" t="s">
        <v>61</v>
      </c>
      <c r="N12" s="19" t="str">
        <f t="shared" si="1"/>
        <v>Correa Portabebes Cargador Para Bebe CanguroColor : Rosa | Nombre del diseño : RosaJUA-18</v>
      </c>
      <c r="O12" s="19" t="str">
        <f t="shared" si="2"/>
        <v>Correa Portabebes Cargador Para Bebe CanguroColor : Rosa | Nombre del diseño : RosaJUA-18</v>
      </c>
      <c r="P12" s="19">
        <f>+VLOOKUP(O12,YOVANI!B:D,3,0)</f>
        <v>15000</v>
      </c>
      <c r="Q12" s="19">
        <f t="shared" si="3"/>
        <v>15000</v>
      </c>
      <c r="R12" s="19"/>
      <c r="S12" s="19">
        <v>1000.0</v>
      </c>
      <c r="T12" s="19">
        <f t="shared" si="4"/>
        <v>5471</v>
      </c>
      <c r="U12" s="19">
        <f t="shared" si="5"/>
        <v>5471</v>
      </c>
      <c r="V12" s="21">
        <f t="shared" si="6"/>
        <v>0.3647333333</v>
      </c>
      <c r="W12" s="19" t="s">
        <v>183</v>
      </c>
      <c r="X12" s="19" t="s">
        <v>184</v>
      </c>
      <c r="Y12" s="19" t="s">
        <v>185</v>
      </c>
      <c r="Z12" s="19" t="s">
        <v>186</v>
      </c>
      <c r="AA12" s="20">
        <v>27731.0</v>
      </c>
      <c r="AB12" s="20" t="s">
        <v>65</v>
      </c>
      <c r="AC12" s="19" t="s">
        <v>66</v>
      </c>
      <c r="AD12" s="19" t="s">
        <v>187</v>
      </c>
      <c r="AE12" s="19" t="s">
        <v>188</v>
      </c>
      <c r="AF12" s="19" t="s">
        <v>61</v>
      </c>
      <c r="AG12" s="19" t="s">
        <v>61</v>
      </c>
      <c r="AH12" s="19" t="s">
        <v>187</v>
      </c>
      <c r="AI12" s="19" t="s">
        <v>189</v>
      </c>
      <c r="AJ12" s="19" t="s">
        <v>190</v>
      </c>
      <c r="AK12" s="19" t="s">
        <v>191</v>
      </c>
      <c r="AL12" s="19" t="s">
        <v>128</v>
      </c>
      <c r="AM12" s="19" t="s">
        <v>192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78</v>
      </c>
      <c r="BD12" s="19" t="s">
        <v>60</v>
      </c>
      <c r="BE12" s="19" t="s">
        <v>78</v>
      </c>
    </row>
    <row r="13" ht="22.5" customHeight="1">
      <c r="A13" s="18" t="s">
        <v>194</v>
      </c>
      <c r="B13" s="19" t="s">
        <v>195</v>
      </c>
      <c r="C13" s="19" t="s">
        <v>57</v>
      </c>
      <c r="D13" s="19" t="s">
        <v>58</v>
      </c>
      <c r="E13" s="19" t="s">
        <v>78</v>
      </c>
      <c r="F13" s="20">
        <v>1.0</v>
      </c>
      <c r="G13" s="20">
        <v>40000.0</v>
      </c>
      <c r="H13" s="20">
        <v>15900.0</v>
      </c>
      <c r="I13" s="20">
        <v>-7700.0</v>
      </c>
      <c r="J13" s="20">
        <v>-15900.0</v>
      </c>
      <c r="K13" s="20" t="s">
        <v>60</v>
      </c>
      <c r="L13" s="20">
        <v>32300.0</v>
      </c>
      <c r="M13" s="19" t="s">
        <v>61</v>
      </c>
      <c r="N13" s="19" t="str">
        <f t="shared" si="1"/>
        <v>Manguera Magic Hose Expandible 45 Metros Con PistolaColor : coloresGAT-27</v>
      </c>
      <c r="O13" s="19" t="str">
        <f t="shared" si="2"/>
        <v>Manguera Magic Hose Expandible 45 Metros Con PistolaColor : coloresGAT-27</v>
      </c>
      <c r="P13" s="19">
        <f>+VLOOKUP(O13,YOVANI!B:D,3,0)</f>
        <v>26000</v>
      </c>
      <c r="Q13" s="19">
        <f t="shared" si="3"/>
        <v>26000</v>
      </c>
      <c r="R13" s="19"/>
      <c r="S13" s="19">
        <v>1000.0</v>
      </c>
      <c r="T13" s="19">
        <f t="shared" si="4"/>
        <v>5300</v>
      </c>
      <c r="U13" s="19">
        <f t="shared" si="5"/>
        <v>5300</v>
      </c>
      <c r="V13" s="21">
        <f t="shared" si="6"/>
        <v>0.2038461538</v>
      </c>
      <c r="W13" s="19" t="s">
        <v>196</v>
      </c>
      <c r="X13" s="19" t="s">
        <v>197</v>
      </c>
      <c r="Y13" s="19" t="s">
        <v>198</v>
      </c>
      <c r="Z13" s="19" t="s">
        <v>199</v>
      </c>
      <c r="AA13" s="20">
        <v>40000.0</v>
      </c>
      <c r="AB13" s="20" t="s">
        <v>65</v>
      </c>
      <c r="AC13" s="19" t="s">
        <v>66</v>
      </c>
      <c r="AD13" s="19" t="s">
        <v>200</v>
      </c>
      <c r="AE13" s="19" t="s">
        <v>201</v>
      </c>
      <c r="AF13" s="19" t="s">
        <v>61</v>
      </c>
      <c r="AG13" s="19" t="s">
        <v>61</v>
      </c>
      <c r="AH13" s="19" t="s">
        <v>200</v>
      </c>
      <c r="AI13" s="19" t="s">
        <v>202</v>
      </c>
      <c r="AJ13" s="19" t="s">
        <v>203</v>
      </c>
      <c r="AK13" s="19" t="s">
        <v>204</v>
      </c>
      <c r="AL13" s="19" t="s">
        <v>205</v>
      </c>
      <c r="AM13" s="19" t="s">
        <v>206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207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78</v>
      </c>
      <c r="BD13" s="19" t="s">
        <v>60</v>
      </c>
      <c r="BE13" s="19" t="s">
        <v>78</v>
      </c>
    </row>
    <row r="14" ht="22.5" customHeight="1">
      <c r="A14" s="18" t="s">
        <v>208</v>
      </c>
      <c r="B14" s="19" t="s">
        <v>209</v>
      </c>
      <c r="C14" s="19" t="s">
        <v>57</v>
      </c>
      <c r="D14" s="19" t="s">
        <v>58</v>
      </c>
      <c r="E14" s="19" t="s">
        <v>78</v>
      </c>
      <c r="F14" s="20">
        <v>1.0</v>
      </c>
      <c r="G14" s="20">
        <v>57000.0</v>
      </c>
      <c r="H14" s="20">
        <v>6240.0</v>
      </c>
      <c r="I14" s="20">
        <v>-10650.0</v>
      </c>
      <c r="J14" s="20">
        <v>-6240.0</v>
      </c>
      <c r="K14" s="20" t="s">
        <v>60</v>
      </c>
      <c r="L14" s="20">
        <v>46350.0</v>
      </c>
      <c r="M14" s="19" t="s">
        <v>61</v>
      </c>
      <c r="N14" s="19" t="str">
        <f t="shared" si="1"/>
        <v>Fuente De Agua Mascotas 2.5 L - GTCH-40-F</v>
      </c>
      <c r="O14" s="19" t="str">
        <f t="shared" si="2"/>
        <v>Fuente De Agua Mascotas 2.5 L - GTCH-40-F</v>
      </c>
      <c r="P14" s="19">
        <f>+VLOOKUP(O14,YOVANI!B:D,3,0)</f>
        <v>35000</v>
      </c>
      <c r="Q14" s="19">
        <f t="shared" si="3"/>
        <v>35000</v>
      </c>
      <c r="R14" s="19"/>
      <c r="S14" s="19">
        <v>1000.0</v>
      </c>
      <c r="T14" s="19">
        <f t="shared" si="4"/>
        <v>10350</v>
      </c>
      <c r="U14" s="19">
        <f t="shared" si="5"/>
        <v>10350</v>
      </c>
      <c r="V14" s="21">
        <f t="shared" si="6"/>
        <v>0.2957142857</v>
      </c>
      <c r="W14" s="19" t="s">
        <v>210</v>
      </c>
      <c r="X14" s="19" t="s">
        <v>211</v>
      </c>
      <c r="Y14" s="19" t="s">
        <v>212</v>
      </c>
      <c r="Z14" s="19" t="s">
        <v>61</v>
      </c>
      <c r="AA14" s="20">
        <v>57000.0</v>
      </c>
      <c r="AB14" s="20" t="s">
        <v>65</v>
      </c>
      <c r="AC14" s="19" t="s">
        <v>66</v>
      </c>
      <c r="AD14" s="19" t="s">
        <v>213</v>
      </c>
      <c r="AE14" s="19" t="s">
        <v>214</v>
      </c>
      <c r="AF14" s="19" t="s">
        <v>61</v>
      </c>
      <c r="AG14" s="19" t="s">
        <v>61</v>
      </c>
      <c r="AH14" s="19" t="s">
        <v>213</v>
      </c>
      <c r="AI14" s="19" t="s">
        <v>215</v>
      </c>
      <c r="AJ14" s="19" t="s">
        <v>216</v>
      </c>
      <c r="AK14" s="19" t="s">
        <v>217</v>
      </c>
      <c r="AL14" s="19" t="s">
        <v>128</v>
      </c>
      <c r="AM14" s="19" t="s">
        <v>218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78</v>
      </c>
      <c r="BD14" s="19" t="s">
        <v>60</v>
      </c>
      <c r="BE14" s="19" t="s">
        <v>78</v>
      </c>
    </row>
    <row r="15" ht="22.5" customHeight="1">
      <c r="A15" s="18" t="s">
        <v>220</v>
      </c>
      <c r="B15" s="19" t="s">
        <v>221</v>
      </c>
      <c r="C15" s="19" t="s">
        <v>57</v>
      </c>
      <c r="D15" s="19" t="s">
        <v>58</v>
      </c>
      <c r="E15" s="19" t="s">
        <v>78</v>
      </c>
      <c r="F15" s="20">
        <v>1.0</v>
      </c>
      <c r="G15" s="20">
        <v>160000.0</v>
      </c>
      <c r="H15" s="20" t="s">
        <v>60</v>
      </c>
      <c r="I15" s="20">
        <v>-24000.0</v>
      </c>
      <c r="J15" s="20">
        <v>-8175.0</v>
      </c>
      <c r="K15" s="20" t="s">
        <v>60</v>
      </c>
      <c r="L15" s="20">
        <v>127825.0</v>
      </c>
      <c r="M15" s="19" t="s">
        <v>61</v>
      </c>
      <c r="N15" s="19" t="str">
        <f t="shared" si="1"/>
        <v>Molino Eléctrico Para Maíz Carne 2500w 6 En 1 Con Embutidor RD-120F</v>
      </c>
      <c r="O15" s="19" t="str">
        <f t="shared" si="2"/>
        <v>Molino Eléctrico Para Maíz Carne 2500w 6 En 1 Con Embutidor RD-120F</v>
      </c>
      <c r="P15" s="19">
        <f>+VLOOKUP(O15,YOVANI!B:D,3,0)</f>
        <v>115000</v>
      </c>
      <c r="Q15" s="19">
        <f t="shared" si="3"/>
        <v>115000</v>
      </c>
      <c r="R15" s="19"/>
      <c r="S15" s="19">
        <v>1000.0</v>
      </c>
      <c r="T15" s="19">
        <f t="shared" si="4"/>
        <v>11825</v>
      </c>
      <c r="U15" s="19">
        <f t="shared" si="5"/>
        <v>11825</v>
      </c>
      <c r="V15" s="22">
        <f t="shared" si="6"/>
        <v>0.102826087</v>
      </c>
      <c r="W15" s="19" t="s">
        <v>62</v>
      </c>
      <c r="X15" s="19" t="s">
        <v>63</v>
      </c>
      <c r="Y15" s="19" t="s">
        <v>64</v>
      </c>
      <c r="Z15" s="19" t="s">
        <v>61</v>
      </c>
      <c r="AA15" s="20">
        <v>160000.0</v>
      </c>
      <c r="AB15" s="20" t="s">
        <v>65</v>
      </c>
      <c r="AC15" s="19" t="s">
        <v>66</v>
      </c>
      <c r="AD15" s="19" t="s">
        <v>222</v>
      </c>
      <c r="AE15" s="19" t="s">
        <v>223</v>
      </c>
      <c r="AF15" s="19" t="s">
        <v>61</v>
      </c>
      <c r="AG15" s="19" t="s">
        <v>61</v>
      </c>
      <c r="AH15" s="19" t="s">
        <v>222</v>
      </c>
      <c r="AI15" s="19" t="s">
        <v>224</v>
      </c>
      <c r="AJ15" s="19" t="s">
        <v>225</v>
      </c>
      <c r="AK15" s="19" t="s">
        <v>226</v>
      </c>
      <c r="AL15" s="19" t="s">
        <v>72</v>
      </c>
      <c r="AM15" s="19" t="s">
        <v>227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78</v>
      </c>
      <c r="BD15" s="19" t="s">
        <v>60</v>
      </c>
      <c r="BE15" s="19" t="s">
        <v>78</v>
      </c>
    </row>
    <row r="16" ht="22.5" customHeight="1">
      <c r="A16" s="18" t="s">
        <v>229</v>
      </c>
      <c r="B16" s="19" t="s">
        <v>230</v>
      </c>
      <c r="C16" s="19" t="s">
        <v>57</v>
      </c>
      <c r="D16" s="19" t="s">
        <v>58</v>
      </c>
      <c r="E16" s="19" t="s">
        <v>78</v>
      </c>
      <c r="F16" s="20">
        <v>1.0</v>
      </c>
      <c r="G16" s="20">
        <v>53000.0</v>
      </c>
      <c r="H16" s="20">
        <v>8925.0</v>
      </c>
      <c r="I16" s="20">
        <v>-8990.0</v>
      </c>
      <c r="J16" s="20">
        <v>-8925.0</v>
      </c>
      <c r="K16" s="20" t="s">
        <v>60</v>
      </c>
      <c r="L16" s="20">
        <v>44010.0</v>
      </c>
      <c r="M16" s="19" t="s">
        <v>61</v>
      </c>
      <c r="N16" s="19" t="str">
        <f t="shared" si="1"/>
        <v>Bocina Bluetooth Charge 4 Portatil Recargable Contra Agua - Negro SNVX-38-F</v>
      </c>
      <c r="O16" s="19" t="str">
        <f t="shared" si="2"/>
        <v>Bocina Bluetooth Charge 4 Portatil Recargable Contra Agua - Negro SNVX-38-F</v>
      </c>
      <c r="P16" s="19">
        <f>+VLOOKUP(O16,YOVANI!B:D,3,0)</f>
        <v>35000</v>
      </c>
      <c r="Q16" s="19">
        <f t="shared" si="3"/>
        <v>35000</v>
      </c>
      <c r="R16" s="19"/>
      <c r="S16" s="19">
        <v>1000.0</v>
      </c>
      <c r="T16" s="19">
        <f t="shared" si="4"/>
        <v>8010</v>
      </c>
      <c r="U16" s="19">
        <f t="shared" si="5"/>
        <v>8010</v>
      </c>
      <c r="V16" s="21">
        <f t="shared" si="6"/>
        <v>0.2288571429</v>
      </c>
      <c r="W16" s="19" t="s">
        <v>231</v>
      </c>
      <c r="X16" s="19" t="s">
        <v>232</v>
      </c>
      <c r="Y16" s="19" t="s">
        <v>233</v>
      </c>
      <c r="Z16" s="19" t="s">
        <v>61</v>
      </c>
      <c r="AA16" s="20">
        <v>53000.0</v>
      </c>
      <c r="AB16" s="20" t="s">
        <v>65</v>
      </c>
      <c r="AC16" s="19" t="s">
        <v>66</v>
      </c>
      <c r="AD16" s="19" t="s">
        <v>234</v>
      </c>
      <c r="AE16" s="19" t="s">
        <v>235</v>
      </c>
      <c r="AF16" s="19" t="s">
        <v>61</v>
      </c>
      <c r="AG16" s="19" t="s">
        <v>61</v>
      </c>
      <c r="AH16" s="19" t="s">
        <v>234</v>
      </c>
      <c r="AI16" s="19" t="s">
        <v>236</v>
      </c>
      <c r="AJ16" s="19" t="s">
        <v>237</v>
      </c>
      <c r="AK16" s="19" t="s">
        <v>88</v>
      </c>
      <c r="AL16" s="19" t="s">
        <v>89</v>
      </c>
      <c r="AM16" s="19" t="s">
        <v>238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239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78</v>
      </c>
      <c r="BD16" s="19" t="s">
        <v>60</v>
      </c>
      <c r="BE16" s="19" t="s">
        <v>78</v>
      </c>
    </row>
    <row r="17" ht="22.5" customHeight="1">
      <c r="A17" s="18" t="s">
        <v>240</v>
      </c>
      <c r="B17" s="19" t="s">
        <v>241</v>
      </c>
      <c r="C17" s="19" t="s">
        <v>57</v>
      </c>
      <c r="D17" s="19" t="s">
        <v>58</v>
      </c>
      <c r="E17" s="19" t="s">
        <v>78</v>
      </c>
      <c r="F17" s="20">
        <v>1.0</v>
      </c>
      <c r="G17" s="20">
        <v>53500.0</v>
      </c>
      <c r="H17" s="20">
        <v>9375.0</v>
      </c>
      <c r="I17" s="20">
        <v>-10125.0</v>
      </c>
      <c r="J17" s="20">
        <v>-9375.0</v>
      </c>
      <c r="K17" s="20" t="s">
        <v>60</v>
      </c>
      <c r="L17" s="20">
        <v>43375.0</v>
      </c>
      <c r="M17" s="19" t="s">
        <v>61</v>
      </c>
      <c r="N17" s="19" t="str">
        <f t="shared" si="1"/>
        <v>Jarra Hervidora De Agua Tetera Eléctrica Calentador 2 Litros Color Plateado 1v ELECTPRM-35-F</v>
      </c>
      <c r="O17" s="19" t="str">
        <f t="shared" si="2"/>
        <v>Jarra Hervidora De Agua Tetera Eléctrica Calentador 2 Litros Color Plateado 1v ELECTPRM-35-F</v>
      </c>
      <c r="P17" s="19">
        <f>+VLOOKUP(O17,YOVANI!B:D,3,0)</f>
        <v>35000</v>
      </c>
      <c r="Q17" s="19">
        <f t="shared" si="3"/>
        <v>35000</v>
      </c>
      <c r="R17" s="19"/>
      <c r="S17" s="19">
        <v>1000.0</v>
      </c>
      <c r="T17" s="19">
        <f t="shared" si="4"/>
        <v>7375</v>
      </c>
      <c r="U17" s="19">
        <f t="shared" si="5"/>
        <v>7375</v>
      </c>
      <c r="V17" s="21">
        <f t="shared" si="6"/>
        <v>0.2107142857</v>
      </c>
      <c r="W17" s="19" t="s">
        <v>242</v>
      </c>
      <c r="X17" s="19" t="s">
        <v>243</v>
      </c>
      <c r="Y17" s="19" t="s">
        <v>244</v>
      </c>
      <c r="Z17" s="19" t="s">
        <v>61</v>
      </c>
      <c r="AA17" s="20">
        <v>53500.0</v>
      </c>
      <c r="AB17" s="20" t="s">
        <v>65</v>
      </c>
      <c r="AC17" s="19" t="s">
        <v>66</v>
      </c>
      <c r="AD17" s="19" t="s">
        <v>245</v>
      </c>
      <c r="AE17" s="19" t="s">
        <v>246</v>
      </c>
      <c r="AF17" s="19" t="s">
        <v>61</v>
      </c>
      <c r="AG17" s="19" t="s">
        <v>61</v>
      </c>
      <c r="AH17" s="19" t="s">
        <v>245</v>
      </c>
      <c r="AI17" s="19" t="s">
        <v>247</v>
      </c>
      <c r="AJ17" s="19" t="s">
        <v>248</v>
      </c>
      <c r="AK17" s="19" t="s">
        <v>249</v>
      </c>
      <c r="AL17" s="19" t="s">
        <v>89</v>
      </c>
      <c r="AM17" s="19" t="s">
        <v>250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251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78</v>
      </c>
      <c r="BD17" s="19" t="s">
        <v>60</v>
      </c>
      <c r="BE17" s="19" t="s">
        <v>78</v>
      </c>
    </row>
    <row r="18" ht="22.5" customHeight="1">
      <c r="A18" s="18" t="s">
        <v>252</v>
      </c>
      <c r="B18" s="19" t="s">
        <v>253</v>
      </c>
      <c r="C18" s="19" t="s">
        <v>57</v>
      </c>
      <c r="D18" s="19" t="s">
        <v>58</v>
      </c>
      <c r="E18" s="19" t="s">
        <v>78</v>
      </c>
      <c r="F18" s="20">
        <v>1.0</v>
      </c>
      <c r="G18" s="20">
        <v>160000.0</v>
      </c>
      <c r="H18" s="20" t="s">
        <v>60</v>
      </c>
      <c r="I18" s="20">
        <v>-27062.4</v>
      </c>
      <c r="J18" s="20">
        <v>-8175.0</v>
      </c>
      <c r="K18" s="20" t="s">
        <v>60</v>
      </c>
      <c r="L18" s="20">
        <v>124762.6</v>
      </c>
      <c r="M18" s="19" t="s">
        <v>61</v>
      </c>
      <c r="N18" s="19" t="str">
        <f t="shared" si="1"/>
        <v>Molino Eléctrico Para Maíz Carne 2500w 6 En 1 Con Embutidor RD-120F</v>
      </c>
      <c r="O18" s="19" t="str">
        <f t="shared" si="2"/>
        <v>Molino Eléctrico Para Maíz Carne 2500w 6 En 1 Con Embutidor RD-120F</v>
      </c>
      <c r="P18" s="19">
        <f>+VLOOKUP(O18,YOVANI!B:D,3,0)</f>
        <v>115000</v>
      </c>
      <c r="Q18" s="19">
        <f t="shared" si="3"/>
        <v>115000</v>
      </c>
      <c r="R18" s="19"/>
      <c r="S18" s="19">
        <v>1000.0</v>
      </c>
      <c r="T18" s="19">
        <f t="shared" si="4"/>
        <v>8762.6</v>
      </c>
      <c r="U18" s="19">
        <f t="shared" si="5"/>
        <v>8762.6</v>
      </c>
      <c r="V18" s="22">
        <f t="shared" si="6"/>
        <v>0.07619652174</v>
      </c>
      <c r="W18" s="19" t="s">
        <v>62</v>
      </c>
      <c r="X18" s="19" t="s">
        <v>63</v>
      </c>
      <c r="Y18" s="19" t="s">
        <v>64</v>
      </c>
      <c r="Z18" s="19" t="s">
        <v>61</v>
      </c>
      <c r="AA18" s="20">
        <v>160000.0</v>
      </c>
      <c r="AB18" s="20" t="s">
        <v>65</v>
      </c>
      <c r="AC18" s="19" t="s">
        <v>66</v>
      </c>
      <c r="AD18" s="19" t="s">
        <v>254</v>
      </c>
      <c r="AE18" s="19" t="s">
        <v>255</v>
      </c>
      <c r="AF18" s="19" t="s">
        <v>61</v>
      </c>
      <c r="AG18" s="19" t="s">
        <v>61</v>
      </c>
      <c r="AH18" s="19" t="s">
        <v>254</v>
      </c>
      <c r="AI18" s="19" t="s">
        <v>256</v>
      </c>
      <c r="AJ18" s="19" t="s">
        <v>257</v>
      </c>
      <c r="AK18" s="19" t="s">
        <v>71</v>
      </c>
      <c r="AL18" s="19" t="s">
        <v>72</v>
      </c>
      <c r="AM18" s="19" t="s">
        <v>258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259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78</v>
      </c>
      <c r="BD18" s="19" t="s">
        <v>60</v>
      </c>
      <c r="BE18" s="19" t="s">
        <v>78</v>
      </c>
    </row>
    <row r="19" ht="22.5" customHeight="1">
      <c r="A19" s="18" t="s">
        <v>260</v>
      </c>
      <c r="B19" s="19" t="s">
        <v>261</v>
      </c>
      <c r="C19" s="19" t="s">
        <v>57</v>
      </c>
      <c r="D19" s="19" t="s">
        <v>58</v>
      </c>
      <c r="E19" s="19" t="s">
        <v>78</v>
      </c>
      <c r="F19" s="20">
        <v>1.0</v>
      </c>
      <c r="G19" s="20">
        <v>185900.0</v>
      </c>
      <c r="H19" s="20" t="s">
        <v>60</v>
      </c>
      <c r="I19" s="20">
        <v>-31443.13</v>
      </c>
      <c r="J19" s="20">
        <v>-7055.0</v>
      </c>
      <c r="K19" s="20" t="s">
        <v>60</v>
      </c>
      <c r="L19" s="20">
        <v>147401.87</v>
      </c>
      <c r="M19" s="19" t="s">
        <v>61</v>
      </c>
      <c r="N19" s="19" t="str">
        <f t="shared" si="1"/>
        <v>Iniciador De Batería Para Auto M33 TM-135-J</v>
      </c>
      <c r="O19" s="19" t="str">
        <f t="shared" si="2"/>
        <v>Iniciador De Batería Para Auto M33 TM-135-J</v>
      </c>
      <c r="P19" s="19">
        <f>+VLOOKUP(O19,YOVANI!B:D,3,0)</f>
        <v>135000</v>
      </c>
      <c r="Q19" s="19">
        <f t="shared" si="3"/>
        <v>135000</v>
      </c>
      <c r="R19" s="19"/>
      <c r="S19" s="19">
        <v>1000.0</v>
      </c>
      <c r="T19" s="19">
        <f t="shared" si="4"/>
        <v>11401.87</v>
      </c>
      <c r="U19" s="19">
        <f t="shared" si="5"/>
        <v>11401.87</v>
      </c>
      <c r="V19" s="22">
        <f t="shared" si="6"/>
        <v>0.0844582963</v>
      </c>
      <c r="W19" s="19" t="s">
        <v>262</v>
      </c>
      <c r="X19" s="19" t="s">
        <v>263</v>
      </c>
      <c r="Y19" s="19" t="s">
        <v>264</v>
      </c>
      <c r="Z19" s="19" t="s">
        <v>61</v>
      </c>
      <c r="AA19" s="20">
        <v>185900.0</v>
      </c>
      <c r="AB19" s="20" t="s">
        <v>65</v>
      </c>
      <c r="AC19" s="19" t="s">
        <v>66</v>
      </c>
      <c r="AD19" s="19" t="s">
        <v>265</v>
      </c>
      <c r="AE19" s="19" t="s">
        <v>266</v>
      </c>
      <c r="AF19" s="19" t="s">
        <v>61</v>
      </c>
      <c r="AG19" s="19" t="s">
        <v>61</v>
      </c>
      <c r="AH19" s="19" t="s">
        <v>265</v>
      </c>
      <c r="AI19" s="19" t="s">
        <v>267</v>
      </c>
      <c r="AJ19" s="19" t="s">
        <v>268</v>
      </c>
      <c r="AK19" s="19" t="s">
        <v>269</v>
      </c>
      <c r="AL19" s="19" t="s">
        <v>141</v>
      </c>
      <c r="AM19" s="19" t="s">
        <v>270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271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78</v>
      </c>
      <c r="BD19" s="19" t="s">
        <v>60</v>
      </c>
      <c r="BE19" s="19" t="s">
        <v>78</v>
      </c>
    </row>
    <row r="20" ht="22.5" customHeight="1">
      <c r="A20" s="18" t="s">
        <v>272</v>
      </c>
      <c r="B20" s="19" t="s">
        <v>273</v>
      </c>
      <c r="C20" s="19" t="s">
        <v>57</v>
      </c>
      <c r="D20" s="19" t="s">
        <v>58</v>
      </c>
      <c r="E20" s="19" t="s">
        <v>78</v>
      </c>
      <c r="F20" s="20">
        <v>1.0</v>
      </c>
      <c r="G20" s="20">
        <v>473000.0</v>
      </c>
      <c r="H20" s="20" t="s">
        <v>60</v>
      </c>
      <c r="I20" s="20">
        <v>-61083.22</v>
      </c>
      <c r="J20" s="20">
        <v>-19515.0</v>
      </c>
      <c r="K20" s="20" t="s">
        <v>60</v>
      </c>
      <c r="L20" s="20">
        <v>392401.78</v>
      </c>
      <c r="M20" s="19" t="s">
        <v>61</v>
      </c>
      <c r="N20" s="19" t="str">
        <f t="shared" si="1"/>
        <v>Estufa De Inducción Digital Universal Royal De 2 PuestosColor : NegroELECTPRM-380-F</v>
      </c>
      <c r="O20" s="19" t="str">
        <f t="shared" si="2"/>
        <v>Estufa De Inducción Digital Universal Royal De 2 PuestosColor : NegroELECTPRM-380-F</v>
      </c>
      <c r="P20" s="19">
        <f>+VLOOKUP(O20,YOVANI!B:D,3,0)</f>
        <v>370000</v>
      </c>
      <c r="Q20" s="19">
        <f t="shared" si="3"/>
        <v>370000</v>
      </c>
      <c r="R20" s="19"/>
      <c r="S20" s="19">
        <v>1000.0</v>
      </c>
      <c r="T20" s="19">
        <f t="shared" si="4"/>
        <v>21401.78</v>
      </c>
      <c r="U20" s="19">
        <f t="shared" si="5"/>
        <v>21401.78</v>
      </c>
      <c r="V20" s="22">
        <f t="shared" si="6"/>
        <v>0.05784264865</v>
      </c>
      <c r="W20" s="19" t="s">
        <v>274</v>
      </c>
      <c r="X20" s="19" t="s">
        <v>275</v>
      </c>
      <c r="Y20" s="19" t="s">
        <v>276</v>
      </c>
      <c r="Z20" s="19" t="s">
        <v>277</v>
      </c>
      <c r="AA20" s="20">
        <v>473000.0</v>
      </c>
      <c r="AB20" s="20" t="s">
        <v>65</v>
      </c>
      <c r="AC20" s="19" t="s">
        <v>66</v>
      </c>
      <c r="AD20" s="19" t="s">
        <v>278</v>
      </c>
      <c r="AE20" s="19" t="s">
        <v>279</v>
      </c>
      <c r="AF20" s="19" t="s">
        <v>61</v>
      </c>
      <c r="AG20" s="19" t="s">
        <v>61</v>
      </c>
      <c r="AH20" s="19" t="s">
        <v>278</v>
      </c>
      <c r="AI20" s="19" t="s">
        <v>280</v>
      </c>
      <c r="AJ20" s="19" t="s">
        <v>281</v>
      </c>
      <c r="AK20" s="19" t="s">
        <v>226</v>
      </c>
      <c r="AL20" s="19" t="s">
        <v>72</v>
      </c>
      <c r="AM20" s="19" t="s">
        <v>282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283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78</v>
      </c>
      <c r="BD20" s="19" t="s">
        <v>60</v>
      </c>
      <c r="BE20" s="19" t="s">
        <v>78</v>
      </c>
    </row>
    <row r="21" ht="22.5" customHeight="1">
      <c r="A21" s="18" t="s">
        <v>284</v>
      </c>
      <c r="B21" s="19" t="s">
        <v>285</v>
      </c>
      <c r="C21" s="19" t="s">
        <v>57</v>
      </c>
      <c r="D21" s="19" t="s">
        <v>58</v>
      </c>
      <c r="E21" s="19" t="s">
        <v>78</v>
      </c>
      <c r="F21" s="20">
        <v>1.0</v>
      </c>
      <c r="G21" s="20">
        <v>216900.0</v>
      </c>
      <c r="H21" s="20" t="s">
        <v>60</v>
      </c>
      <c r="I21" s="20">
        <v>-32535.0</v>
      </c>
      <c r="J21" s="20">
        <v>-12045.0</v>
      </c>
      <c r="K21" s="20" t="s">
        <v>60</v>
      </c>
      <c r="L21" s="20">
        <v>172320.0</v>
      </c>
      <c r="M21" s="19" t="s">
        <v>61</v>
      </c>
      <c r="N21" s="19" t="str">
        <f t="shared" si="1"/>
        <v>Soporte Tv Móvil Ruedas 32'' A 70'' Max 50kg Jd Spr-6402 Color Negro NIA-160</v>
      </c>
      <c r="O21" s="19" t="str">
        <f t="shared" si="2"/>
        <v>Soporte Tv Móvil Ruedas 32'' A 70'' Max 50kg Jd Spr-6402 Color Negro NIA-160</v>
      </c>
      <c r="P21" s="19">
        <f>+VLOOKUP(O21,YOVANI!B:D,3,0)</f>
        <v>160000</v>
      </c>
      <c r="Q21" s="19">
        <f t="shared" si="3"/>
        <v>160000</v>
      </c>
      <c r="R21" s="19"/>
      <c r="S21" s="19">
        <v>1000.0</v>
      </c>
      <c r="T21" s="19">
        <f t="shared" si="4"/>
        <v>11320</v>
      </c>
      <c r="U21" s="19">
        <f t="shared" si="5"/>
        <v>11320</v>
      </c>
      <c r="V21" s="22">
        <f t="shared" si="6"/>
        <v>0.07075</v>
      </c>
      <c r="W21" s="19" t="s">
        <v>286</v>
      </c>
      <c r="X21" s="19" t="s">
        <v>287</v>
      </c>
      <c r="Y21" s="19" t="s">
        <v>288</v>
      </c>
      <c r="Z21" s="19" t="s">
        <v>61</v>
      </c>
      <c r="AA21" s="20">
        <v>216900.0</v>
      </c>
      <c r="AB21" s="20" t="s">
        <v>65</v>
      </c>
      <c r="AC21" s="19" t="s">
        <v>66</v>
      </c>
      <c r="AD21" s="19" t="s">
        <v>289</v>
      </c>
      <c r="AE21" s="19" t="s">
        <v>290</v>
      </c>
      <c r="AF21" s="19" t="s">
        <v>61</v>
      </c>
      <c r="AG21" s="19" t="s">
        <v>61</v>
      </c>
      <c r="AH21" s="19" t="s">
        <v>289</v>
      </c>
      <c r="AI21" s="19" t="s">
        <v>291</v>
      </c>
      <c r="AJ21" s="19" t="s">
        <v>292</v>
      </c>
      <c r="AK21" s="19" t="s">
        <v>293</v>
      </c>
      <c r="AL21" s="19" t="s">
        <v>294</v>
      </c>
      <c r="AM21" s="19" t="s">
        <v>295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296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78</v>
      </c>
      <c r="BD21" s="19" t="s">
        <v>60</v>
      </c>
      <c r="BE21" s="19" t="s">
        <v>78</v>
      </c>
    </row>
    <row r="22" ht="22.5" customHeight="1">
      <c r="A22" s="23" t="s">
        <v>297</v>
      </c>
      <c r="B22" s="24" t="s">
        <v>298</v>
      </c>
      <c r="C22" s="24" t="s">
        <v>299</v>
      </c>
      <c r="D22" s="24" t="s">
        <v>61</v>
      </c>
      <c r="E22" s="24" t="s">
        <v>61</v>
      </c>
      <c r="F22" s="25" t="s">
        <v>60</v>
      </c>
      <c r="G22" s="25">
        <v>97450.0</v>
      </c>
      <c r="H22" s="25">
        <v>11404.0</v>
      </c>
      <c r="I22" s="25">
        <v>-19963.0</v>
      </c>
      <c r="J22" s="25">
        <v>-11404.0</v>
      </c>
      <c r="K22" s="25" t="s">
        <v>60</v>
      </c>
      <c r="L22" s="25">
        <v>77487.0</v>
      </c>
      <c r="M22" s="24" t="s">
        <v>61</v>
      </c>
      <c r="N22" s="19" t="str">
        <f t="shared" si="1"/>
        <v>   </v>
      </c>
      <c r="O22" s="19" t="str">
        <f t="shared" si="2"/>
        <v/>
      </c>
      <c r="P22" s="19">
        <v>59000.0</v>
      </c>
      <c r="Q22" s="19">
        <v>59000.0</v>
      </c>
      <c r="R22" s="24"/>
      <c r="S22" s="19">
        <v>1000.0</v>
      </c>
      <c r="T22" s="19">
        <f t="shared" si="4"/>
        <v>17487</v>
      </c>
      <c r="U22" s="19" t="str">
        <f t="shared" si="5"/>
        <v>#DIV/0!</v>
      </c>
      <c r="V22" s="21">
        <f t="shared" si="6"/>
        <v>0.2963898305</v>
      </c>
      <c r="W22" s="24" t="s">
        <v>61</v>
      </c>
      <c r="X22" s="24" t="s">
        <v>61</v>
      </c>
      <c r="Y22" s="24" t="s">
        <v>61</v>
      </c>
      <c r="Z22" s="24" t="s">
        <v>61</v>
      </c>
      <c r="AA22" s="25" t="s">
        <v>60</v>
      </c>
      <c r="AB22" s="25" t="s">
        <v>61</v>
      </c>
      <c r="AC22" s="24" t="s">
        <v>66</v>
      </c>
      <c r="AD22" s="24" t="s">
        <v>300</v>
      </c>
      <c r="AE22" s="24" t="s">
        <v>301</v>
      </c>
      <c r="AF22" s="24" t="s">
        <v>61</v>
      </c>
      <c r="AG22" s="24" t="s">
        <v>61</v>
      </c>
      <c r="AH22" s="24" t="s">
        <v>300</v>
      </c>
      <c r="AI22" s="24" t="s">
        <v>302</v>
      </c>
      <c r="AJ22" s="24" t="s">
        <v>303</v>
      </c>
      <c r="AK22" s="24" t="s">
        <v>304</v>
      </c>
      <c r="AL22" s="24" t="s">
        <v>305</v>
      </c>
      <c r="AM22" s="24" t="s">
        <v>306</v>
      </c>
      <c r="AN22" s="24" t="s">
        <v>74</v>
      </c>
      <c r="AO22" s="24" t="s">
        <v>75</v>
      </c>
      <c r="AP22" s="24" t="s">
        <v>61</v>
      </c>
      <c r="AQ22" s="24" t="s">
        <v>61</v>
      </c>
      <c r="AR22" s="24" t="s">
        <v>307</v>
      </c>
      <c r="AS22" s="24" t="s">
        <v>308</v>
      </c>
      <c r="AT22" s="24" t="s">
        <v>61</v>
      </c>
      <c r="AU22" s="26" t="s">
        <v>61</v>
      </c>
      <c r="AV22" s="24" t="s">
        <v>61</v>
      </c>
      <c r="AW22" s="24" t="s">
        <v>61</v>
      </c>
      <c r="AX22" s="24" t="s">
        <v>61</v>
      </c>
      <c r="AY22" s="24" t="s">
        <v>61</v>
      </c>
      <c r="AZ22" s="24" t="s">
        <v>61</v>
      </c>
      <c r="BA22" s="24" t="s">
        <v>61</v>
      </c>
      <c r="BB22" s="26" t="s">
        <v>60</v>
      </c>
      <c r="BC22" s="24" t="s">
        <v>61</v>
      </c>
      <c r="BD22" s="24" t="s">
        <v>60</v>
      </c>
      <c r="BE22" s="24" t="s">
        <v>61</v>
      </c>
    </row>
    <row r="23" ht="22.5" customHeight="1">
      <c r="A23" s="27" t="s">
        <v>309</v>
      </c>
      <c r="B23" s="28" t="s">
        <v>298</v>
      </c>
      <c r="C23" s="28" t="s">
        <v>57</v>
      </c>
      <c r="D23" s="28" t="s">
        <v>58</v>
      </c>
      <c r="E23" s="28" t="s">
        <v>59</v>
      </c>
      <c r="F23" s="29">
        <v>1.0</v>
      </c>
      <c r="G23" s="29" t="s">
        <v>60</v>
      </c>
      <c r="H23" s="29" t="s">
        <v>60</v>
      </c>
      <c r="I23" s="29" t="s">
        <v>60</v>
      </c>
      <c r="J23" s="29" t="s">
        <v>60</v>
      </c>
      <c r="K23" s="29" t="s">
        <v>60</v>
      </c>
      <c r="L23" s="29" t="s">
        <v>60</v>
      </c>
      <c r="M23" s="28" t="s">
        <v>61</v>
      </c>
      <c r="N23" s="19" t="str">
        <f t="shared" si="1"/>
        <v>Bocina Bluetooth Charge 4 Portatil Recargable Contra Agua - Negro SNVX-38-F</v>
      </c>
      <c r="O23" s="19" t="str">
        <f t="shared" si="2"/>
        <v>Bocina Bluetooth Charge 4 Portatil Recargable Contra Agua - Negro SNVX-38-F</v>
      </c>
      <c r="P23" s="19">
        <v>0.0</v>
      </c>
      <c r="Q23" s="19">
        <f t="shared" ref="Q23:Q33" si="7">+P23*F23</f>
        <v>0</v>
      </c>
      <c r="R23" s="28"/>
      <c r="S23" s="19">
        <v>0.0</v>
      </c>
      <c r="T23" s="19">
        <v>0.0</v>
      </c>
      <c r="U23" s="19">
        <f t="shared" si="5"/>
        <v>0</v>
      </c>
      <c r="V23" s="21">
        <v>0.0</v>
      </c>
      <c r="W23" s="28" t="s">
        <v>231</v>
      </c>
      <c r="X23" s="28" t="s">
        <v>232</v>
      </c>
      <c r="Y23" s="28" t="s">
        <v>233</v>
      </c>
      <c r="Z23" s="28" t="s">
        <v>61</v>
      </c>
      <c r="AA23" s="29">
        <v>53000.0</v>
      </c>
      <c r="AB23" s="29" t="s">
        <v>65</v>
      </c>
      <c r="AC23" s="28" t="s">
        <v>61</v>
      </c>
      <c r="AD23" s="28" t="s">
        <v>61</v>
      </c>
      <c r="AE23" s="28" t="s">
        <v>61</v>
      </c>
      <c r="AF23" s="28" t="s">
        <v>61</v>
      </c>
      <c r="AG23" s="28" t="s">
        <v>61</v>
      </c>
      <c r="AH23" s="28" t="s">
        <v>61</v>
      </c>
      <c r="AI23" s="28" t="s">
        <v>61</v>
      </c>
      <c r="AJ23" s="28" t="s">
        <v>61</v>
      </c>
      <c r="AK23" s="28" t="s">
        <v>61</v>
      </c>
      <c r="AL23" s="28" t="s">
        <v>61</v>
      </c>
      <c r="AM23" s="28" t="s">
        <v>61</v>
      </c>
      <c r="AN23" s="28" t="s">
        <v>61</v>
      </c>
      <c r="AO23" s="28" t="s">
        <v>61</v>
      </c>
      <c r="AP23" s="28" t="s">
        <v>61</v>
      </c>
      <c r="AQ23" s="28" t="s">
        <v>61</v>
      </c>
      <c r="AR23" s="28" t="s">
        <v>61</v>
      </c>
      <c r="AS23" s="28" t="s">
        <v>61</v>
      </c>
      <c r="AT23" s="28" t="s">
        <v>61</v>
      </c>
      <c r="AU23" s="29" t="s">
        <v>61</v>
      </c>
      <c r="AV23" s="28" t="s">
        <v>61</v>
      </c>
      <c r="AW23" s="28" t="s">
        <v>61</v>
      </c>
      <c r="AX23" s="28" t="s">
        <v>61</v>
      </c>
      <c r="AY23" s="28" t="s">
        <v>61</v>
      </c>
      <c r="AZ23" s="28" t="s">
        <v>61</v>
      </c>
      <c r="BA23" s="28" t="s">
        <v>61</v>
      </c>
      <c r="BB23" s="29" t="s">
        <v>60</v>
      </c>
      <c r="BC23" s="28" t="s">
        <v>78</v>
      </c>
      <c r="BD23" s="28" t="s">
        <v>60</v>
      </c>
      <c r="BE23" s="28" t="s">
        <v>78</v>
      </c>
    </row>
    <row r="24" ht="22.5" customHeight="1">
      <c r="A24" s="27" t="s">
        <v>310</v>
      </c>
      <c r="B24" s="28" t="s">
        <v>298</v>
      </c>
      <c r="C24" s="28" t="s">
        <v>57</v>
      </c>
      <c r="D24" s="28" t="s">
        <v>58</v>
      </c>
      <c r="E24" s="28" t="s">
        <v>59</v>
      </c>
      <c r="F24" s="29">
        <v>1.0</v>
      </c>
      <c r="G24" s="29" t="s">
        <v>60</v>
      </c>
      <c r="H24" s="29" t="s">
        <v>60</v>
      </c>
      <c r="I24" s="29" t="s">
        <v>60</v>
      </c>
      <c r="J24" s="29" t="s">
        <v>60</v>
      </c>
      <c r="K24" s="29" t="s">
        <v>60</v>
      </c>
      <c r="L24" s="29" t="s">
        <v>60</v>
      </c>
      <c r="M24" s="28" t="s">
        <v>61</v>
      </c>
      <c r="N24" s="19" t="str">
        <f t="shared" si="1"/>
        <v>Tapete Masajeador Electroestimulador De Pies Circulacion 8-J-ZOOM</v>
      </c>
      <c r="O24" s="19" t="str">
        <f t="shared" si="2"/>
        <v>Tapete Masajeador Electroestimulador De Pies Circulacion 8-J-ZOOM</v>
      </c>
      <c r="P24" s="19">
        <v>0.0</v>
      </c>
      <c r="Q24" s="19">
        <f t="shared" si="7"/>
        <v>0</v>
      </c>
      <c r="R24" s="28"/>
      <c r="S24" s="19">
        <v>0.0</v>
      </c>
      <c r="T24" s="19">
        <v>0.0</v>
      </c>
      <c r="U24" s="19">
        <f t="shared" si="5"/>
        <v>0</v>
      </c>
      <c r="V24" s="21">
        <v>0.0</v>
      </c>
      <c r="W24" s="28" t="s">
        <v>311</v>
      </c>
      <c r="X24" s="28" t="s">
        <v>312</v>
      </c>
      <c r="Y24" s="28" t="s">
        <v>313</v>
      </c>
      <c r="Z24" s="28" t="s">
        <v>61</v>
      </c>
      <c r="AA24" s="29">
        <v>16950.0</v>
      </c>
      <c r="AB24" s="29" t="s">
        <v>65</v>
      </c>
      <c r="AC24" s="28" t="s">
        <v>61</v>
      </c>
      <c r="AD24" s="28" t="s">
        <v>61</v>
      </c>
      <c r="AE24" s="28" t="s">
        <v>61</v>
      </c>
      <c r="AF24" s="28" t="s">
        <v>61</v>
      </c>
      <c r="AG24" s="28" t="s">
        <v>61</v>
      </c>
      <c r="AH24" s="28" t="s">
        <v>61</v>
      </c>
      <c r="AI24" s="28" t="s">
        <v>61</v>
      </c>
      <c r="AJ24" s="28" t="s">
        <v>61</v>
      </c>
      <c r="AK24" s="28" t="s">
        <v>61</v>
      </c>
      <c r="AL24" s="28" t="s">
        <v>61</v>
      </c>
      <c r="AM24" s="28" t="s">
        <v>61</v>
      </c>
      <c r="AN24" s="28" t="s">
        <v>61</v>
      </c>
      <c r="AO24" s="28" t="s">
        <v>61</v>
      </c>
      <c r="AP24" s="28" t="s">
        <v>61</v>
      </c>
      <c r="AQ24" s="28" t="s">
        <v>61</v>
      </c>
      <c r="AR24" s="28" t="s">
        <v>61</v>
      </c>
      <c r="AS24" s="28" t="s">
        <v>61</v>
      </c>
      <c r="AT24" s="28" t="s">
        <v>61</v>
      </c>
      <c r="AU24" s="29" t="s">
        <v>61</v>
      </c>
      <c r="AV24" s="28" t="s">
        <v>61</v>
      </c>
      <c r="AW24" s="28" t="s">
        <v>61</v>
      </c>
      <c r="AX24" s="28" t="s">
        <v>61</v>
      </c>
      <c r="AY24" s="28" t="s">
        <v>61</v>
      </c>
      <c r="AZ24" s="28" t="s">
        <v>61</v>
      </c>
      <c r="BA24" s="28" t="s">
        <v>61</v>
      </c>
      <c r="BB24" s="29" t="s">
        <v>60</v>
      </c>
      <c r="BC24" s="28" t="s">
        <v>78</v>
      </c>
      <c r="BD24" s="28" t="s">
        <v>60</v>
      </c>
      <c r="BE24" s="28" t="s">
        <v>78</v>
      </c>
    </row>
    <row r="25" ht="22.5" customHeight="1">
      <c r="A25" s="27" t="s">
        <v>314</v>
      </c>
      <c r="B25" s="28" t="s">
        <v>298</v>
      </c>
      <c r="C25" s="28" t="s">
        <v>57</v>
      </c>
      <c r="D25" s="28" t="s">
        <v>58</v>
      </c>
      <c r="E25" s="28" t="s">
        <v>59</v>
      </c>
      <c r="F25" s="29">
        <v>1.0</v>
      </c>
      <c r="G25" s="29" t="s">
        <v>60</v>
      </c>
      <c r="H25" s="29" t="s">
        <v>60</v>
      </c>
      <c r="I25" s="29" t="s">
        <v>60</v>
      </c>
      <c r="J25" s="29" t="s">
        <v>60</v>
      </c>
      <c r="K25" s="29" t="s">
        <v>60</v>
      </c>
      <c r="L25" s="29" t="s">
        <v>60</v>
      </c>
      <c r="M25" s="28" t="s">
        <v>61</v>
      </c>
      <c r="N25" s="19" t="str">
        <f t="shared" si="1"/>
        <v>Bascula Balanza Pesa Digital Bluetooth Color Negro RC-18-J</v>
      </c>
      <c r="O25" s="19" t="str">
        <f t="shared" si="2"/>
        <v>Bascula Balanza Pesa Digital Bluetooth Color Negro RC-18-J</v>
      </c>
      <c r="P25" s="19">
        <v>0.0</v>
      </c>
      <c r="Q25" s="19">
        <f t="shared" si="7"/>
        <v>0</v>
      </c>
      <c r="R25" s="28"/>
      <c r="S25" s="19">
        <v>0.0</v>
      </c>
      <c r="T25" s="19">
        <v>0.0</v>
      </c>
      <c r="U25" s="19">
        <f t="shared" si="5"/>
        <v>0</v>
      </c>
      <c r="V25" s="21">
        <v>0.0</v>
      </c>
      <c r="W25" s="28" t="s">
        <v>315</v>
      </c>
      <c r="X25" s="28" t="s">
        <v>316</v>
      </c>
      <c r="Y25" s="28" t="s">
        <v>317</v>
      </c>
      <c r="Z25" s="28" t="s">
        <v>61</v>
      </c>
      <c r="AA25" s="29">
        <v>27500.0</v>
      </c>
      <c r="AB25" s="29" t="s">
        <v>65</v>
      </c>
      <c r="AC25" s="28" t="s">
        <v>61</v>
      </c>
      <c r="AD25" s="28" t="s">
        <v>61</v>
      </c>
      <c r="AE25" s="28" t="s">
        <v>61</v>
      </c>
      <c r="AF25" s="28" t="s">
        <v>61</v>
      </c>
      <c r="AG25" s="28" t="s">
        <v>61</v>
      </c>
      <c r="AH25" s="28" t="s">
        <v>61</v>
      </c>
      <c r="AI25" s="28" t="s">
        <v>61</v>
      </c>
      <c r="AJ25" s="28" t="s">
        <v>61</v>
      </c>
      <c r="AK25" s="28" t="s">
        <v>61</v>
      </c>
      <c r="AL25" s="28" t="s">
        <v>61</v>
      </c>
      <c r="AM25" s="28" t="s">
        <v>61</v>
      </c>
      <c r="AN25" s="28" t="s">
        <v>61</v>
      </c>
      <c r="AO25" s="28" t="s">
        <v>61</v>
      </c>
      <c r="AP25" s="28" t="s">
        <v>61</v>
      </c>
      <c r="AQ25" s="28" t="s">
        <v>61</v>
      </c>
      <c r="AR25" s="28" t="s">
        <v>61</v>
      </c>
      <c r="AS25" s="28" t="s">
        <v>61</v>
      </c>
      <c r="AT25" s="28" t="s">
        <v>61</v>
      </c>
      <c r="AU25" s="29" t="s">
        <v>61</v>
      </c>
      <c r="AV25" s="28" t="s">
        <v>61</v>
      </c>
      <c r="AW25" s="28" t="s">
        <v>61</v>
      </c>
      <c r="AX25" s="28" t="s">
        <v>61</v>
      </c>
      <c r="AY25" s="28" t="s">
        <v>61</v>
      </c>
      <c r="AZ25" s="28" t="s">
        <v>61</v>
      </c>
      <c r="BA25" s="28" t="s">
        <v>61</v>
      </c>
      <c r="BB25" s="29" t="s">
        <v>60</v>
      </c>
      <c r="BC25" s="28" t="s">
        <v>78</v>
      </c>
      <c r="BD25" s="28" t="s">
        <v>60</v>
      </c>
      <c r="BE25" s="28" t="s">
        <v>78</v>
      </c>
    </row>
    <row r="26" ht="22.5" customHeight="1">
      <c r="A26" s="18" t="s">
        <v>318</v>
      </c>
      <c r="B26" s="19" t="s">
        <v>319</v>
      </c>
      <c r="C26" s="19" t="s">
        <v>57</v>
      </c>
      <c r="D26" s="19" t="s">
        <v>58</v>
      </c>
      <c r="E26" s="19" t="s">
        <v>78</v>
      </c>
      <c r="F26" s="20">
        <v>1.0</v>
      </c>
      <c r="G26" s="20">
        <v>105900.0</v>
      </c>
      <c r="H26" s="20" t="s">
        <v>60</v>
      </c>
      <c r="I26" s="20">
        <v>-14826.0</v>
      </c>
      <c r="J26" s="20">
        <v>-8175.0</v>
      </c>
      <c r="K26" s="20" t="s">
        <v>60</v>
      </c>
      <c r="L26" s="20">
        <v>82899.0</v>
      </c>
      <c r="M26" s="19" t="s">
        <v>61</v>
      </c>
      <c r="N26" s="19" t="str">
        <f t="shared" si="1"/>
        <v>Carreta, Carretilla Plegable Con Manija Extraíble BloqueableColor : COLORESBMX-M-70</v>
      </c>
      <c r="O26" s="19" t="str">
        <f t="shared" si="2"/>
        <v>Carreta, Carretilla Plegable Con Manija Extraíble BloqueableColor : COLORESBMX-M-70</v>
      </c>
      <c r="P26" s="19">
        <f>+VLOOKUP(O26,YOVANI!B:D,3,0)</f>
        <v>70000</v>
      </c>
      <c r="Q26" s="19">
        <f t="shared" si="7"/>
        <v>70000</v>
      </c>
      <c r="R26" s="19"/>
      <c r="S26" s="19">
        <v>1000.0</v>
      </c>
      <c r="T26" s="19">
        <f t="shared" ref="T26:T33" si="8">+L26-Q26-R26-S26</f>
        <v>11899</v>
      </c>
      <c r="U26" s="19">
        <f t="shared" si="5"/>
        <v>11899</v>
      </c>
      <c r="V26" s="21">
        <f t="shared" ref="V26:V33" si="9">+T26/Q26</f>
        <v>0.1699857143</v>
      </c>
      <c r="W26" s="19" t="s">
        <v>320</v>
      </c>
      <c r="X26" s="19" t="s">
        <v>321</v>
      </c>
      <c r="Y26" s="19" t="s">
        <v>322</v>
      </c>
      <c r="Z26" s="19" t="s">
        <v>323</v>
      </c>
      <c r="AA26" s="20">
        <v>105900.0</v>
      </c>
      <c r="AB26" s="20" t="s">
        <v>65</v>
      </c>
      <c r="AC26" s="19" t="s">
        <v>66</v>
      </c>
      <c r="AD26" s="19" t="s">
        <v>324</v>
      </c>
      <c r="AE26" s="19" t="s">
        <v>325</v>
      </c>
      <c r="AF26" s="19" t="s">
        <v>61</v>
      </c>
      <c r="AG26" s="19" t="s">
        <v>61</v>
      </c>
      <c r="AH26" s="19" t="s">
        <v>324</v>
      </c>
      <c r="AI26" s="19" t="s">
        <v>326</v>
      </c>
      <c r="AJ26" s="19" t="s">
        <v>327</v>
      </c>
      <c r="AK26" s="19" t="s">
        <v>328</v>
      </c>
      <c r="AL26" s="19" t="s">
        <v>329</v>
      </c>
      <c r="AM26" s="19" t="s">
        <v>330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331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78</v>
      </c>
      <c r="BD26" s="19" t="s">
        <v>60</v>
      </c>
      <c r="BE26" s="19" t="s">
        <v>78</v>
      </c>
    </row>
    <row r="27" ht="22.5" customHeight="1">
      <c r="A27" s="18" t="s">
        <v>332</v>
      </c>
      <c r="B27" s="19" t="s">
        <v>319</v>
      </c>
      <c r="C27" s="19" t="s">
        <v>57</v>
      </c>
      <c r="D27" s="19" t="s">
        <v>58</v>
      </c>
      <c r="E27" s="19" t="s">
        <v>78</v>
      </c>
      <c r="F27" s="20">
        <v>2.0</v>
      </c>
      <c r="G27" s="20">
        <v>130000.0</v>
      </c>
      <c r="H27" s="20">
        <v>10700.0</v>
      </c>
      <c r="I27" s="20">
        <v>-21100.0</v>
      </c>
      <c r="J27" s="20">
        <v>-10700.0</v>
      </c>
      <c r="K27" s="20" t="s">
        <v>60</v>
      </c>
      <c r="L27" s="20">
        <v>108900.0</v>
      </c>
      <c r="M27" s="19" t="s">
        <v>61</v>
      </c>
      <c r="N27" s="19" t="str">
        <f t="shared" si="1"/>
        <v>Mesa Ajustable Multiusos Table Mate Ii Portatil PlegableColor : BlancoTC-M-42</v>
      </c>
      <c r="O27" s="19" t="str">
        <f t="shared" si="2"/>
        <v>Mesa Ajustable Multiusos Table Mate Ii Portatil PlegableColor : BlancoTC-M-42</v>
      </c>
      <c r="P27" s="19">
        <f>+VLOOKUP(O27,YOVANI!B:D,3,0)</f>
        <v>42000</v>
      </c>
      <c r="Q27" s="19">
        <f t="shared" si="7"/>
        <v>84000</v>
      </c>
      <c r="R27" s="19"/>
      <c r="S27" s="19">
        <v>1000.0</v>
      </c>
      <c r="T27" s="19">
        <f t="shared" si="8"/>
        <v>23900</v>
      </c>
      <c r="U27" s="19">
        <f t="shared" si="5"/>
        <v>11950</v>
      </c>
      <c r="V27" s="21">
        <f t="shared" si="9"/>
        <v>0.2845238095</v>
      </c>
      <c r="W27" s="19" t="s">
        <v>333</v>
      </c>
      <c r="X27" s="19" t="s">
        <v>334</v>
      </c>
      <c r="Y27" s="19" t="s">
        <v>335</v>
      </c>
      <c r="Z27" s="19" t="s">
        <v>336</v>
      </c>
      <c r="AA27" s="20">
        <v>65000.0</v>
      </c>
      <c r="AB27" s="20" t="s">
        <v>65</v>
      </c>
      <c r="AC27" s="19" t="s">
        <v>66</v>
      </c>
      <c r="AD27" s="19" t="s">
        <v>337</v>
      </c>
      <c r="AE27" s="19" t="s">
        <v>338</v>
      </c>
      <c r="AF27" s="19" t="s">
        <v>61</v>
      </c>
      <c r="AG27" s="19" t="s">
        <v>61</v>
      </c>
      <c r="AH27" s="19" t="s">
        <v>337</v>
      </c>
      <c r="AI27" s="19" t="s">
        <v>339</v>
      </c>
      <c r="AJ27" s="19" t="s">
        <v>340</v>
      </c>
      <c r="AK27" s="19" t="s">
        <v>341</v>
      </c>
      <c r="AL27" s="19" t="s">
        <v>305</v>
      </c>
      <c r="AM27" s="19" t="s">
        <v>306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342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78</v>
      </c>
      <c r="BD27" s="19" t="s">
        <v>60</v>
      </c>
      <c r="BE27" s="19" t="s">
        <v>78</v>
      </c>
    </row>
    <row r="28" ht="22.5" customHeight="1">
      <c r="A28" s="18" t="s">
        <v>343</v>
      </c>
      <c r="B28" s="19" t="s">
        <v>344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18000.0</v>
      </c>
      <c r="H28" s="20">
        <v>15640.0</v>
      </c>
      <c r="I28" s="20">
        <v>-5160.0</v>
      </c>
      <c r="J28" s="20">
        <v>-15640.0</v>
      </c>
      <c r="K28" s="20" t="s">
        <v>60</v>
      </c>
      <c r="L28" s="20">
        <v>12840.0</v>
      </c>
      <c r="M28" s="19" t="s">
        <v>61</v>
      </c>
      <c r="N28" s="19" t="str">
        <f t="shared" si="1"/>
        <v>Mini Afeitadora Mini Shaver Eléctrica Portátil De BolsilloColor : Plateado | Voltaje : 110VRD-9-F</v>
      </c>
      <c r="O28" s="19" t="str">
        <f t="shared" si="2"/>
        <v>Mini Afeitadora Mini Shaver Eléctrica Portátil De BolsilloColor : Plateado | Voltaje : 110VRD-9-F</v>
      </c>
      <c r="P28" s="19">
        <f>+VLOOKUP(O28,YOVANI!B:D,3,0)</f>
        <v>8000</v>
      </c>
      <c r="Q28" s="19">
        <f t="shared" si="7"/>
        <v>8000</v>
      </c>
      <c r="R28" s="19"/>
      <c r="S28" s="19">
        <v>1000.0</v>
      </c>
      <c r="T28" s="19">
        <f t="shared" si="8"/>
        <v>3840</v>
      </c>
      <c r="U28" s="19">
        <f t="shared" si="5"/>
        <v>3840</v>
      </c>
      <c r="V28" s="21">
        <f t="shared" si="9"/>
        <v>0.48</v>
      </c>
      <c r="W28" s="19" t="s">
        <v>345</v>
      </c>
      <c r="X28" s="19" t="s">
        <v>346</v>
      </c>
      <c r="Y28" s="19" t="s">
        <v>347</v>
      </c>
      <c r="Z28" s="19" t="s">
        <v>348</v>
      </c>
      <c r="AA28" s="20">
        <v>18000.0</v>
      </c>
      <c r="AB28" s="20" t="s">
        <v>65</v>
      </c>
      <c r="AC28" s="19" t="s">
        <v>66</v>
      </c>
      <c r="AD28" s="19" t="s">
        <v>349</v>
      </c>
      <c r="AE28" s="19" t="s">
        <v>350</v>
      </c>
      <c r="AF28" s="19" t="s">
        <v>61</v>
      </c>
      <c r="AG28" s="19" t="s">
        <v>61</v>
      </c>
      <c r="AH28" s="19" t="s">
        <v>349</v>
      </c>
      <c r="AI28" s="19" t="s">
        <v>351</v>
      </c>
      <c r="AJ28" s="19" t="s">
        <v>352</v>
      </c>
      <c r="AK28" s="19" t="s">
        <v>353</v>
      </c>
      <c r="AL28" s="19" t="s">
        <v>354</v>
      </c>
      <c r="AM28" s="19" t="s">
        <v>355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307</v>
      </c>
      <c r="AS28" s="19" t="s">
        <v>356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78</v>
      </c>
      <c r="BD28" s="19" t="s">
        <v>60</v>
      </c>
      <c r="BE28" s="19" t="s">
        <v>78</v>
      </c>
    </row>
    <row r="29" ht="22.5" customHeight="1">
      <c r="A29" s="18" t="s">
        <v>357</v>
      </c>
      <c r="B29" s="19" t="s">
        <v>358</v>
      </c>
      <c r="C29" s="19" t="s">
        <v>57</v>
      </c>
      <c r="D29" s="19" t="s">
        <v>58</v>
      </c>
      <c r="E29" s="19" t="s">
        <v>78</v>
      </c>
      <c r="F29" s="20">
        <v>1.0</v>
      </c>
      <c r="G29" s="20">
        <v>65000.0</v>
      </c>
      <c r="H29" s="20">
        <v>13515.0</v>
      </c>
      <c r="I29" s="20">
        <v>-12052.78</v>
      </c>
      <c r="J29" s="20">
        <v>-13515.0</v>
      </c>
      <c r="K29" s="20" t="s">
        <v>60</v>
      </c>
      <c r="L29" s="20">
        <v>52947.22</v>
      </c>
      <c r="M29" s="19" t="s">
        <v>61</v>
      </c>
      <c r="N29" s="19" t="str">
        <f t="shared" si="1"/>
        <v>Mesa Ajustable Multiusos Table Mate Ii Portatil PlegableColor : BlancoTC-M-42</v>
      </c>
      <c r="O29" s="19" t="str">
        <f t="shared" si="2"/>
        <v>Mesa Ajustable Multiusos Table Mate Ii Portatil PlegableColor : BlancoTC-M-42</v>
      </c>
      <c r="P29" s="19">
        <f>+VLOOKUP(O29,YOVANI!B:D,3,0)</f>
        <v>42000</v>
      </c>
      <c r="Q29" s="19">
        <f t="shared" si="7"/>
        <v>42000</v>
      </c>
      <c r="R29" s="19"/>
      <c r="S29" s="19">
        <v>1000.0</v>
      </c>
      <c r="T29" s="19">
        <f t="shared" si="8"/>
        <v>9947.22</v>
      </c>
      <c r="U29" s="19">
        <f t="shared" si="5"/>
        <v>9947.22</v>
      </c>
      <c r="V29" s="21">
        <f t="shared" si="9"/>
        <v>0.2368385714</v>
      </c>
      <c r="W29" s="19" t="s">
        <v>333</v>
      </c>
      <c r="X29" s="19" t="s">
        <v>334</v>
      </c>
      <c r="Y29" s="19" t="s">
        <v>335</v>
      </c>
      <c r="Z29" s="19" t="s">
        <v>336</v>
      </c>
      <c r="AA29" s="20">
        <v>65000.0</v>
      </c>
      <c r="AB29" s="20" t="s">
        <v>65</v>
      </c>
      <c r="AC29" s="19" t="s">
        <v>66</v>
      </c>
      <c r="AD29" s="19" t="s">
        <v>359</v>
      </c>
      <c r="AE29" s="19" t="s">
        <v>360</v>
      </c>
      <c r="AF29" s="19" t="s">
        <v>61</v>
      </c>
      <c r="AG29" s="19" t="s">
        <v>61</v>
      </c>
      <c r="AH29" s="19" t="s">
        <v>359</v>
      </c>
      <c r="AI29" s="19" t="s">
        <v>361</v>
      </c>
      <c r="AJ29" s="19" t="s">
        <v>362</v>
      </c>
      <c r="AK29" s="19" t="s">
        <v>341</v>
      </c>
      <c r="AL29" s="19" t="s">
        <v>305</v>
      </c>
      <c r="AM29" s="19" t="s">
        <v>306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363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78</v>
      </c>
      <c r="BD29" s="19" t="s">
        <v>60</v>
      </c>
      <c r="BE29" s="19" t="s">
        <v>78</v>
      </c>
    </row>
    <row r="30" ht="15.75" customHeight="1">
      <c r="A30" s="18" t="s">
        <v>364</v>
      </c>
      <c r="B30" s="19" t="s">
        <v>365</v>
      </c>
      <c r="C30" s="19" t="s">
        <v>57</v>
      </c>
      <c r="D30" s="19" t="s">
        <v>58</v>
      </c>
      <c r="E30" s="19" t="s">
        <v>78</v>
      </c>
      <c r="F30" s="20">
        <v>1.0</v>
      </c>
      <c r="G30" s="20">
        <v>52499.0</v>
      </c>
      <c r="H30" s="20">
        <v>10800.0</v>
      </c>
      <c r="I30" s="20">
        <v>-9975.0</v>
      </c>
      <c r="J30" s="20">
        <v>-10800.0</v>
      </c>
      <c r="K30" s="20" t="s">
        <v>60</v>
      </c>
      <c r="L30" s="20">
        <v>42524.0</v>
      </c>
      <c r="M30" s="19" t="s">
        <v>61</v>
      </c>
      <c r="N30" s="19" t="str">
        <f t="shared" si="1"/>
        <v>Cesto Triple Plegable Para Sucia VT-35</v>
      </c>
      <c r="O30" s="19" t="str">
        <f t="shared" si="2"/>
        <v>Cesto Triple Plegable Para Sucia VT-35</v>
      </c>
      <c r="P30" s="19">
        <f>+VLOOKUP(O30,YOVANI!B:D,3,0)</f>
        <v>35000</v>
      </c>
      <c r="Q30" s="19">
        <f t="shared" si="7"/>
        <v>35000</v>
      </c>
      <c r="R30" s="19"/>
      <c r="S30" s="19">
        <v>1000.0</v>
      </c>
      <c r="T30" s="19">
        <f t="shared" si="8"/>
        <v>6524</v>
      </c>
      <c r="U30" s="19">
        <f t="shared" si="5"/>
        <v>6524</v>
      </c>
      <c r="V30" s="21">
        <f t="shared" si="9"/>
        <v>0.1864</v>
      </c>
      <c r="W30" s="19" t="s">
        <v>120</v>
      </c>
      <c r="X30" s="19" t="s">
        <v>366</v>
      </c>
      <c r="Y30" s="19" t="s">
        <v>122</v>
      </c>
      <c r="Z30" s="19" t="s">
        <v>61</v>
      </c>
      <c r="AA30" s="20">
        <v>52499.0</v>
      </c>
      <c r="AB30" s="20" t="s">
        <v>65</v>
      </c>
      <c r="AC30" s="19" t="s">
        <v>66</v>
      </c>
      <c r="AD30" s="19" t="s">
        <v>367</v>
      </c>
      <c r="AE30" s="19" t="s">
        <v>368</v>
      </c>
      <c r="AF30" s="19" t="s">
        <v>61</v>
      </c>
      <c r="AG30" s="19" t="s">
        <v>61</v>
      </c>
      <c r="AH30" s="19" t="s">
        <v>367</v>
      </c>
      <c r="AI30" s="19" t="s">
        <v>369</v>
      </c>
      <c r="AJ30" s="19" t="s">
        <v>370</v>
      </c>
      <c r="AK30" s="19" t="s">
        <v>371</v>
      </c>
      <c r="AL30" s="19" t="s">
        <v>372</v>
      </c>
      <c r="AM30" s="19" t="s">
        <v>61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373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78</v>
      </c>
      <c r="BD30" s="19" t="s">
        <v>60</v>
      </c>
      <c r="BE30" s="19" t="s">
        <v>78</v>
      </c>
    </row>
    <row r="31" ht="15.75" customHeight="1">
      <c r="A31" s="18" t="s">
        <v>374</v>
      </c>
      <c r="B31" s="19" t="s">
        <v>375</v>
      </c>
      <c r="C31" s="19" t="s">
        <v>57</v>
      </c>
      <c r="D31" s="19" t="s">
        <v>58</v>
      </c>
      <c r="E31" s="19" t="s">
        <v>78</v>
      </c>
      <c r="F31" s="20">
        <v>1.0</v>
      </c>
      <c r="G31" s="20">
        <v>40000.0</v>
      </c>
      <c r="H31" s="20">
        <v>10900.0</v>
      </c>
      <c r="I31" s="20">
        <v>-9074.23</v>
      </c>
      <c r="J31" s="20">
        <v>-10900.0</v>
      </c>
      <c r="K31" s="20" t="s">
        <v>60</v>
      </c>
      <c r="L31" s="20">
        <v>30925.77</v>
      </c>
      <c r="M31" s="19" t="s">
        <v>61</v>
      </c>
      <c r="N31" s="19" t="str">
        <f t="shared" si="1"/>
        <v>Telefono Panasonic Fijo De Mesa Alambrico Ts500- 7700Color : BlancoZKSO-26-F</v>
      </c>
      <c r="O31" s="19" t="str">
        <f t="shared" si="2"/>
        <v>Telefono Panasonic Fijo De Mesa Alambrico Ts500- 7700Color : BlancoZKSO-26-F</v>
      </c>
      <c r="P31" s="19">
        <f>+VLOOKUP(O31,YOVANI!B:D,3,0)</f>
        <v>26000</v>
      </c>
      <c r="Q31" s="19">
        <f t="shared" si="7"/>
        <v>26000</v>
      </c>
      <c r="R31" s="19"/>
      <c r="S31" s="19">
        <v>1000.0</v>
      </c>
      <c r="T31" s="19">
        <f t="shared" si="8"/>
        <v>3925.77</v>
      </c>
      <c r="U31" s="19">
        <f t="shared" si="5"/>
        <v>3925.77</v>
      </c>
      <c r="V31" s="21">
        <f t="shared" si="9"/>
        <v>0.1509911538</v>
      </c>
      <c r="W31" s="19" t="s">
        <v>376</v>
      </c>
      <c r="X31" s="19" t="s">
        <v>377</v>
      </c>
      <c r="Y31" s="19" t="s">
        <v>378</v>
      </c>
      <c r="Z31" s="19" t="s">
        <v>336</v>
      </c>
      <c r="AA31" s="20">
        <v>40000.0</v>
      </c>
      <c r="AB31" s="20" t="s">
        <v>65</v>
      </c>
      <c r="AC31" s="19" t="s">
        <v>66</v>
      </c>
      <c r="AD31" s="19" t="s">
        <v>379</v>
      </c>
      <c r="AE31" s="19" t="s">
        <v>380</v>
      </c>
      <c r="AF31" s="19" t="s">
        <v>61</v>
      </c>
      <c r="AG31" s="19" t="s">
        <v>61</v>
      </c>
      <c r="AH31" s="19" t="s">
        <v>379</v>
      </c>
      <c r="AI31" s="19" t="s">
        <v>381</v>
      </c>
      <c r="AJ31" s="19" t="s">
        <v>382</v>
      </c>
      <c r="AK31" s="19" t="s">
        <v>383</v>
      </c>
      <c r="AL31" s="19" t="s">
        <v>384</v>
      </c>
      <c r="AM31" s="19" t="s">
        <v>385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386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78</v>
      </c>
      <c r="BD31" s="19" t="s">
        <v>60</v>
      </c>
      <c r="BE31" s="19" t="s">
        <v>78</v>
      </c>
    </row>
    <row r="32" ht="15.75" customHeight="1">
      <c r="A32" s="18" t="s">
        <v>387</v>
      </c>
      <c r="B32" s="19" t="s">
        <v>388</v>
      </c>
      <c r="C32" s="19" t="s">
        <v>57</v>
      </c>
      <c r="D32" s="19" t="s">
        <v>58</v>
      </c>
      <c r="E32" s="19" t="s">
        <v>78</v>
      </c>
      <c r="F32" s="20">
        <v>1.0</v>
      </c>
      <c r="G32" s="20">
        <v>160000.0</v>
      </c>
      <c r="H32" s="20" t="s">
        <v>60</v>
      </c>
      <c r="I32" s="20">
        <v>-24000.0</v>
      </c>
      <c r="J32" s="20">
        <v>-8175.0</v>
      </c>
      <c r="K32" s="20" t="s">
        <v>60</v>
      </c>
      <c r="L32" s="20">
        <v>127825.0</v>
      </c>
      <c r="M32" s="19" t="s">
        <v>61</v>
      </c>
      <c r="N32" s="19" t="str">
        <f t="shared" si="1"/>
        <v>Molino Eléctrico Para Maíz Carne 2500w 6 En 1 Con Embutidor RD-120F</v>
      </c>
      <c r="O32" s="19" t="str">
        <f t="shared" si="2"/>
        <v>Molino Eléctrico Para Maíz Carne 2500w 6 En 1 Con Embutidor RD-120F</v>
      </c>
      <c r="P32" s="19">
        <f>+VLOOKUP(O32,YOVANI!B:D,3,0)</f>
        <v>115000</v>
      </c>
      <c r="Q32" s="19">
        <f t="shared" si="7"/>
        <v>115000</v>
      </c>
      <c r="R32" s="19"/>
      <c r="S32" s="19">
        <v>1000.0</v>
      </c>
      <c r="T32" s="19">
        <f t="shared" si="8"/>
        <v>11825</v>
      </c>
      <c r="U32" s="19">
        <f t="shared" si="5"/>
        <v>11825</v>
      </c>
      <c r="V32" s="21">
        <f t="shared" si="9"/>
        <v>0.102826087</v>
      </c>
      <c r="W32" s="19" t="s">
        <v>62</v>
      </c>
      <c r="X32" s="19" t="s">
        <v>63</v>
      </c>
      <c r="Y32" s="19" t="s">
        <v>64</v>
      </c>
      <c r="Z32" s="19" t="s">
        <v>61</v>
      </c>
      <c r="AA32" s="20">
        <v>160000.0</v>
      </c>
      <c r="AB32" s="20" t="s">
        <v>65</v>
      </c>
      <c r="AC32" s="19" t="s">
        <v>66</v>
      </c>
      <c r="AD32" s="19" t="s">
        <v>389</v>
      </c>
      <c r="AE32" s="19" t="s">
        <v>390</v>
      </c>
      <c r="AF32" s="19" t="s">
        <v>61</v>
      </c>
      <c r="AG32" s="19" t="s">
        <v>61</v>
      </c>
      <c r="AH32" s="19" t="s">
        <v>389</v>
      </c>
      <c r="AI32" s="19" t="s">
        <v>391</v>
      </c>
      <c r="AJ32" s="19" t="s">
        <v>392</v>
      </c>
      <c r="AK32" s="19" t="s">
        <v>393</v>
      </c>
      <c r="AL32" s="19" t="s">
        <v>72</v>
      </c>
      <c r="AM32" s="19" t="s">
        <v>61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394</v>
      </c>
      <c r="AS32" s="19" t="s">
        <v>395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78</v>
      </c>
      <c r="BD32" s="19" t="s">
        <v>60</v>
      </c>
      <c r="BE32" s="19" t="s">
        <v>78</v>
      </c>
    </row>
    <row r="33" ht="15.75" customHeight="1">
      <c r="A33" s="18" t="s">
        <v>396</v>
      </c>
      <c r="B33" s="19" t="s">
        <v>397</v>
      </c>
      <c r="C33" s="19" t="s">
        <v>57</v>
      </c>
      <c r="D33" s="19" t="s">
        <v>58</v>
      </c>
      <c r="E33" s="19" t="s">
        <v>78</v>
      </c>
      <c r="F33" s="20">
        <v>1.0</v>
      </c>
      <c r="G33" s="20">
        <v>61750.0</v>
      </c>
      <c r="H33" s="20">
        <v>10700.0</v>
      </c>
      <c r="I33" s="20">
        <v>-10128.0</v>
      </c>
      <c r="J33" s="20">
        <v>-10700.0</v>
      </c>
      <c r="K33" s="20" t="s">
        <v>60</v>
      </c>
      <c r="L33" s="20">
        <v>51622.0</v>
      </c>
      <c r="M33" s="19" t="s">
        <v>61</v>
      </c>
      <c r="N33" s="19" t="str">
        <f t="shared" si="1"/>
        <v>Mesa Ajustable Multiusos Table Mate Ii Portatil PlegableColor : BlancoTC-M-42</v>
      </c>
      <c r="O33" s="19" t="str">
        <f t="shared" si="2"/>
        <v>Mesa Ajustable Multiusos Table Mate Ii Portatil PlegableColor : BlancoTC-M-42</v>
      </c>
      <c r="P33" s="19">
        <f>+VLOOKUP(O33,YOVANI!B:D,3,0)</f>
        <v>42000</v>
      </c>
      <c r="Q33" s="19">
        <f t="shared" si="7"/>
        <v>42000</v>
      </c>
      <c r="R33" s="19"/>
      <c r="S33" s="19">
        <v>1000.0</v>
      </c>
      <c r="T33" s="19">
        <f t="shared" si="8"/>
        <v>8622</v>
      </c>
      <c r="U33" s="19">
        <f t="shared" si="5"/>
        <v>8622</v>
      </c>
      <c r="V33" s="21">
        <f t="shared" si="9"/>
        <v>0.2052857143</v>
      </c>
      <c r="W33" s="19" t="s">
        <v>333</v>
      </c>
      <c r="X33" s="19" t="s">
        <v>334</v>
      </c>
      <c r="Y33" s="19" t="s">
        <v>335</v>
      </c>
      <c r="Z33" s="19" t="s">
        <v>336</v>
      </c>
      <c r="AA33" s="20">
        <v>61750.0</v>
      </c>
      <c r="AB33" s="20" t="s">
        <v>65</v>
      </c>
      <c r="AC33" s="19" t="s">
        <v>66</v>
      </c>
      <c r="AD33" s="19" t="s">
        <v>398</v>
      </c>
      <c r="AE33" s="19" t="s">
        <v>399</v>
      </c>
      <c r="AF33" s="19" t="s">
        <v>61</v>
      </c>
      <c r="AG33" s="19" t="s">
        <v>61</v>
      </c>
      <c r="AH33" s="19" t="s">
        <v>398</v>
      </c>
      <c r="AI33" s="19" t="s">
        <v>400</v>
      </c>
      <c r="AJ33" s="19" t="s">
        <v>401</v>
      </c>
      <c r="AK33" s="19" t="s">
        <v>402</v>
      </c>
      <c r="AL33" s="19" t="s">
        <v>128</v>
      </c>
      <c r="AM33" s="19" t="s">
        <v>403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404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78</v>
      </c>
      <c r="BD33" s="19" t="s">
        <v>60</v>
      </c>
      <c r="BE33" s="19" t="s">
        <v>78</v>
      </c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3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29 AI30:AI33 G3:L1000 AA34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</hyperlinks>
  <printOptions/>
  <pageMargins bottom="0.75" footer="0.0" header="0.0" left="0.7" right="0.7" top="0.75"/>
  <pageSetup orientation="landscape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21.38"/>
    <col customWidth="1" min="3" max="26" width="10.63"/>
  </cols>
  <sheetData>
    <row r="3"/>
    <row r="4"/>
    <row r="5"/>
    <row r="6"/>
    <row r="7"/>
    <row r="8"/>
    <row r="9"/>
    <row r="10">
      <c r="E10" s="31" t="s">
        <v>414</v>
      </c>
    </row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3.88"/>
    <col customWidth="1" min="3" max="3" width="11.38"/>
    <col customWidth="1" min="4" max="5" width="19.88"/>
    <col customWidth="1" min="6" max="6" width="23.88"/>
    <col customWidth="1" min="7" max="8" width="19.88"/>
    <col customWidth="1" min="9" max="26" width="10.63"/>
  </cols>
  <sheetData>
    <row r="1" ht="66.0" customHeight="1">
      <c r="A1" s="34" t="s">
        <v>427</v>
      </c>
      <c r="B1" s="35" t="s">
        <v>428</v>
      </c>
      <c r="C1" s="35" t="s">
        <v>429</v>
      </c>
      <c r="D1" s="35" t="s">
        <v>430</v>
      </c>
      <c r="E1" s="36" t="s">
        <v>431</v>
      </c>
      <c r="F1" s="35" t="s">
        <v>432</v>
      </c>
      <c r="G1" s="36" t="s">
        <v>405</v>
      </c>
      <c r="H1" s="35" t="s">
        <v>433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6.0" customHeight="1">
      <c r="A2" s="38">
        <v>60.0</v>
      </c>
      <c r="B2" s="39" t="s">
        <v>434</v>
      </c>
      <c r="C2" s="40">
        <v>3.0</v>
      </c>
      <c r="D2" s="41">
        <v>115000.0</v>
      </c>
      <c r="E2" s="42">
        <v>345000.0</v>
      </c>
      <c r="F2" s="43"/>
      <c r="G2" s="43" t="s">
        <v>419</v>
      </c>
      <c r="H2" s="44" t="s">
        <v>435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6.0" customHeight="1">
      <c r="A3" s="38">
        <v>61.0</v>
      </c>
      <c r="B3" s="39" t="s">
        <v>436</v>
      </c>
      <c r="C3" s="40">
        <v>1.0</v>
      </c>
      <c r="D3" s="41">
        <v>15000.0</v>
      </c>
      <c r="E3" s="42">
        <v>15000.0</v>
      </c>
      <c r="F3" s="43"/>
      <c r="G3" s="43" t="s">
        <v>418</v>
      </c>
      <c r="H3" s="44" t="s">
        <v>435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6.0" customHeight="1">
      <c r="A4" s="45">
        <v>62.0</v>
      </c>
      <c r="B4" s="46" t="s">
        <v>437</v>
      </c>
      <c r="C4" s="47">
        <v>1.0</v>
      </c>
      <c r="D4" s="48">
        <v>55000.0</v>
      </c>
      <c r="E4" s="42">
        <v>55000.0</v>
      </c>
      <c r="F4" s="49"/>
      <c r="G4" s="49" t="s">
        <v>410</v>
      </c>
      <c r="H4" s="50" t="s">
        <v>435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6.0" customHeight="1">
      <c r="A5" s="45">
        <v>63.0</v>
      </c>
      <c r="B5" s="46" t="s">
        <v>438</v>
      </c>
      <c r="C5" s="47">
        <v>1.0</v>
      </c>
      <c r="D5" s="48">
        <v>30000.0</v>
      </c>
      <c r="E5" s="42">
        <v>30000.0</v>
      </c>
      <c r="F5" s="49"/>
      <c r="G5" s="49" t="s">
        <v>410</v>
      </c>
      <c r="H5" s="50" t="s">
        <v>435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6.0" customHeight="1">
      <c r="A6" s="38">
        <v>64.0</v>
      </c>
      <c r="B6" s="39" t="s">
        <v>439</v>
      </c>
      <c r="C6" s="40">
        <v>1.0</v>
      </c>
      <c r="D6" s="41">
        <v>35000.0</v>
      </c>
      <c r="E6" s="42">
        <v>35000.0</v>
      </c>
      <c r="F6" s="43"/>
      <c r="G6" s="43" t="s">
        <v>422</v>
      </c>
      <c r="H6" s="44" t="s">
        <v>435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6.0" customHeight="1">
      <c r="A7" s="45">
        <v>65.0</v>
      </c>
      <c r="B7" s="46" t="s">
        <v>440</v>
      </c>
      <c r="C7" s="47">
        <v>1.0</v>
      </c>
      <c r="D7" s="48">
        <v>17000.0</v>
      </c>
      <c r="E7" s="42">
        <v>17000.0</v>
      </c>
      <c r="F7" s="49"/>
      <c r="G7" s="49" t="s">
        <v>425</v>
      </c>
      <c r="H7" s="50" t="s">
        <v>435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6.0" customHeight="1">
      <c r="A8" s="38">
        <v>66.0</v>
      </c>
      <c r="B8" s="39" t="s">
        <v>441</v>
      </c>
      <c r="C8" s="40">
        <v>1.0</v>
      </c>
      <c r="D8" s="41">
        <v>17000.0</v>
      </c>
      <c r="E8" s="42">
        <v>17000.0</v>
      </c>
      <c r="F8" s="43"/>
      <c r="G8" s="43" t="s">
        <v>423</v>
      </c>
      <c r="H8" s="44" t="s">
        <v>435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6.0" customHeight="1">
      <c r="A9" s="45">
        <v>67.0</v>
      </c>
      <c r="B9" s="46" t="s">
        <v>442</v>
      </c>
      <c r="C9" s="47">
        <v>1.0</v>
      </c>
      <c r="D9" s="48">
        <v>22000.0</v>
      </c>
      <c r="E9" s="42">
        <v>22000.0</v>
      </c>
      <c r="F9" s="49"/>
      <c r="G9" s="49" t="s">
        <v>425</v>
      </c>
      <c r="H9" s="50" t="s">
        <v>435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6.0" customHeight="1">
      <c r="A10" s="51">
        <v>68.0</v>
      </c>
      <c r="B10" s="52" t="s">
        <v>443</v>
      </c>
      <c r="C10" s="53">
        <v>1.0</v>
      </c>
      <c r="D10" s="54">
        <v>60000.0</v>
      </c>
      <c r="E10" s="42">
        <v>60000.0</v>
      </c>
      <c r="F10" s="55"/>
      <c r="G10" s="55" t="s">
        <v>408</v>
      </c>
      <c r="H10" s="56" t="s">
        <v>435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6.0" customHeight="1">
      <c r="A11" s="57">
        <v>69.0</v>
      </c>
      <c r="B11" s="58" t="s">
        <v>444</v>
      </c>
      <c r="C11" s="59">
        <v>1.0</v>
      </c>
      <c r="D11" s="60">
        <v>15000.0</v>
      </c>
      <c r="E11" s="42">
        <v>15000.0</v>
      </c>
      <c r="F11" s="61"/>
      <c r="G11" s="61" t="s">
        <v>415</v>
      </c>
      <c r="H11" s="62" t="s">
        <v>435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6.0" customHeight="1">
      <c r="A12" s="38">
        <v>70.0</v>
      </c>
      <c r="B12" s="39" t="s">
        <v>445</v>
      </c>
      <c r="C12" s="40">
        <v>1.0</v>
      </c>
      <c r="D12" s="41">
        <v>26000.0</v>
      </c>
      <c r="E12" s="42">
        <v>26000.0</v>
      </c>
      <c r="F12" s="43"/>
      <c r="G12" s="43" t="s">
        <v>409</v>
      </c>
      <c r="H12" s="44" t="s">
        <v>435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6.0" customHeight="1">
      <c r="A13" s="38">
        <v>71.0</v>
      </c>
      <c r="B13" s="39" t="s">
        <v>446</v>
      </c>
      <c r="C13" s="40">
        <v>1.0</v>
      </c>
      <c r="D13" s="41">
        <v>35000.0</v>
      </c>
      <c r="E13" s="42">
        <v>35000.0</v>
      </c>
      <c r="F13" s="43"/>
      <c r="G13" s="43" t="s">
        <v>416</v>
      </c>
      <c r="H13" s="44" t="s">
        <v>435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6.0" customHeight="1">
      <c r="A14" s="57">
        <v>72.0</v>
      </c>
      <c r="B14" s="58" t="s">
        <v>447</v>
      </c>
      <c r="C14" s="59">
        <v>2.0</v>
      </c>
      <c r="D14" s="60">
        <v>35000.0</v>
      </c>
      <c r="E14" s="42">
        <v>70000.0</v>
      </c>
      <c r="F14" s="61"/>
      <c r="G14" s="61" t="s">
        <v>420</v>
      </c>
      <c r="H14" s="62" t="s">
        <v>435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6.0" customHeight="1">
      <c r="A15" s="38">
        <v>73.0</v>
      </c>
      <c r="B15" s="39" t="s">
        <v>448</v>
      </c>
      <c r="C15" s="40">
        <v>1.0</v>
      </c>
      <c r="D15" s="41">
        <v>35000.0</v>
      </c>
      <c r="E15" s="42">
        <v>35000.0</v>
      </c>
      <c r="F15" s="43"/>
      <c r="G15" s="43" t="s">
        <v>411</v>
      </c>
      <c r="H15" s="44" t="s">
        <v>435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6.0" customHeight="1">
      <c r="A16" s="38">
        <v>74.0</v>
      </c>
      <c r="B16" s="39" t="s">
        <v>449</v>
      </c>
      <c r="C16" s="40">
        <v>1.0</v>
      </c>
      <c r="D16" s="41">
        <v>135000.0</v>
      </c>
      <c r="E16" s="42">
        <v>135000.0</v>
      </c>
      <c r="F16" s="43"/>
      <c r="G16" s="43" t="s">
        <v>421</v>
      </c>
      <c r="H16" s="44" t="s">
        <v>435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6.0" customHeight="1">
      <c r="A17" s="38">
        <v>75.0</v>
      </c>
      <c r="B17" s="39" t="s">
        <v>450</v>
      </c>
      <c r="C17" s="40">
        <v>1.0</v>
      </c>
      <c r="D17" s="41">
        <v>370000.0</v>
      </c>
      <c r="E17" s="42">
        <v>370000.0</v>
      </c>
      <c r="F17" s="43"/>
      <c r="G17" s="43" t="s">
        <v>411</v>
      </c>
      <c r="H17" s="44" t="s">
        <v>435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6.0" customHeight="1">
      <c r="A18" s="38">
        <v>76.0</v>
      </c>
      <c r="B18" s="39" t="s">
        <v>451</v>
      </c>
      <c r="C18" s="40">
        <v>1.0</v>
      </c>
      <c r="D18" s="41">
        <v>160000.0</v>
      </c>
      <c r="E18" s="42">
        <v>160000.0</v>
      </c>
      <c r="F18" s="43"/>
      <c r="G18" s="43" t="s">
        <v>412</v>
      </c>
      <c r="H18" s="44" t="s">
        <v>435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6.0" customHeight="1">
      <c r="A19" s="45">
        <v>77.0</v>
      </c>
      <c r="B19" s="46" t="s">
        <v>452</v>
      </c>
      <c r="C19" s="47">
        <v>1.0</v>
      </c>
      <c r="D19" s="48">
        <v>8000.0</v>
      </c>
      <c r="E19" s="42">
        <v>8000.0</v>
      </c>
      <c r="F19" s="49"/>
      <c r="G19" s="49" t="s">
        <v>425</v>
      </c>
      <c r="H19" s="50" t="s">
        <v>435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66.0" customHeight="1">
      <c r="A20" s="63">
        <v>78.0</v>
      </c>
      <c r="B20" s="64" t="s">
        <v>453</v>
      </c>
      <c r="C20" s="65">
        <v>1.0</v>
      </c>
      <c r="D20" s="42">
        <v>16000.0</v>
      </c>
      <c r="E20" s="42">
        <v>16000.0</v>
      </c>
      <c r="F20" s="66"/>
      <c r="G20" s="66" t="s">
        <v>407</v>
      </c>
      <c r="H20" s="67" t="s">
        <v>435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66.0" customHeight="1">
      <c r="A21" s="45">
        <v>79.0</v>
      </c>
      <c r="B21" s="46" t="s">
        <v>454</v>
      </c>
      <c r="C21" s="47">
        <v>1.0</v>
      </c>
      <c r="D21" s="48">
        <v>70000.0</v>
      </c>
      <c r="E21" s="42">
        <v>70000.0</v>
      </c>
      <c r="F21" s="49"/>
      <c r="G21" s="49" t="s">
        <v>424</v>
      </c>
      <c r="H21" s="50" t="s">
        <v>435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66.0" customHeight="1">
      <c r="A22" s="57">
        <v>80.0</v>
      </c>
      <c r="B22" s="58" t="s">
        <v>455</v>
      </c>
      <c r="C22" s="59">
        <v>3.0</v>
      </c>
      <c r="D22" s="60">
        <v>42000.0</v>
      </c>
      <c r="E22" s="42">
        <v>126000.0</v>
      </c>
      <c r="F22" s="61"/>
      <c r="G22" s="61" t="s">
        <v>413</v>
      </c>
      <c r="H22" s="62" t="s">
        <v>435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66.0" customHeight="1">
      <c r="A23" s="57">
        <v>81.0</v>
      </c>
      <c r="B23" s="58" t="s">
        <v>456</v>
      </c>
      <c r="C23" s="59">
        <v>1.0</v>
      </c>
      <c r="D23" s="60">
        <v>8000.0</v>
      </c>
      <c r="E23" s="42">
        <v>8000.0</v>
      </c>
      <c r="F23" s="61"/>
      <c r="G23" s="61" t="s">
        <v>417</v>
      </c>
      <c r="H23" s="62" t="s">
        <v>435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66.0" customHeight="1">
      <c r="A24" s="38">
        <v>30.0</v>
      </c>
      <c r="B24" s="39" t="s">
        <v>439</v>
      </c>
      <c r="C24" s="40">
        <v>1.0</v>
      </c>
      <c r="D24" s="41">
        <v>36000.0</v>
      </c>
      <c r="E24" s="42">
        <v>36000.0</v>
      </c>
      <c r="F24" s="43"/>
      <c r="G24" s="43" t="s">
        <v>422</v>
      </c>
      <c r="H24" s="44" t="s">
        <v>435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66.0" customHeight="1">
      <c r="A25" s="38">
        <v>31.0</v>
      </c>
      <c r="B25" s="39" t="s">
        <v>457</v>
      </c>
      <c r="C25" s="40">
        <v>1.0</v>
      </c>
      <c r="D25" s="41">
        <v>26000.0</v>
      </c>
      <c r="E25" s="42">
        <v>26000.0</v>
      </c>
      <c r="F25" s="43"/>
      <c r="G25" s="43" t="s">
        <v>416</v>
      </c>
      <c r="H25" s="44" t="s">
        <v>435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66.0" customHeight="1">
      <c r="A26" s="38">
        <v>29.0</v>
      </c>
      <c r="B26" s="39" t="s">
        <v>434</v>
      </c>
      <c r="C26" s="40">
        <v>1.0</v>
      </c>
      <c r="D26" s="41">
        <v>115000.0</v>
      </c>
      <c r="E26" s="42">
        <v>115000.0</v>
      </c>
      <c r="F26" s="43"/>
      <c r="G26" s="43" t="s">
        <v>419</v>
      </c>
      <c r="H26" s="44" t="s">
        <v>435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66.0" customHeight="1">
      <c r="A27" s="38">
        <v>30.0</v>
      </c>
      <c r="B27" s="39" t="s">
        <v>455</v>
      </c>
      <c r="C27" s="40">
        <v>1.0</v>
      </c>
      <c r="D27" s="41">
        <v>42000.0</v>
      </c>
      <c r="E27" s="42">
        <v>42000.0</v>
      </c>
      <c r="F27" s="43"/>
      <c r="G27" s="43" t="s">
        <v>413</v>
      </c>
      <c r="H27" s="44" t="s">
        <v>435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2024-04-11T13:16:49Z</dcterms:created>
  <dc:creator>Apache POI</dc:creator>
</cp:coreProperties>
</file>