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Mb+rG6LFtnJcS/G+L2gyPMpABaF55l/XIihtcGGpBVg="/>
    </ext>
  </extLst>
</workbook>
</file>

<file path=xl/sharedStrings.xml><?xml version="1.0" encoding="utf-8"?>
<sst xmlns="http://schemas.openxmlformats.org/spreadsheetml/2006/main" count="934" uniqueCount="317">
  <si>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</si>
  <si>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</si>
  <si>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</si>
  <si>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</si>
  <si>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</si>
  <si>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</si>
  <si>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</si>
  <si>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</si>
  <si>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</si>
  <si>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</si>
  <si>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</si>
  <si>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</si>
  <si>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</si>
  <si>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</si>
  <si>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</si>
  <si>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</si>
  <si>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</si>
  <si>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</si>
  <si>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</si>
  <si>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</si>
  <si>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</si>
  <si>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</si>
  <si>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</si>
  <si>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</si>
  <si>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</si>
  <si>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</si>
  <si>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</si>
  <si>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</si>
  <si>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</si>
  <si>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</si>
  <si>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</si>
  <si>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</si>
  <si>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</si>
  <si>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</si>
  <si>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</si>
  <si>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</si>
  <si>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</si>
  <si>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</si>
  <si>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</si>
  <si>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</si>
  <si>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</si>
  <si>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</si>
  <si>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</si>
  <si>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</si>
  <si>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</si>
  <si>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</si>
  <si>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</si>
  <si>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</si>
  <si>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</si>
  <si>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</si>
  <si>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</si>
  <si>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</si>
  <si>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</si>
  <si>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</si>
  <si>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</si>
  <si>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2000008025730076</t>
  </si>
  <si>
    <t>12 de abril de 2024 01:53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</si>
  <si>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</si>
  <si>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</si>
  <si>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</si>
  <si>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</si>
  <si>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</si>
  <si>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GOT-23</t>
  </si>
  <si>
    <t>MCO1395145933</t>
  </si>
  <si>
    <t>Manguera Expandible Flexible 30 Metros Con Aspersor Jardin Color Verde</t>
  </si>
  <si>
    <t>Clásica</t>
  </si>
  <si>
    <t>Factura no adjunta</t>
  </si>
  <si>
    <t>Andres Felipe Romero Cárdenas</t>
  </si>
  <si>
    <t>CC 1020475656</t>
  </si>
  <si>
    <t>1020475656</t>
  </si>
  <si>
    <t>Carrera 33 B #20a-34 / Referencia: Conjunto cerrado La Fontana - Manzana G casa 2 B - Alamos 2, Valledupar, Cesar</t>
  </si>
  <si>
    <t>Valledupar</t>
  </si>
  <si>
    <t>Cesar</t>
  </si>
  <si>
    <t>200005</t>
  </si>
  <si>
    <t>Colombia</t>
  </si>
  <si>
    <t>Colecta de Mercado Envíos</t>
  </si>
  <si>
    <t>MELI Logistics</t>
  </si>
  <si>
    <t>MEL43284096984FMXDF01</t>
  </si>
  <si>
    <t>2000005629773131</t>
  </si>
  <si>
    <t>11 de abril de 2024 23:50 hs.</t>
  </si>
  <si>
    <t>Sí</t>
  </si>
  <si>
    <t>RC-70</t>
  </si>
  <si>
    <t>MCO1401929307</t>
  </si>
  <si>
    <t>Masajeador De Cuello Ayuda A Aliviar Mejor El Dolor Muscular</t>
  </si>
  <si>
    <t>Color : Beige | Voltaje : 110V</t>
  </si>
  <si>
    <t>javier santamaria vega</t>
  </si>
  <si>
    <t>CC 13723674</t>
  </si>
  <si>
    <t>13723674</t>
  </si>
  <si>
    <t>Avenida 7 #3-17 / Casas Refinerias - El Rosario, Barrancabermeja, Santander</t>
  </si>
  <si>
    <t>Barrancabermeja</t>
  </si>
  <si>
    <t>Santander</t>
  </si>
  <si>
    <t>687033</t>
  </si>
  <si>
    <t>MEL43283863783FMXDF01</t>
  </si>
  <si>
    <t>2000008025188164</t>
  </si>
  <si>
    <t>11 de abril de 2024 22:20 hs.</t>
  </si>
  <si>
    <t>VMX-7-J</t>
  </si>
  <si>
    <t>MCO1399262133</t>
  </si>
  <si>
    <t>Dispensador Automatico De Agua Para Botellon Recargable Econ Color Blanco/negro</t>
  </si>
  <si>
    <t>Alexander Ahumada</t>
  </si>
  <si>
    <t>CC 72147572</t>
  </si>
  <si>
    <t>72147572</t>
  </si>
  <si>
    <t>Calle 72 #39-175 / Referencia: Edificio Boracay oficina 426 - Delicias, Barranquilla, Atlantico</t>
  </si>
  <si>
    <t>Barranquilla</t>
  </si>
  <si>
    <t>Atlantico</t>
  </si>
  <si>
    <t>080002</t>
  </si>
  <si>
    <t>MEL43283877432FMXDF01</t>
  </si>
  <si>
    <t>2000005629180857</t>
  </si>
  <si>
    <t>11 de abril de 2024 20:24 hs.</t>
  </si>
  <si>
    <t>MCO1395193221</t>
  </si>
  <si>
    <t>Manguera Flexible Expandible 30 Metro + Acople + Pistola Color Verde Lima</t>
  </si>
  <si>
    <t>CHRISTIAN ENRIQUE VELASCO CHAPARRO</t>
  </si>
  <si>
    <t>CC 1090427379</t>
  </si>
  <si>
    <t>1090427379</t>
  </si>
  <si>
    <t>Calle 22 AN #3-71 / Urbanización - Tasajero, Cúcuta, Norte De Santander</t>
  </si>
  <si>
    <t>Cúcuta</t>
  </si>
  <si>
    <t>Norte De Santander</t>
  </si>
  <si>
    <t>540003</t>
  </si>
  <si>
    <t>MEL43283603918FMXDF01</t>
  </si>
  <si>
    <t>2000008023859160</t>
  </si>
  <si>
    <t>11 de abril de 2024 20:18 hs.</t>
  </si>
  <si>
    <t>BMX-M-450</t>
  </si>
  <si>
    <t>MCO1399556295</t>
  </si>
  <si>
    <t>Bicicleta Estatica Máquina Spinning Spin Bike X Speed 17 K Color Negro/azul</t>
  </si>
  <si>
    <t>Juan Pablo  Rodriguez</t>
  </si>
  <si>
    <t>CC 1110600464</t>
  </si>
  <si>
    <t>1110600464</t>
  </si>
  <si>
    <t>Urbanización La Esperanza Manzana A Casa 15 / Cerca Al Cai De La Gaviota. - Urbanización La Esperanza, Ibagué, Tolima</t>
  </si>
  <si>
    <t>Ibagué</t>
  </si>
  <si>
    <t>Tolima</t>
  </si>
  <si>
    <t>730005</t>
  </si>
  <si>
    <t>MEL43283312590FMXDF01</t>
  </si>
  <si>
    <t>2000008023580608</t>
  </si>
  <si>
    <t>11 de abril de 2024 18:21 hs.</t>
  </si>
  <si>
    <t>VT-8</t>
  </si>
  <si>
    <t>MCO1387801697</t>
  </si>
  <si>
    <t>Molde Prensa Manual Para Carne Hamburguesa Cocina Color Gris</t>
  </si>
  <si>
    <t>Restrepo Marulanda Jhon Deiby</t>
  </si>
  <si>
    <t>CC 8430027</t>
  </si>
  <si>
    <t>8430027</t>
  </si>
  <si>
    <t>Carrera 64b #41b-34 / apto 201 Referencia: sector cancha de la primavera - porvenir, Rionegro, Antioquia</t>
  </si>
  <si>
    <t>Rionegro</t>
  </si>
  <si>
    <t>Antioquia</t>
  </si>
  <si>
    <t>054040</t>
  </si>
  <si>
    <t>MEL43283186504FMXDF01</t>
  </si>
  <si>
    <t>2000008023292892</t>
  </si>
  <si>
    <t>11 de abril de 2024 17:45 hs.</t>
  </si>
  <si>
    <t>TC-M-42</t>
  </si>
  <si>
    <t>MCO2263889346</t>
  </si>
  <si>
    <t>Mesa Ajustable Multiusos Table Mate Ii Portatil Plegable</t>
  </si>
  <si>
    <t>Color : Blanco</t>
  </si>
  <si>
    <t>Miguel Ortiz</t>
  </si>
  <si>
    <t>CC 1032501099</t>
  </si>
  <si>
    <t>1032501099</t>
  </si>
  <si>
    <t>Carrera 82 #25G-60 / Torre 5 Apto 702 Referencia: Edificio VIVA 26 Torre 5 Apto 702 - Modelia, Fontibón, Bogotá D.C.</t>
  </si>
  <si>
    <t>Fontibón</t>
  </si>
  <si>
    <t>Bogotá D.C.</t>
  </si>
  <si>
    <t>110931</t>
  </si>
  <si>
    <t>MEL43283062158FMXDF01</t>
  </si>
  <si>
    <t>2000008023165190</t>
  </si>
  <si>
    <t>11 de abril de 2024 17:26 hs.</t>
  </si>
  <si>
    <t>VT-35</t>
  </si>
  <si>
    <t>MCO2235963872</t>
  </si>
  <si>
    <t>Cesto Triple Plegable Para Sucia</t>
  </si>
  <si>
    <t>Sara Sofia Villamizar Carrillo</t>
  </si>
  <si>
    <t>CC 1193572290</t>
  </si>
  <si>
    <t>1193572290</t>
  </si>
  <si>
    <t>Calle 63 #77-41 / Turmalina T2 Apto910 Referencia: Edificio Turmalina - San Germán, Medellín, Antioquia</t>
  </si>
  <si>
    <t>Medellín</t>
  </si>
  <si>
    <t>050034</t>
  </si>
  <si>
    <t>MEL43283008652FMXDF01</t>
  </si>
  <si>
    <t>2000008023005464</t>
  </si>
  <si>
    <t>11 de abril de 2024 17:08 hs.</t>
  </si>
  <si>
    <t>Isleydi Sandoval</t>
  </si>
  <si>
    <t>CC 66978240</t>
  </si>
  <si>
    <t>66978240</t>
  </si>
  <si>
    <t>carrera 83 #18-05 / Palmas del ingenio casa 29 - Ingenio, Cali, Valle Del Cauca</t>
  </si>
  <si>
    <t>Cali</t>
  </si>
  <si>
    <t>Valle Del Cauca</t>
  </si>
  <si>
    <t>760032</t>
  </si>
  <si>
    <t>MEL43282792975FMXDF01</t>
  </si>
  <si>
    <t>2000008022981908</t>
  </si>
  <si>
    <t>11 de abril de 2024 17:03 hs.</t>
  </si>
  <si>
    <t>GAT-27</t>
  </si>
  <si>
    <t>MCO1394138965</t>
  </si>
  <si>
    <t>Manguera Magic Hose Expandible 45 Metros Con Pistola</t>
  </si>
  <si>
    <t>Color : colores</t>
  </si>
  <si>
    <t>Carlos Cubides</t>
  </si>
  <si>
    <t>CC 1075233930</t>
  </si>
  <si>
    <t>1075233930</t>
  </si>
  <si>
    <t>Carrera 10A #3A -16 -SN / Barrio Altico - Barrio Altico, Neiva, Huila</t>
  </si>
  <si>
    <t>Neiva</t>
  </si>
  <si>
    <t>Huila</t>
  </si>
  <si>
    <t>410010</t>
  </si>
  <si>
    <t>MEL43282930870FMXDF01</t>
  </si>
  <si>
    <t>2000008027491574</t>
  </si>
  <si>
    <t>12 de abril de 2024 09:58 hs.</t>
  </si>
  <si>
    <t>Juan Camilo Madrigal</t>
  </si>
  <si>
    <t>CC 1017241847</t>
  </si>
  <si>
    <t>1017241847</t>
  </si>
  <si>
    <t>Calle 25 sur #43-30 / 403 Referencia: Edificio Calleja Real, ubicado sobre la canalización de la Quebrada de La Ayurá. Entre la avenida del Poblado y la av Las Vegas - Zuñiga, Envigado, Antioquia</t>
  </si>
  <si>
    <t>Envigado</t>
  </si>
  <si>
    <t>055420</t>
  </si>
  <si>
    <t>MEL43284774829FMXDF01</t>
  </si>
  <si>
    <t>2000005630999265</t>
  </si>
  <si>
    <t>12 de abril de 2024 11:39 hs.</t>
  </si>
  <si>
    <t>25-ZM-J</t>
  </si>
  <si>
    <t>MCO2321643416</t>
  </si>
  <si>
    <t>Aspirador Vertical Portátil Recargable Automotriz</t>
  </si>
  <si>
    <t>Paola Girón</t>
  </si>
  <si>
    <t>CC 1088313610</t>
  </si>
  <si>
    <t>1088313610</t>
  </si>
  <si>
    <t>Carrera 16 Trans #T3-06 / Referencia: Es por toda la entrada en la segunda esquina la. Casa es una tienda - Pubenza, Florida, Valle Del Cauca</t>
  </si>
  <si>
    <t>Florida</t>
  </si>
  <si>
    <t>763560</t>
  </si>
  <si>
    <t>MEL43285273802FMXDF01</t>
  </si>
  <si>
    <t>2000008029762484</t>
  </si>
  <si>
    <t>12 de abril de 2024 15:00 hs.</t>
  </si>
  <si>
    <t>RC-35</t>
  </si>
  <si>
    <t>MCO2207359560</t>
  </si>
  <si>
    <t>Olla De Vidrio De Borosilicato Con Tapa 1.5 Litros</t>
  </si>
  <si>
    <t>Color : Vidrio</t>
  </si>
  <si>
    <t>Camila Andrea Salazar  González</t>
  </si>
  <si>
    <t>CC 1094955982</t>
  </si>
  <si>
    <t>1094955982</t>
  </si>
  <si>
    <t>Calle 67F #41-33 / 1 Referencia: puerta negra - Malhabar, Manizales, Caldas</t>
  </si>
  <si>
    <t>Manizales</t>
  </si>
  <si>
    <t>Caldas</t>
  </si>
  <si>
    <t>170004</t>
  </si>
  <si>
    <t>MEL43285790361FMXDF01</t>
  </si>
  <si>
    <t>2000005631945301</t>
  </si>
  <si>
    <t>12 de abril de 2024 14:47 hs.</t>
  </si>
  <si>
    <t>Paquete de 2 productos</t>
  </si>
  <si>
    <t>laura valencia</t>
  </si>
  <si>
    <t>CC 37841301</t>
  </si>
  <si>
    <t>37841301</t>
  </si>
  <si>
    <t>Calle 28 #31-63 / Referencia: Apartamento 1602 Torre Rio - La Aurora, Bucaramanga, Santander</t>
  </si>
  <si>
    <t>Bucaramanga</t>
  </si>
  <si>
    <t>680002</t>
  </si>
  <si>
    <t>MEL43285751919FMXDF01</t>
  </si>
  <si>
    <t>2000008029669138</t>
  </si>
  <si>
    <t>DTK-50</t>
  </si>
  <si>
    <t>MCO1395038589</t>
  </si>
  <si>
    <t>Cámara Giratoria Ptz Wifi 2.4g/5g V380 Ip Conexión Enchufe</t>
  </si>
  <si>
    <t>2000008029669140</t>
  </si>
  <si>
    <t>RD-E-42</t>
  </si>
  <si>
    <t>MCO2320088052</t>
  </si>
  <si>
    <t>Proyector De Luces De Galaxia/nebulosa Diseño De Astronauta</t>
  </si>
  <si>
    <t>2000008029626902</t>
  </si>
  <si>
    <t>12 de abril de 2024 14:41 hs.</t>
  </si>
  <si>
    <t>MONICA DEL CARMEN LUNA CASTAÑO</t>
  </si>
  <si>
    <t>CC 37937659</t>
  </si>
  <si>
    <t>37937659</t>
  </si>
  <si>
    <t>Calle 68B #24A-10 / Torre 2, Apto 204 Referencia: Conjunto Residencial Prados de San Sebastián - Carrizal Campestre, Girón, Santander</t>
  </si>
  <si>
    <t>Girón</t>
  </si>
  <si>
    <t>687541</t>
  </si>
  <si>
    <t>MEL43285732847FMXDF01</t>
  </si>
  <si>
    <t>2000008029181470</t>
  </si>
  <si>
    <t>12 de abril de 2024 13:43 hs.</t>
  </si>
  <si>
    <t>BG-35-F</t>
  </si>
  <si>
    <t>MCO2253036766</t>
  </si>
  <si>
    <t>Tonificador Facial Ejercitador Ejercicio Mandibular Mandibul</t>
  </si>
  <si>
    <t>Color : Azul</t>
  </si>
  <si>
    <t>Rayk Luna</t>
  </si>
  <si>
    <t>CC 80766163</t>
  </si>
  <si>
    <t>80766163</t>
  </si>
  <si>
    <t>Cra 7a #173-21 / Torre 9 apto 301 - El redil, Usaquén, Bogotá D.C.</t>
  </si>
  <si>
    <t>Usaquén</t>
  </si>
  <si>
    <t>110141</t>
  </si>
  <si>
    <t>MEL43285681346FMXDF01</t>
  </si>
  <si>
    <t>2000008029161998</t>
  </si>
  <si>
    <t>12 de abril de 2024 13:38 hs.</t>
  </si>
  <si>
    <t>DG-12</t>
  </si>
  <si>
    <t>MCO1398787075</t>
  </si>
  <si>
    <t>Pelota Inteligente Para Gatos Perros Recargable Usb C</t>
  </si>
  <si>
    <t>Color : Rosa</t>
  </si>
  <si>
    <t>Pamela Plazas</t>
  </si>
  <si>
    <t>CC 1014282378</t>
  </si>
  <si>
    <t>1014282378</t>
  </si>
  <si>
    <t>Calle 70abis #117a-04 / Casa 64 Referencia: Senderos de engativa etapa 1 -  casa 64
se deja en portería - La Faena, Engativá, Bogotá D.C.</t>
  </si>
  <si>
    <t>Engativá</t>
  </si>
  <si>
    <t>111031</t>
  </si>
  <si>
    <t>MEL43285528109FMXDF01</t>
  </si>
  <si>
    <t>PROVEEDOR</t>
  </si>
  <si>
    <t>Suma de VALOR TOTAL</t>
  </si>
  <si>
    <t>BODEGA RC</t>
  </si>
  <si>
    <t>BUGO</t>
  </si>
  <si>
    <t>DISTRI</t>
  </si>
  <si>
    <t>MONO</t>
  </si>
  <si>
    <t>OFICINA</t>
  </si>
  <si>
    <t>RACO</t>
  </si>
  <si>
    <t>ROOD FONDO</t>
  </si>
  <si>
    <t>TOR SEBAS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</si>
  <si>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</si>
  <si>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</si>
  <si>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</si>
  <si>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</si>
  <si>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</si>
  <si>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</si>
  <si>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</si>
  <si>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</si>
  <si>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</si>
  <si>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Manguera Expandible Flexible 30 Metros Con Aspersor Jardin Color Verde GOT-23</t>
  </si>
  <si>
    <t>GIOVANI</t>
  </si>
  <si>
    <t>Masajeador De Cuello Ayuda A Aliviar Mejor El Dolor MuscularColor : Beige | Voltaje : 110VRC-70</t>
  </si>
  <si>
    <t>Dispensador Automatico De Agua Para Botellon Recargable Econ Color Blanco/negro VMX-7-J</t>
  </si>
  <si>
    <t>Manguera Flexible Expandible 30 Metro + Acople + Pistola Color Verde Lima GOT-23</t>
  </si>
  <si>
    <t>Bicicleta Estatica Máquina Spinning Spin Bike X Speed 17 K Color Negro/azul BMX-M-450</t>
  </si>
  <si>
    <t>Molde Prensa Manual Para Carne Hamburguesa Cocina Color Gris VT-8</t>
  </si>
  <si>
    <t>Mesa Ajustable Multiusos Table Mate Ii Portatil PlegableColor : BlancoTC-M-42</t>
  </si>
  <si>
    <t>Cesto Triple Plegable Para Sucia VT-35</t>
  </si>
  <si>
    <t>Manguera Magic Hose Expandible 45 Metros Con PistolaColor : coloresGAT-27</t>
  </si>
  <si>
    <t>Aspirador Vertical Portátil Recargable Automotriz 25-ZM-J</t>
  </si>
  <si>
    <t>Olla De Vidrio De Borosilicato Con Tapa 1.5 LitrosColor : VidrioRC-35</t>
  </si>
  <si>
    <t>Cámara Giratoria Ptz Wifi 2.4g/5g V380 Ip Conexión EnchufeColor : BlancoDTK-50</t>
  </si>
  <si>
    <t>Proyector De Luces De Galaxia/nebulosa Diseño De Astronauta RD-E-42</t>
  </si>
  <si>
    <t>Tonificador Facial Ejercitador Ejercicio Mandibular MandibulColor : AzulBG-35-F</t>
  </si>
  <si>
    <t>Pelota Inteligente Para Gatos Perros Recargable Usb CColor : RosaDG-12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</si>
</sst>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8" sheet="YOVANI"/>
  </cacheSource>
  <cacheFields>
    <cacheField name="ITEM" numFmtId="0">
      <sharedItems containsSemiMixedTypes="0" containsString="0" containsNumber="1" containsInteger="1">
        <n v="68.0"/>
        <n v="69.0"/>
        <n v="70.0"/>
        <n v="71.0"/>
        <n v="72.0"/>
        <n v="73.0"/>
        <n v="74.0"/>
        <n v="75.0"/>
        <n v="76.0"/>
        <n v="27.0"/>
        <n v="22.0"/>
        <n v="30.0"/>
        <n v="31.0"/>
        <n v="32.0"/>
        <n v="33.0"/>
        <n v="34.0"/>
        <n v="35.0"/>
      </sharedItems>
    </cacheField>
    <cacheField name="PRODUCTO" numFmtId="0">
      <sharedItems>
        <s v="Manguera Expandible Flexible 30 Metros Con Aspersor Jardin Color Verde GOT-23"/>
        <s v="Masajeador De Cuello Ayuda A Aliviar Mejor El Dolor MuscularColor : Beige | Voltaje : 110VRC-70"/>
        <s v="Dispensador Automatico De Agua Para Botellon Recargable Econ Color Blanco/negro VMX-7-J"/>
        <s v="Manguera Flexible Expandible 30 Metro + Acople + Pistola Color Verde Lima GOT-23"/>
        <s v="Bicicleta Estatica Máquina Spinning Spin Bike X Speed 17 K Color Negro/azul BMX-M-450"/>
        <s v="Molde Prensa Manual Para Carne Hamburguesa Cocina Color Gris VT-8"/>
        <s v="Mesa Ajustable Multiusos Table Mate Ii Portatil PlegableColor : BlancoTC-M-42"/>
        <s v="Cesto Triple Plegable Para Sucia VT-35"/>
        <s v="Manguera Magic Hose Expandible 45 Metros Con PistolaColor : coloresGAT-27"/>
        <s v="Aspirador Vertical Portátil Recargable Automotriz 25-ZM-J"/>
        <s v="Olla De Vidrio De Borosilicato Con Tapa 1.5 LitrosColor : VidrioRC-35"/>
        <s v="Cámara Giratoria Ptz Wifi 2.4g/5g V380 Ip Conexión EnchufeColor : BlancoDTK-50"/>
        <s v="Proyector De Luces De Galaxia/nebulosa Diseño De Astronauta RD-E-42"/>
        <s v="Tonificador Facial Ejercitador Ejercicio Mandibular MandibulColor : AzulBG-35-F"/>
        <s v="Pelota Inteligente Para Gatos Perros Recargable Usb CColor : RosaDG-12"/>
      </sharedItems>
    </cacheField>
    <cacheField name="CANT" numFmtId="0">
      <sharedItems containsSemiMixedTypes="0" containsString="0" containsNumber="1" containsInteger="1">
        <n v="1.0"/>
        <n v="2.0"/>
        <n v="3.0"/>
      </sharedItems>
    </cacheField>
    <cacheField name="VALOR U/N" numFmtId="0">
      <sharedItems containsSemiMixedTypes="0" containsString="0" containsNumber="1" containsInteger="1">
        <n v="16000.0"/>
        <n v="70000.0"/>
        <n v="9000.0"/>
        <n v="0.0"/>
        <n v="8000.0"/>
        <n v="42000.0"/>
        <n v="34000.0"/>
        <n v="26000.0"/>
        <n v="25000.0"/>
        <n v="50000.0"/>
        <n v="38000.0"/>
        <n v="3500.0"/>
        <n v="12000.0"/>
      </sharedItems>
    </cacheField>
    <cacheField name="VALOR TOTAL" numFmtId="0">
      <sharedItems containsSemiMixedTypes="0" containsString="0" containsNumber="1" containsInteger="1">
        <n v="16000.0"/>
        <n v="70000.0"/>
        <n v="9000.0"/>
        <n v="32000.0"/>
        <n v="0.0"/>
        <n v="8000.0"/>
        <n v="84000.0"/>
        <n v="34000.0"/>
        <n v="78000.0"/>
        <n v="25000.0"/>
        <n v="50000.0"/>
        <n v="38000.0"/>
        <n v="42000.0"/>
        <n v="3500.0"/>
        <n v="12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RACO"/>
        <s v="BODEGA RC"/>
        <s v="TOR SEBAS"/>
        <s v="OFICINA"/>
        <s v="BUGO"/>
        <s v="MONO"/>
        <s v="DISTRI"/>
        <s v="ZOOM"/>
        <s v="ROOD FONDO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3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"/>
        <item x="4"/>
        <item x="6"/>
        <item x="5"/>
        <item x="3"/>
        <item x="0"/>
        <item x="8"/>
        <item x="2"/>
        <item x="7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ercadolibre.com.co/ventas/2000008027491574/detalle" TargetMode="External"/><Relationship Id="rId10" Type="http://schemas.openxmlformats.org/officeDocument/2006/relationships/hyperlink" Target="https://www.mercadolibre.com.co/ventas/2000008022981908/detalle" TargetMode="External"/><Relationship Id="rId13" Type="http://schemas.openxmlformats.org/officeDocument/2006/relationships/hyperlink" Target="https://www.mercadolibre.com.co/ventas/2000008029762484/detalle" TargetMode="External"/><Relationship Id="rId12" Type="http://schemas.openxmlformats.org/officeDocument/2006/relationships/hyperlink" Target="https://www.mercadolibre.com.co/ventas/2000005630999265/detalle" TargetMode="External"/><Relationship Id="rId1" Type="http://schemas.openxmlformats.org/officeDocument/2006/relationships/hyperlink" Target="https://www.mercadolibre.com.co/ventas/2000008025730076/detalle" TargetMode="External"/><Relationship Id="rId2" Type="http://schemas.openxmlformats.org/officeDocument/2006/relationships/hyperlink" Target="https://www.mercadolibre.com.co/ventas/2000005629773131/detalle" TargetMode="External"/><Relationship Id="rId3" Type="http://schemas.openxmlformats.org/officeDocument/2006/relationships/hyperlink" Target="https://www.mercadolibre.com.co/ventas/2000008025188164/detalle" TargetMode="External"/><Relationship Id="rId4" Type="http://schemas.openxmlformats.org/officeDocument/2006/relationships/hyperlink" Target="https://www.mercadolibre.com.co/ventas/2000005629180857/detalle" TargetMode="External"/><Relationship Id="rId9" Type="http://schemas.openxmlformats.org/officeDocument/2006/relationships/hyperlink" Target="https://www.mercadolibre.com.co/ventas/2000008023005464/detalle" TargetMode="External"/><Relationship Id="rId15" Type="http://schemas.openxmlformats.org/officeDocument/2006/relationships/hyperlink" Target="https://www.mercadolibre.com.co/ventas/2000005631945301/detalle" TargetMode="External"/><Relationship Id="rId14" Type="http://schemas.openxmlformats.org/officeDocument/2006/relationships/hyperlink" Target="https://www.mercadolibre.com.co/ventas/2000005631945301/detalle" TargetMode="External"/><Relationship Id="rId17" Type="http://schemas.openxmlformats.org/officeDocument/2006/relationships/hyperlink" Target="https://www.mercadolibre.com.co/ventas/2000008029626902/detalle" TargetMode="External"/><Relationship Id="rId16" Type="http://schemas.openxmlformats.org/officeDocument/2006/relationships/hyperlink" Target="https://www.mercadolibre.com.co/ventas/2000005631945301/detalle" TargetMode="External"/><Relationship Id="rId5" Type="http://schemas.openxmlformats.org/officeDocument/2006/relationships/hyperlink" Target="https://www.mercadolibre.com.co/ventas/2000008023859160/detalle" TargetMode="External"/><Relationship Id="rId19" Type="http://schemas.openxmlformats.org/officeDocument/2006/relationships/hyperlink" Target="https://www.mercadolibre.com.co/ventas/2000008029161998/detalle" TargetMode="External"/><Relationship Id="rId6" Type="http://schemas.openxmlformats.org/officeDocument/2006/relationships/hyperlink" Target="https://www.mercadolibre.com.co/ventas/2000008023580608/detalle" TargetMode="External"/><Relationship Id="rId18" Type="http://schemas.openxmlformats.org/officeDocument/2006/relationships/hyperlink" Target="https://www.mercadolibre.com.co/ventas/2000008029181470/detalle" TargetMode="External"/><Relationship Id="rId7" Type="http://schemas.openxmlformats.org/officeDocument/2006/relationships/hyperlink" Target="https://www.mercadolibre.com.co/ventas/2000008023292892/detalle" TargetMode="External"/><Relationship Id="rId8" Type="http://schemas.openxmlformats.org/officeDocument/2006/relationships/hyperlink" Target="https://www.mercadolibre.com.co/ventas/200000802316519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7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35100.0</v>
      </c>
      <c r="H3" s="20">
        <v>12200.0</v>
      </c>
      <c r="I3" s="20">
        <v>-7919.32</v>
      </c>
      <c r="J3" s="20">
        <v>-12200.0</v>
      </c>
      <c r="K3" s="20" t="s">
        <v>60</v>
      </c>
      <c r="L3" s="20">
        <v>27180.68</v>
      </c>
      <c r="M3" s="19" t="s">
        <v>61</v>
      </c>
      <c r="N3" s="19" t="str">
        <f t="shared" ref="N3:N21" si="1">+Y3&amp;Z3&amp;W3</f>
        <v>Manguera Expandible Flexible 30 Metros Con Aspersor Jardin Color Verde GOT-23</v>
      </c>
      <c r="O3" s="19" t="str">
        <f t="shared" ref="O3:O21" si="2">+CLEAN(TRIM(N3))</f>
        <v>Manguera Expandible Flexible 30 Metros Con Aspersor Jardin Color Verde GOT-23</v>
      </c>
      <c r="P3" s="19">
        <f>+VLOOKUP(O3,YOVANI!B:D,3,0)</f>
        <v>16000</v>
      </c>
      <c r="Q3" s="19">
        <f t="shared" ref="Q3:Q15" si="3">+P3*F3</f>
        <v>16000</v>
      </c>
      <c r="R3" s="19"/>
      <c r="S3" s="19">
        <v>1000.0</v>
      </c>
      <c r="T3" s="19">
        <f t="shared" ref="T3:T16" si="4">+L3-Q3-R3-S3</f>
        <v>10180.68</v>
      </c>
      <c r="U3" s="19">
        <f t="shared" ref="U3:U21" si="5">+T3/F3</f>
        <v>10180.68</v>
      </c>
      <c r="V3" s="21">
        <f t="shared" ref="V3:V16" si="6">+T3/Q3</f>
        <v>0.6362925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35100.0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80</v>
      </c>
      <c r="F4" s="20">
        <v>1.0</v>
      </c>
      <c r="G4" s="20">
        <v>133900.0</v>
      </c>
      <c r="H4" s="20" t="s">
        <v>60</v>
      </c>
      <c r="I4" s="20">
        <v>-20754.5</v>
      </c>
      <c r="J4" s="20">
        <v>-8175.0</v>
      </c>
      <c r="K4" s="20" t="s">
        <v>60</v>
      </c>
      <c r="L4" s="20">
        <v>104970.5</v>
      </c>
      <c r="M4" s="19" t="s">
        <v>61</v>
      </c>
      <c r="N4" s="19" t="str">
        <f t="shared" si="1"/>
        <v>Masajeador De Cuello Ayuda A Aliviar Mejor El Dolor MuscularColor : Beige | Voltaje : 110VRC-70</v>
      </c>
      <c r="O4" s="19" t="str">
        <f t="shared" si="2"/>
        <v>Masajeador De Cuello Ayuda A Aliviar Mejor El Dolor MuscularColor : Beige | Voltaje : 110VRC-70</v>
      </c>
      <c r="P4" s="19">
        <f>+VLOOKUP(O4,YOVANI!B:D,3,0)</f>
        <v>70000</v>
      </c>
      <c r="Q4" s="19">
        <f t="shared" si="3"/>
        <v>70000</v>
      </c>
      <c r="R4" s="19"/>
      <c r="S4" s="19">
        <v>1000.0</v>
      </c>
      <c r="T4" s="19">
        <f t="shared" si="4"/>
        <v>33970.5</v>
      </c>
      <c r="U4" s="19">
        <f t="shared" si="5"/>
        <v>33970.5</v>
      </c>
      <c r="V4" s="21">
        <f t="shared" si="6"/>
        <v>0.4852928571</v>
      </c>
      <c r="W4" s="19" t="s">
        <v>81</v>
      </c>
      <c r="X4" s="19" t="s">
        <v>82</v>
      </c>
      <c r="Y4" s="19" t="s">
        <v>83</v>
      </c>
      <c r="Z4" s="19" t="s">
        <v>84</v>
      </c>
      <c r="AA4" s="20">
        <v>133900.0</v>
      </c>
      <c r="AB4" s="20" t="s">
        <v>65</v>
      </c>
      <c r="AC4" s="19" t="s">
        <v>66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14950.0</v>
      </c>
      <c r="H5" s="20">
        <v>12600.0</v>
      </c>
      <c r="I5" s="20">
        <v>-4193.0</v>
      </c>
      <c r="J5" s="20">
        <v>-12600.0</v>
      </c>
      <c r="K5" s="20" t="s">
        <v>60</v>
      </c>
      <c r="L5" s="20">
        <v>10757.0</v>
      </c>
      <c r="M5" s="19" t="s">
        <v>61</v>
      </c>
      <c r="N5" s="19" t="str">
        <f t="shared" si="1"/>
        <v>Dispensador Automatico De Agua Para Botellon Recargable Econ Color Blanco/negro VMX-7-J</v>
      </c>
      <c r="O5" s="19" t="str">
        <f t="shared" si="2"/>
        <v>Dispensador Automatico De Agua Para Botellon Recargable Econ Color Blanco/negro VMX-7-J</v>
      </c>
      <c r="P5" s="19">
        <f>+VLOOKUP(O5,YOVANI!B:D,3,0)</f>
        <v>9000</v>
      </c>
      <c r="Q5" s="19">
        <f t="shared" si="3"/>
        <v>9000</v>
      </c>
      <c r="R5" s="19"/>
      <c r="S5" s="19">
        <v>1000.0</v>
      </c>
      <c r="T5" s="19">
        <f t="shared" si="4"/>
        <v>757</v>
      </c>
      <c r="U5" s="19">
        <f t="shared" si="5"/>
        <v>757</v>
      </c>
      <c r="V5" s="22">
        <f t="shared" si="6"/>
        <v>0.08411111111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14950.0</v>
      </c>
      <c r="AB5" s="20" t="s">
        <v>65</v>
      </c>
      <c r="AC5" s="19" t="s">
        <v>66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80</v>
      </c>
      <c r="F6" s="20">
        <v>2.0</v>
      </c>
      <c r="G6" s="20">
        <v>84500.0</v>
      </c>
      <c r="H6" s="20">
        <v>14400.0</v>
      </c>
      <c r="I6" s="20" t="s">
        <v>60</v>
      </c>
      <c r="J6" s="20" t="s">
        <v>60</v>
      </c>
      <c r="K6" s="20" t="s">
        <v>60</v>
      </c>
      <c r="L6" s="20">
        <v>98900.0</v>
      </c>
      <c r="M6" s="19" t="s">
        <v>61</v>
      </c>
      <c r="N6" s="19" t="str">
        <f t="shared" si="1"/>
        <v>Manguera Flexible Expandible 30 Metro + Acople + Pistola Color Verde Lima GOT-23</v>
      </c>
      <c r="O6" s="19" t="str">
        <f t="shared" si="2"/>
        <v>Manguera Flexible Expandible 30 Metro + Acople + Pistola Color Verde Lima GOT-23</v>
      </c>
      <c r="P6" s="19">
        <f>+VLOOKUP(O6,YOVANI!B:D,3,0)</f>
        <v>16000</v>
      </c>
      <c r="Q6" s="19">
        <f t="shared" si="3"/>
        <v>32000</v>
      </c>
      <c r="R6" s="19"/>
      <c r="S6" s="19">
        <v>1000.0</v>
      </c>
      <c r="T6" s="19">
        <f t="shared" si="4"/>
        <v>65900</v>
      </c>
      <c r="U6" s="19">
        <f t="shared" si="5"/>
        <v>32950</v>
      </c>
      <c r="V6" s="22">
        <f t="shared" si="6"/>
        <v>2.059375</v>
      </c>
      <c r="W6" s="19" t="s">
        <v>62</v>
      </c>
      <c r="X6" s="19" t="s">
        <v>108</v>
      </c>
      <c r="Y6" s="19" t="s">
        <v>109</v>
      </c>
      <c r="Z6" s="19" t="s">
        <v>61</v>
      </c>
      <c r="AA6" s="20">
        <v>42250.0</v>
      </c>
      <c r="AB6" s="20" t="s">
        <v>65</v>
      </c>
      <c r="AC6" s="19" t="s">
        <v>66</v>
      </c>
      <c r="AD6" s="19" t="s">
        <v>110</v>
      </c>
      <c r="AE6" s="19" t="s">
        <v>111</v>
      </c>
      <c r="AF6" s="19" t="s">
        <v>61</v>
      </c>
      <c r="AG6" s="19" t="s">
        <v>61</v>
      </c>
      <c r="AH6" s="19" t="s">
        <v>110</v>
      </c>
      <c r="AI6" s="19" t="s">
        <v>112</v>
      </c>
      <c r="AJ6" s="19" t="s">
        <v>113</v>
      </c>
      <c r="AK6" s="19" t="s">
        <v>114</v>
      </c>
      <c r="AL6" s="19" t="s">
        <v>115</v>
      </c>
      <c r="AM6" s="19" t="s">
        <v>116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117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118</v>
      </c>
      <c r="B7" s="19" t="s">
        <v>119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655900.0</v>
      </c>
      <c r="H7" s="20" t="s">
        <v>60</v>
      </c>
      <c r="I7" s="20">
        <v>-91826.0</v>
      </c>
      <c r="J7" s="20">
        <v>-19515.0</v>
      </c>
      <c r="K7" s="20" t="s">
        <v>60</v>
      </c>
      <c r="L7" s="20">
        <v>544559.0</v>
      </c>
      <c r="M7" s="19" t="s">
        <v>61</v>
      </c>
      <c r="N7" s="19" t="str">
        <f t="shared" si="1"/>
        <v>Bicicleta Estatica Máquina Spinning Spin Bike X Speed 17 K Color Negro/azul BMX-M-450</v>
      </c>
      <c r="O7" s="19" t="str">
        <f t="shared" si="2"/>
        <v>Bicicleta Estatica Máquina Spinning Spin Bike X Speed 17 K Color Negro/azul BMX-M-450</v>
      </c>
      <c r="P7" s="19">
        <f>+VLOOKUP(O7,YOVANI!B:D,3,0)</f>
        <v>0</v>
      </c>
      <c r="Q7" s="19">
        <f t="shared" si="3"/>
        <v>0</v>
      </c>
      <c r="R7" s="19"/>
      <c r="S7" s="19">
        <v>1000.0</v>
      </c>
      <c r="T7" s="19">
        <f t="shared" si="4"/>
        <v>543559</v>
      </c>
      <c r="U7" s="19">
        <f t="shared" si="5"/>
        <v>543559</v>
      </c>
      <c r="V7" s="21" t="str">
        <f t="shared" si="6"/>
        <v>#DIV/0!</v>
      </c>
      <c r="W7" s="19" t="s">
        <v>120</v>
      </c>
      <c r="X7" s="19" t="s">
        <v>121</v>
      </c>
      <c r="Y7" s="19" t="s">
        <v>122</v>
      </c>
      <c r="Z7" s="19" t="s">
        <v>61</v>
      </c>
      <c r="AA7" s="20">
        <v>655900.0</v>
      </c>
      <c r="AB7" s="20" t="s">
        <v>65</v>
      </c>
      <c r="AC7" s="19" t="s">
        <v>66</v>
      </c>
      <c r="AD7" s="19" t="s">
        <v>123</v>
      </c>
      <c r="AE7" s="19" t="s">
        <v>124</v>
      </c>
      <c r="AF7" s="19" t="s">
        <v>61</v>
      </c>
      <c r="AG7" s="19" t="s">
        <v>61</v>
      </c>
      <c r="AH7" s="19" t="s">
        <v>123</v>
      </c>
      <c r="AI7" s="19" t="s">
        <v>125</v>
      </c>
      <c r="AJ7" s="19" t="s">
        <v>126</v>
      </c>
      <c r="AK7" s="19" t="s">
        <v>127</v>
      </c>
      <c r="AL7" s="19" t="s">
        <v>128</v>
      </c>
      <c r="AM7" s="19" t="s">
        <v>129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130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131</v>
      </c>
      <c r="B8" s="19" t="s">
        <v>132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14257.0</v>
      </c>
      <c r="H8" s="20">
        <v>11900.0</v>
      </c>
      <c r="I8" s="20">
        <v>-4096.0</v>
      </c>
      <c r="J8" s="20">
        <v>-11900.0</v>
      </c>
      <c r="K8" s="20" t="s">
        <v>60</v>
      </c>
      <c r="L8" s="20">
        <v>10161.0</v>
      </c>
      <c r="M8" s="19" t="s">
        <v>61</v>
      </c>
      <c r="N8" s="19" t="str">
        <f t="shared" si="1"/>
        <v>Molde Prensa Manual Para Carne Hamburguesa Cocina Color Gris VT-8</v>
      </c>
      <c r="O8" s="19" t="str">
        <f t="shared" si="2"/>
        <v>Molde Prensa Manual Para Carne Hamburguesa Cocina Color Gris VT-8</v>
      </c>
      <c r="P8" s="19">
        <f>+VLOOKUP(O8,YOVANI!B:D,3,0)</f>
        <v>8000</v>
      </c>
      <c r="Q8" s="19">
        <f t="shared" si="3"/>
        <v>8000</v>
      </c>
      <c r="R8" s="19"/>
      <c r="S8" s="19">
        <v>1000.0</v>
      </c>
      <c r="T8" s="19">
        <f t="shared" si="4"/>
        <v>1161</v>
      </c>
      <c r="U8" s="19">
        <f t="shared" si="5"/>
        <v>1161</v>
      </c>
      <c r="V8" s="21">
        <f t="shared" si="6"/>
        <v>0.145125</v>
      </c>
      <c r="W8" s="19" t="s">
        <v>133</v>
      </c>
      <c r="X8" s="19" t="s">
        <v>134</v>
      </c>
      <c r="Y8" s="19" t="s">
        <v>135</v>
      </c>
      <c r="Z8" s="19" t="s">
        <v>61</v>
      </c>
      <c r="AA8" s="20">
        <v>14257.0</v>
      </c>
      <c r="AB8" s="20" t="s">
        <v>65</v>
      </c>
      <c r="AC8" s="19" t="s">
        <v>66</v>
      </c>
      <c r="AD8" s="19" t="s">
        <v>136</v>
      </c>
      <c r="AE8" s="19" t="s">
        <v>137</v>
      </c>
      <c r="AF8" s="19" t="s">
        <v>61</v>
      </c>
      <c r="AG8" s="19" t="s">
        <v>61</v>
      </c>
      <c r="AH8" s="19" t="s">
        <v>136</v>
      </c>
      <c r="AI8" s="19" t="s">
        <v>138</v>
      </c>
      <c r="AJ8" s="19" t="s">
        <v>139</v>
      </c>
      <c r="AK8" s="19" t="s">
        <v>140</v>
      </c>
      <c r="AL8" s="19" t="s">
        <v>141</v>
      </c>
      <c r="AM8" s="19" t="s">
        <v>142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61750.0</v>
      </c>
      <c r="H9" s="20">
        <v>6420.0</v>
      </c>
      <c r="I9" s="20">
        <v>-10128.0</v>
      </c>
      <c r="J9" s="20">
        <v>-6420.0</v>
      </c>
      <c r="K9" s="20" t="s">
        <v>60</v>
      </c>
      <c r="L9" s="20">
        <v>51622.0</v>
      </c>
      <c r="M9" s="19" t="s">
        <v>61</v>
      </c>
      <c r="N9" s="19" t="str">
        <f t="shared" si="1"/>
        <v>Mesa Ajustable Multiusos Table Mate Ii Portatil PlegableColor : BlancoTC-M-42</v>
      </c>
      <c r="O9" s="19" t="str">
        <f t="shared" si="2"/>
        <v>Mesa Ajustable Multiusos Table Mate Ii Portatil PlegableColor : BlancoTC-M-42</v>
      </c>
      <c r="P9" s="19">
        <f>+VLOOKUP(O9,YOVANI!B:D,3,0)</f>
        <v>42000</v>
      </c>
      <c r="Q9" s="19">
        <f t="shared" si="3"/>
        <v>42000</v>
      </c>
      <c r="R9" s="19"/>
      <c r="S9" s="19">
        <v>1000.0</v>
      </c>
      <c r="T9" s="19">
        <f t="shared" si="4"/>
        <v>8622</v>
      </c>
      <c r="U9" s="19">
        <f t="shared" si="5"/>
        <v>8622</v>
      </c>
      <c r="V9" s="21">
        <f t="shared" si="6"/>
        <v>0.2052857143</v>
      </c>
      <c r="W9" s="19" t="s">
        <v>146</v>
      </c>
      <c r="X9" s="19" t="s">
        <v>147</v>
      </c>
      <c r="Y9" s="19" t="s">
        <v>148</v>
      </c>
      <c r="Z9" s="19" t="s">
        <v>149</v>
      </c>
      <c r="AA9" s="20">
        <v>61750.0</v>
      </c>
      <c r="AB9" s="20" t="s">
        <v>65</v>
      </c>
      <c r="AC9" s="19" t="s">
        <v>66</v>
      </c>
      <c r="AD9" s="19" t="s">
        <v>150</v>
      </c>
      <c r="AE9" s="19" t="s">
        <v>151</v>
      </c>
      <c r="AF9" s="19" t="s">
        <v>61</v>
      </c>
      <c r="AG9" s="19" t="s">
        <v>61</v>
      </c>
      <c r="AH9" s="19" t="s">
        <v>150</v>
      </c>
      <c r="AI9" s="19" t="s">
        <v>152</v>
      </c>
      <c r="AJ9" s="19" t="s">
        <v>153</v>
      </c>
      <c r="AK9" s="19" t="s">
        <v>154</v>
      </c>
      <c r="AL9" s="19" t="s">
        <v>155</v>
      </c>
      <c r="AM9" s="19" t="s">
        <v>156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157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158</v>
      </c>
      <c r="B10" s="19" t="s">
        <v>159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52499.0</v>
      </c>
      <c r="H10" s="20">
        <v>13300.0</v>
      </c>
      <c r="I10" s="20">
        <v>-11234.4</v>
      </c>
      <c r="J10" s="20">
        <v>-13300.0</v>
      </c>
      <c r="K10" s="20" t="s">
        <v>60</v>
      </c>
      <c r="L10" s="20">
        <v>41264.6</v>
      </c>
      <c r="M10" s="19" t="s">
        <v>61</v>
      </c>
      <c r="N10" s="19" t="str">
        <f t="shared" si="1"/>
        <v>Cesto Triple Plegable Para Sucia VT-35</v>
      </c>
      <c r="O10" s="19" t="str">
        <f t="shared" si="2"/>
        <v>Cesto Triple Plegable Para Sucia VT-35</v>
      </c>
      <c r="P10" s="19">
        <f>+VLOOKUP(O10,YOVANI!B:D,3,0)</f>
        <v>34000</v>
      </c>
      <c r="Q10" s="19">
        <f t="shared" si="3"/>
        <v>34000</v>
      </c>
      <c r="R10" s="19"/>
      <c r="S10" s="19">
        <v>1000.0</v>
      </c>
      <c r="T10" s="19">
        <f t="shared" si="4"/>
        <v>6264.6</v>
      </c>
      <c r="U10" s="19">
        <f t="shared" si="5"/>
        <v>6264.6</v>
      </c>
      <c r="V10" s="21">
        <f t="shared" si="6"/>
        <v>0.1842529412</v>
      </c>
      <c r="W10" s="19" t="s">
        <v>160</v>
      </c>
      <c r="X10" s="19" t="s">
        <v>161</v>
      </c>
      <c r="Y10" s="19" t="s">
        <v>162</v>
      </c>
      <c r="Z10" s="19" t="s">
        <v>61</v>
      </c>
      <c r="AA10" s="20">
        <v>52499.0</v>
      </c>
      <c r="AB10" s="20" t="s">
        <v>65</v>
      </c>
      <c r="AC10" s="19" t="s">
        <v>66</v>
      </c>
      <c r="AD10" s="19" t="s">
        <v>163</v>
      </c>
      <c r="AE10" s="19" t="s">
        <v>164</v>
      </c>
      <c r="AF10" s="19" t="s">
        <v>61</v>
      </c>
      <c r="AG10" s="19" t="s">
        <v>61</v>
      </c>
      <c r="AH10" s="19" t="s">
        <v>163</v>
      </c>
      <c r="AI10" s="19" t="s">
        <v>165</v>
      </c>
      <c r="AJ10" s="19" t="s">
        <v>166</v>
      </c>
      <c r="AK10" s="19" t="s">
        <v>167</v>
      </c>
      <c r="AL10" s="19" t="s">
        <v>141</v>
      </c>
      <c r="AM10" s="19" t="s">
        <v>168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170</v>
      </c>
      <c r="B11" s="19" t="s">
        <v>171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61750.0</v>
      </c>
      <c r="H11" s="20">
        <v>12500.0</v>
      </c>
      <c r="I11" s="20">
        <v>-10128.0</v>
      </c>
      <c r="J11" s="20">
        <v>-12500.0</v>
      </c>
      <c r="K11" s="20" t="s">
        <v>60</v>
      </c>
      <c r="L11" s="20">
        <v>51622.0</v>
      </c>
      <c r="M11" s="19" t="s">
        <v>61</v>
      </c>
      <c r="N11" s="19" t="str">
        <f t="shared" si="1"/>
        <v>Mesa Ajustable Multiusos Table Mate Ii Portatil PlegableColor : BlancoTC-M-42</v>
      </c>
      <c r="O11" s="19" t="str">
        <f t="shared" si="2"/>
        <v>Mesa Ajustable Multiusos Table Mate Ii Portatil PlegableColor : BlancoTC-M-42</v>
      </c>
      <c r="P11" s="19">
        <f>+VLOOKUP(O11,YOVANI!B:D,3,0)</f>
        <v>42000</v>
      </c>
      <c r="Q11" s="19">
        <f t="shared" si="3"/>
        <v>42000</v>
      </c>
      <c r="R11" s="19"/>
      <c r="S11" s="19">
        <v>1000.0</v>
      </c>
      <c r="T11" s="19">
        <f t="shared" si="4"/>
        <v>8622</v>
      </c>
      <c r="U11" s="19">
        <f t="shared" si="5"/>
        <v>8622</v>
      </c>
      <c r="V11" s="21">
        <f t="shared" si="6"/>
        <v>0.2052857143</v>
      </c>
      <c r="W11" s="19" t="s">
        <v>146</v>
      </c>
      <c r="X11" s="19" t="s">
        <v>147</v>
      </c>
      <c r="Y11" s="19" t="s">
        <v>148</v>
      </c>
      <c r="Z11" s="19" t="s">
        <v>149</v>
      </c>
      <c r="AA11" s="20">
        <v>61750.0</v>
      </c>
      <c r="AB11" s="20" t="s">
        <v>65</v>
      </c>
      <c r="AC11" s="19" t="s">
        <v>66</v>
      </c>
      <c r="AD11" s="19" t="s">
        <v>172</v>
      </c>
      <c r="AE11" s="19" t="s">
        <v>173</v>
      </c>
      <c r="AF11" s="19" t="s">
        <v>61</v>
      </c>
      <c r="AG11" s="19" t="s">
        <v>61</v>
      </c>
      <c r="AH11" s="19" t="s">
        <v>172</v>
      </c>
      <c r="AI11" s="19" t="s">
        <v>174</v>
      </c>
      <c r="AJ11" s="19" t="s">
        <v>175</v>
      </c>
      <c r="AK11" s="19" t="s">
        <v>176</v>
      </c>
      <c r="AL11" s="19" t="s">
        <v>177</v>
      </c>
      <c r="AM11" s="19" t="s">
        <v>178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179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180</v>
      </c>
      <c r="B12" s="19" t="s">
        <v>181</v>
      </c>
      <c r="C12" s="19" t="s">
        <v>57</v>
      </c>
      <c r="D12" s="19" t="s">
        <v>58</v>
      </c>
      <c r="E12" s="19" t="s">
        <v>59</v>
      </c>
      <c r="F12" s="20">
        <v>3.0</v>
      </c>
      <c r="G12" s="20">
        <v>120000.0</v>
      </c>
      <c r="H12" s="20" t="s">
        <v>60</v>
      </c>
      <c r="I12" s="20">
        <v>-25396.8</v>
      </c>
      <c r="J12" s="20" t="s">
        <v>60</v>
      </c>
      <c r="K12" s="20" t="s">
        <v>60</v>
      </c>
      <c r="L12" s="20">
        <v>94603.2</v>
      </c>
      <c r="M12" s="19" t="s">
        <v>61</v>
      </c>
      <c r="N12" s="19" t="str">
        <f t="shared" si="1"/>
        <v>Manguera Magic Hose Expandible 45 Metros Con PistolaColor : coloresGAT-27</v>
      </c>
      <c r="O12" s="19" t="str">
        <f t="shared" si="2"/>
        <v>Manguera Magic Hose Expandible 45 Metros Con PistolaColor : coloresGAT-27</v>
      </c>
      <c r="P12" s="19">
        <f>+VLOOKUP(O12,YOVANI!B:D,3,0)</f>
        <v>26000</v>
      </c>
      <c r="Q12" s="19">
        <f t="shared" si="3"/>
        <v>78000</v>
      </c>
      <c r="R12" s="19"/>
      <c r="S12" s="19">
        <v>1000.0</v>
      </c>
      <c r="T12" s="19">
        <f t="shared" si="4"/>
        <v>15603.2</v>
      </c>
      <c r="U12" s="19">
        <f t="shared" si="5"/>
        <v>5201.066667</v>
      </c>
      <c r="V12" s="21">
        <f t="shared" si="6"/>
        <v>0.2000410256</v>
      </c>
      <c r="W12" s="19" t="s">
        <v>182</v>
      </c>
      <c r="X12" s="19" t="s">
        <v>183</v>
      </c>
      <c r="Y12" s="19" t="s">
        <v>184</v>
      </c>
      <c r="Z12" s="19" t="s">
        <v>185</v>
      </c>
      <c r="AA12" s="20">
        <v>40000.0</v>
      </c>
      <c r="AB12" s="20" t="s">
        <v>65</v>
      </c>
      <c r="AC12" s="19" t="s">
        <v>66</v>
      </c>
      <c r="AD12" s="19" t="s">
        <v>186</v>
      </c>
      <c r="AE12" s="19" t="s">
        <v>187</v>
      </c>
      <c r="AF12" s="19" t="s">
        <v>61</v>
      </c>
      <c r="AG12" s="19" t="s">
        <v>61</v>
      </c>
      <c r="AH12" s="19" t="s">
        <v>186</v>
      </c>
      <c r="AI12" s="19" t="s">
        <v>188</v>
      </c>
      <c r="AJ12" s="19" t="s">
        <v>189</v>
      </c>
      <c r="AK12" s="19" t="s">
        <v>190</v>
      </c>
      <c r="AL12" s="19" t="s">
        <v>191</v>
      </c>
      <c r="AM12" s="19" t="s">
        <v>192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193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>
      <c r="A13" s="18" t="s">
        <v>194</v>
      </c>
      <c r="B13" s="19" t="s">
        <v>195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52499.0</v>
      </c>
      <c r="H13" s="20">
        <v>13300.0</v>
      </c>
      <c r="I13" s="20">
        <v>-11234.4</v>
      </c>
      <c r="J13" s="20">
        <v>-13300.0</v>
      </c>
      <c r="K13" s="20" t="s">
        <v>60</v>
      </c>
      <c r="L13" s="20">
        <v>41264.6</v>
      </c>
      <c r="M13" s="19" t="s">
        <v>61</v>
      </c>
      <c r="N13" s="19" t="str">
        <f t="shared" si="1"/>
        <v>Cesto Triple Plegable Para Sucia VT-35</v>
      </c>
      <c r="O13" s="19" t="str">
        <f t="shared" si="2"/>
        <v>Cesto Triple Plegable Para Sucia VT-35</v>
      </c>
      <c r="P13" s="19">
        <f>+VLOOKUP(O13,YOVANI!B:D,3,0)</f>
        <v>34000</v>
      </c>
      <c r="Q13" s="19">
        <f t="shared" si="3"/>
        <v>34000</v>
      </c>
      <c r="R13" s="19"/>
      <c r="S13" s="19">
        <v>1000.0</v>
      </c>
      <c r="T13" s="19">
        <f t="shared" si="4"/>
        <v>6264.6</v>
      </c>
      <c r="U13" s="19">
        <f t="shared" si="5"/>
        <v>6264.6</v>
      </c>
      <c r="V13" s="21">
        <f t="shared" si="6"/>
        <v>0.1842529412</v>
      </c>
      <c r="W13" s="19" t="s">
        <v>160</v>
      </c>
      <c r="X13" s="19" t="s">
        <v>161</v>
      </c>
      <c r="Y13" s="19" t="s">
        <v>162</v>
      </c>
      <c r="Z13" s="19" t="s">
        <v>61</v>
      </c>
      <c r="AA13" s="20">
        <v>52499.0</v>
      </c>
      <c r="AB13" s="20" t="s">
        <v>65</v>
      </c>
      <c r="AC13" s="19" t="s">
        <v>66</v>
      </c>
      <c r="AD13" s="19" t="s">
        <v>196</v>
      </c>
      <c r="AE13" s="19" t="s">
        <v>197</v>
      </c>
      <c r="AF13" s="19" t="s">
        <v>61</v>
      </c>
      <c r="AG13" s="19" t="s">
        <v>61</v>
      </c>
      <c r="AH13" s="19" t="s">
        <v>196</v>
      </c>
      <c r="AI13" s="19" t="s">
        <v>198</v>
      </c>
      <c r="AJ13" s="19" t="s">
        <v>199</v>
      </c>
      <c r="AK13" s="19" t="s">
        <v>200</v>
      </c>
      <c r="AL13" s="19" t="s">
        <v>141</v>
      </c>
      <c r="AM13" s="19" t="s">
        <v>201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202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>
      <c r="A14" s="18" t="s">
        <v>203</v>
      </c>
      <c r="B14" s="19" t="s">
        <v>204</v>
      </c>
      <c r="C14" s="19" t="s">
        <v>57</v>
      </c>
      <c r="D14" s="19" t="s">
        <v>58</v>
      </c>
      <c r="E14" s="19" t="s">
        <v>80</v>
      </c>
      <c r="F14" s="20">
        <v>1.0</v>
      </c>
      <c r="G14" s="20">
        <v>45900.0</v>
      </c>
      <c r="H14" s="20">
        <v>12500.0</v>
      </c>
      <c r="I14" s="20">
        <v>-8985.0</v>
      </c>
      <c r="J14" s="20">
        <v>-12500.0</v>
      </c>
      <c r="K14" s="20" t="s">
        <v>60</v>
      </c>
      <c r="L14" s="20">
        <v>36915.0</v>
      </c>
      <c r="M14" s="19" t="s">
        <v>61</v>
      </c>
      <c r="N14" s="19" t="str">
        <f t="shared" si="1"/>
        <v>Aspirador Vertical Portátil Recargable Automotriz 25-ZM-J</v>
      </c>
      <c r="O14" s="19" t="str">
        <f t="shared" si="2"/>
        <v>Aspirador Vertical Portátil Recargable Automotriz 25-ZM-J</v>
      </c>
      <c r="P14" s="19">
        <f>+VLOOKUP(O14,YOVANI!B:D,3,0)</f>
        <v>25000</v>
      </c>
      <c r="Q14" s="19">
        <f t="shared" si="3"/>
        <v>25000</v>
      </c>
      <c r="R14" s="19"/>
      <c r="S14" s="19">
        <v>1000.0</v>
      </c>
      <c r="T14" s="19">
        <f t="shared" si="4"/>
        <v>10915</v>
      </c>
      <c r="U14" s="19">
        <f t="shared" si="5"/>
        <v>10915</v>
      </c>
      <c r="V14" s="21">
        <f t="shared" si="6"/>
        <v>0.4366</v>
      </c>
      <c r="W14" s="19" t="s">
        <v>205</v>
      </c>
      <c r="X14" s="19" t="s">
        <v>206</v>
      </c>
      <c r="Y14" s="19" t="s">
        <v>207</v>
      </c>
      <c r="Z14" s="19" t="s">
        <v>61</v>
      </c>
      <c r="AA14" s="20">
        <v>45900.0</v>
      </c>
      <c r="AB14" s="20" t="s">
        <v>65</v>
      </c>
      <c r="AC14" s="19" t="s">
        <v>66</v>
      </c>
      <c r="AD14" s="19" t="s">
        <v>208</v>
      </c>
      <c r="AE14" s="19" t="s">
        <v>209</v>
      </c>
      <c r="AF14" s="19" t="s">
        <v>61</v>
      </c>
      <c r="AG14" s="19" t="s">
        <v>61</v>
      </c>
      <c r="AH14" s="19" t="s">
        <v>208</v>
      </c>
      <c r="AI14" s="19" t="s">
        <v>210</v>
      </c>
      <c r="AJ14" s="19" t="s">
        <v>211</v>
      </c>
      <c r="AK14" s="19" t="s">
        <v>212</v>
      </c>
      <c r="AL14" s="19" t="s">
        <v>177</v>
      </c>
      <c r="AM14" s="19" t="s">
        <v>213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214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>
      <c r="A15" s="18" t="s">
        <v>215</v>
      </c>
      <c r="B15" s="19" t="s">
        <v>216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39920.0</v>
      </c>
      <c r="H15" s="20">
        <v>11135.0</v>
      </c>
      <c r="I15" s="20">
        <v>-8666.2</v>
      </c>
      <c r="J15" s="20">
        <v>-11135.0</v>
      </c>
      <c r="K15" s="20" t="s">
        <v>60</v>
      </c>
      <c r="L15" s="20">
        <v>31253.8</v>
      </c>
      <c r="M15" s="19" t="s">
        <v>61</v>
      </c>
      <c r="N15" s="19" t="str">
        <f t="shared" si="1"/>
        <v>Olla De Vidrio De Borosilicato Con Tapa 1.5 LitrosColor : VidrioRC-35</v>
      </c>
      <c r="O15" s="19" t="str">
        <f t="shared" si="2"/>
        <v>Olla De Vidrio De Borosilicato Con Tapa 1.5 LitrosColor : VidrioRC-35</v>
      </c>
      <c r="P15" s="19">
        <f>+VLOOKUP(O15,YOVANI!B:D,3,0)</f>
        <v>25000</v>
      </c>
      <c r="Q15" s="19">
        <f t="shared" si="3"/>
        <v>25000</v>
      </c>
      <c r="R15" s="19"/>
      <c r="S15" s="19">
        <v>1000.0</v>
      </c>
      <c r="T15" s="19">
        <f t="shared" si="4"/>
        <v>5253.8</v>
      </c>
      <c r="U15" s="19">
        <f t="shared" si="5"/>
        <v>5253.8</v>
      </c>
      <c r="V15" s="21">
        <f t="shared" si="6"/>
        <v>0.210152</v>
      </c>
      <c r="W15" s="19" t="s">
        <v>217</v>
      </c>
      <c r="X15" s="19" t="s">
        <v>218</v>
      </c>
      <c r="Y15" s="19" t="s">
        <v>219</v>
      </c>
      <c r="Z15" s="19" t="s">
        <v>220</v>
      </c>
      <c r="AA15" s="20">
        <v>39920.0</v>
      </c>
      <c r="AB15" s="20" t="s">
        <v>65</v>
      </c>
      <c r="AC15" s="19" t="s">
        <v>66</v>
      </c>
      <c r="AD15" s="19" t="s">
        <v>221</v>
      </c>
      <c r="AE15" s="19" t="s">
        <v>222</v>
      </c>
      <c r="AF15" s="19" t="s">
        <v>61</v>
      </c>
      <c r="AG15" s="19" t="s">
        <v>61</v>
      </c>
      <c r="AH15" s="19" t="s">
        <v>221</v>
      </c>
      <c r="AI15" s="19" t="s">
        <v>223</v>
      </c>
      <c r="AJ15" s="19" t="s">
        <v>224</v>
      </c>
      <c r="AK15" s="19" t="s">
        <v>225</v>
      </c>
      <c r="AL15" s="19" t="s">
        <v>226</v>
      </c>
      <c r="AM15" s="19" t="s">
        <v>227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228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23" t="s">
        <v>229</v>
      </c>
      <c r="B16" s="24" t="s">
        <v>230</v>
      </c>
      <c r="C16" s="24" t="s">
        <v>231</v>
      </c>
      <c r="D16" s="24" t="s">
        <v>61</v>
      </c>
      <c r="E16" s="24" t="s">
        <v>61</v>
      </c>
      <c r="F16" s="25" t="s">
        <v>60</v>
      </c>
      <c r="G16" s="25">
        <v>138400.0</v>
      </c>
      <c r="H16" s="25" t="s">
        <v>60</v>
      </c>
      <c r="I16" s="25">
        <v>-11887.5</v>
      </c>
      <c r="J16" s="25" t="s">
        <v>60</v>
      </c>
      <c r="K16" s="25" t="s">
        <v>60</v>
      </c>
      <c r="L16" s="25">
        <v>126512.5</v>
      </c>
      <c r="M16" s="24" t="s">
        <v>61</v>
      </c>
      <c r="N16" s="19" t="str">
        <f t="shared" si="1"/>
        <v>   </v>
      </c>
      <c r="O16" s="19" t="str">
        <f t="shared" si="2"/>
        <v/>
      </c>
      <c r="P16" s="19">
        <v>88000.0</v>
      </c>
      <c r="Q16" s="19">
        <v>88000.0</v>
      </c>
      <c r="R16" s="24"/>
      <c r="S16" s="19">
        <v>1000.0</v>
      </c>
      <c r="T16" s="19">
        <f t="shared" si="4"/>
        <v>37512.5</v>
      </c>
      <c r="U16" s="19" t="str">
        <f t="shared" si="5"/>
        <v>#DIV/0!</v>
      </c>
      <c r="V16" s="21">
        <f t="shared" si="6"/>
        <v>0.4262784091</v>
      </c>
      <c r="W16" s="24" t="s">
        <v>61</v>
      </c>
      <c r="X16" s="24" t="s">
        <v>61</v>
      </c>
      <c r="Y16" s="24" t="s">
        <v>61</v>
      </c>
      <c r="Z16" s="24" t="s">
        <v>61</v>
      </c>
      <c r="AA16" s="25" t="s">
        <v>60</v>
      </c>
      <c r="AB16" s="25" t="s">
        <v>61</v>
      </c>
      <c r="AC16" s="24" t="s">
        <v>66</v>
      </c>
      <c r="AD16" s="24" t="s">
        <v>232</v>
      </c>
      <c r="AE16" s="24" t="s">
        <v>233</v>
      </c>
      <c r="AF16" s="24" t="s">
        <v>61</v>
      </c>
      <c r="AG16" s="24" t="s">
        <v>61</v>
      </c>
      <c r="AH16" s="24" t="s">
        <v>232</v>
      </c>
      <c r="AI16" s="24" t="s">
        <v>234</v>
      </c>
      <c r="AJ16" s="24" t="s">
        <v>235</v>
      </c>
      <c r="AK16" s="24" t="s">
        <v>236</v>
      </c>
      <c r="AL16" s="24" t="s">
        <v>90</v>
      </c>
      <c r="AM16" s="24" t="s">
        <v>237</v>
      </c>
      <c r="AN16" s="24" t="s">
        <v>74</v>
      </c>
      <c r="AO16" s="24" t="s">
        <v>75</v>
      </c>
      <c r="AP16" s="24" t="s">
        <v>61</v>
      </c>
      <c r="AQ16" s="24" t="s">
        <v>61</v>
      </c>
      <c r="AR16" s="24" t="s">
        <v>76</v>
      </c>
      <c r="AS16" s="24" t="s">
        <v>238</v>
      </c>
      <c r="AT16" s="24" t="s">
        <v>61</v>
      </c>
      <c r="AU16" s="26" t="s">
        <v>61</v>
      </c>
      <c r="AV16" s="24" t="s">
        <v>61</v>
      </c>
      <c r="AW16" s="24" t="s">
        <v>61</v>
      </c>
      <c r="AX16" s="24" t="s">
        <v>61</v>
      </c>
      <c r="AY16" s="24" t="s">
        <v>61</v>
      </c>
      <c r="AZ16" s="24" t="s">
        <v>61</v>
      </c>
      <c r="BA16" s="24" t="s">
        <v>61</v>
      </c>
      <c r="BB16" s="26" t="s">
        <v>60</v>
      </c>
      <c r="BC16" s="24" t="s">
        <v>61</v>
      </c>
      <c r="BD16" s="24" t="s">
        <v>60</v>
      </c>
      <c r="BE16" s="24" t="s">
        <v>61</v>
      </c>
    </row>
    <row r="17">
      <c r="A17" s="27" t="s">
        <v>239</v>
      </c>
      <c r="B17" s="28" t="s">
        <v>230</v>
      </c>
      <c r="C17" s="28" t="s">
        <v>57</v>
      </c>
      <c r="D17" s="28" t="s">
        <v>58</v>
      </c>
      <c r="E17" s="28" t="s">
        <v>80</v>
      </c>
      <c r="F17" s="29">
        <v>1.0</v>
      </c>
      <c r="G17" s="29" t="s">
        <v>60</v>
      </c>
      <c r="H17" s="29" t="s">
        <v>60</v>
      </c>
      <c r="I17" s="29" t="s">
        <v>60</v>
      </c>
      <c r="J17" s="29" t="s">
        <v>60</v>
      </c>
      <c r="K17" s="29" t="s">
        <v>60</v>
      </c>
      <c r="L17" s="29" t="s">
        <v>60</v>
      </c>
      <c r="M17" s="28" t="s">
        <v>61</v>
      </c>
      <c r="N17" s="19" t="str">
        <f t="shared" si="1"/>
        <v>Cámara Giratoria Ptz Wifi 2.4g/5g V380 Ip Conexión EnchufeColor : BlancoDTK-50</v>
      </c>
      <c r="O17" s="19" t="str">
        <f t="shared" si="2"/>
        <v>Cámara Giratoria Ptz Wifi 2.4g/5g V380 Ip Conexión EnchufeColor : BlancoDTK-50</v>
      </c>
      <c r="P17" s="19">
        <v>0.0</v>
      </c>
      <c r="Q17" s="19">
        <f t="shared" ref="Q17:Q19" si="7">+P17*F17</f>
        <v>0</v>
      </c>
      <c r="R17" s="28"/>
      <c r="S17" s="19">
        <v>0.0</v>
      </c>
      <c r="T17" s="19">
        <v>0.0</v>
      </c>
      <c r="U17" s="19">
        <f t="shared" si="5"/>
        <v>0</v>
      </c>
      <c r="V17" s="21">
        <v>0.0</v>
      </c>
      <c r="W17" s="28" t="s">
        <v>240</v>
      </c>
      <c r="X17" s="28" t="s">
        <v>241</v>
      </c>
      <c r="Y17" s="28" t="s">
        <v>242</v>
      </c>
      <c r="Z17" s="28" t="s">
        <v>149</v>
      </c>
      <c r="AA17" s="29">
        <v>72500.0</v>
      </c>
      <c r="AB17" s="29" t="s">
        <v>65</v>
      </c>
      <c r="AC17" s="28" t="s">
        <v>61</v>
      </c>
      <c r="AD17" s="28" t="s">
        <v>61</v>
      </c>
      <c r="AE17" s="28" t="s">
        <v>61</v>
      </c>
      <c r="AF17" s="28" t="s">
        <v>61</v>
      </c>
      <c r="AG17" s="28" t="s">
        <v>61</v>
      </c>
      <c r="AH17" s="28" t="s">
        <v>61</v>
      </c>
      <c r="AI17" s="28" t="s">
        <v>61</v>
      </c>
      <c r="AJ17" s="28" t="s">
        <v>61</v>
      </c>
      <c r="AK17" s="28" t="s">
        <v>61</v>
      </c>
      <c r="AL17" s="28" t="s">
        <v>61</v>
      </c>
      <c r="AM17" s="28" t="s">
        <v>61</v>
      </c>
      <c r="AN17" s="28" t="s">
        <v>61</v>
      </c>
      <c r="AO17" s="28" t="s">
        <v>61</v>
      </c>
      <c r="AP17" s="28" t="s">
        <v>61</v>
      </c>
      <c r="AQ17" s="28" t="s">
        <v>61</v>
      </c>
      <c r="AR17" s="28" t="s">
        <v>61</v>
      </c>
      <c r="AS17" s="28" t="s">
        <v>61</v>
      </c>
      <c r="AT17" s="28" t="s">
        <v>61</v>
      </c>
      <c r="AU17" s="29" t="s">
        <v>61</v>
      </c>
      <c r="AV17" s="28" t="s">
        <v>61</v>
      </c>
      <c r="AW17" s="28" t="s">
        <v>61</v>
      </c>
      <c r="AX17" s="28" t="s">
        <v>61</v>
      </c>
      <c r="AY17" s="28" t="s">
        <v>61</v>
      </c>
      <c r="AZ17" s="28" t="s">
        <v>61</v>
      </c>
      <c r="BA17" s="28" t="s">
        <v>61</v>
      </c>
      <c r="BB17" s="29" t="s">
        <v>60</v>
      </c>
      <c r="BC17" s="28" t="s">
        <v>59</v>
      </c>
      <c r="BD17" s="28" t="s">
        <v>60</v>
      </c>
      <c r="BE17" s="28" t="s">
        <v>59</v>
      </c>
    </row>
    <row r="18">
      <c r="A18" s="27" t="s">
        <v>243</v>
      </c>
      <c r="B18" s="28" t="s">
        <v>230</v>
      </c>
      <c r="C18" s="28" t="s">
        <v>57</v>
      </c>
      <c r="D18" s="28" t="s">
        <v>58</v>
      </c>
      <c r="E18" s="28" t="s">
        <v>80</v>
      </c>
      <c r="F18" s="29">
        <v>1.0</v>
      </c>
      <c r="G18" s="29" t="s">
        <v>60</v>
      </c>
      <c r="H18" s="29" t="s">
        <v>60</v>
      </c>
      <c r="I18" s="29" t="s">
        <v>60</v>
      </c>
      <c r="J18" s="29" t="s">
        <v>60</v>
      </c>
      <c r="K18" s="29" t="s">
        <v>60</v>
      </c>
      <c r="L18" s="29" t="s">
        <v>60</v>
      </c>
      <c r="M18" s="28" t="s">
        <v>61</v>
      </c>
      <c r="N18" s="19" t="str">
        <f t="shared" si="1"/>
        <v>Proyector De Luces De Galaxia/nebulosa Diseño De Astronauta RD-E-42</v>
      </c>
      <c r="O18" s="19" t="str">
        <f t="shared" si="2"/>
        <v>Proyector De Luces De Galaxia/nebulosa Diseño De Astronauta RD-E-42</v>
      </c>
      <c r="P18" s="19">
        <v>0.0</v>
      </c>
      <c r="Q18" s="19">
        <f t="shared" si="7"/>
        <v>0</v>
      </c>
      <c r="R18" s="28"/>
      <c r="S18" s="19">
        <v>0.0</v>
      </c>
      <c r="T18" s="19">
        <v>0.0</v>
      </c>
      <c r="U18" s="19">
        <f t="shared" si="5"/>
        <v>0</v>
      </c>
      <c r="V18" s="21">
        <v>0.0</v>
      </c>
      <c r="W18" s="28" t="s">
        <v>244</v>
      </c>
      <c r="X18" s="28" t="s">
        <v>245</v>
      </c>
      <c r="Y18" s="28" t="s">
        <v>246</v>
      </c>
      <c r="Z18" s="28" t="s">
        <v>61</v>
      </c>
      <c r="AA18" s="29">
        <v>65900.0</v>
      </c>
      <c r="AB18" s="29" t="s">
        <v>65</v>
      </c>
      <c r="AC18" s="28" t="s">
        <v>61</v>
      </c>
      <c r="AD18" s="28" t="s">
        <v>61</v>
      </c>
      <c r="AE18" s="28" t="s">
        <v>61</v>
      </c>
      <c r="AF18" s="28" t="s">
        <v>61</v>
      </c>
      <c r="AG18" s="28" t="s">
        <v>61</v>
      </c>
      <c r="AH18" s="28" t="s">
        <v>61</v>
      </c>
      <c r="AI18" s="28" t="s">
        <v>61</v>
      </c>
      <c r="AJ18" s="28" t="s">
        <v>61</v>
      </c>
      <c r="AK18" s="28" t="s">
        <v>61</v>
      </c>
      <c r="AL18" s="28" t="s">
        <v>61</v>
      </c>
      <c r="AM18" s="28" t="s">
        <v>61</v>
      </c>
      <c r="AN18" s="28" t="s">
        <v>61</v>
      </c>
      <c r="AO18" s="28" t="s">
        <v>61</v>
      </c>
      <c r="AP18" s="28" t="s">
        <v>61</v>
      </c>
      <c r="AQ18" s="28" t="s">
        <v>61</v>
      </c>
      <c r="AR18" s="28" t="s">
        <v>61</v>
      </c>
      <c r="AS18" s="28" t="s">
        <v>61</v>
      </c>
      <c r="AT18" s="28" t="s">
        <v>61</v>
      </c>
      <c r="AU18" s="29" t="s">
        <v>61</v>
      </c>
      <c r="AV18" s="28" t="s">
        <v>61</v>
      </c>
      <c r="AW18" s="28" t="s">
        <v>61</v>
      </c>
      <c r="AX18" s="28" t="s">
        <v>61</v>
      </c>
      <c r="AY18" s="28" t="s">
        <v>61</v>
      </c>
      <c r="AZ18" s="28" t="s">
        <v>61</v>
      </c>
      <c r="BA18" s="28" t="s">
        <v>61</v>
      </c>
      <c r="BB18" s="29" t="s">
        <v>60</v>
      </c>
      <c r="BC18" s="28" t="s">
        <v>59</v>
      </c>
      <c r="BD18" s="28" t="s">
        <v>60</v>
      </c>
      <c r="BE18" s="28" t="s">
        <v>59</v>
      </c>
    </row>
    <row r="19">
      <c r="A19" s="18" t="s">
        <v>247</v>
      </c>
      <c r="B19" s="19" t="s">
        <v>248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61750.0</v>
      </c>
      <c r="H19" s="20">
        <v>15900.0</v>
      </c>
      <c r="I19" s="20">
        <v>-11614.22</v>
      </c>
      <c r="J19" s="20">
        <v>-15900.0</v>
      </c>
      <c r="K19" s="20" t="s">
        <v>60</v>
      </c>
      <c r="L19" s="20">
        <v>50135.78</v>
      </c>
      <c r="M19" s="19" t="s">
        <v>61</v>
      </c>
      <c r="N19" s="19" t="str">
        <f t="shared" si="1"/>
        <v>Mesa Ajustable Multiusos Table Mate Ii Portatil PlegableColor : BlancoTC-M-42</v>
      </c>
      <c r="O19" s="19" t="str">
        <f t="shared" si="2"/>
        <v>Mesa Ajustable Multiusos Table Mate Ii Portatil PlegableColor : BlancoTC-M-42</v>
      </c>
      <c r="P19" s="19">
        <f>+VLOOKUP(O19,YOVANI!B:D,3,0)</f>
        <v>42000</v>
      </c>
      <c r="Q19" s="19">
        <f t="shared" si="7"/>
        <v>42000</v>
      </c>
      <c r="R19" s="19"/>
      <c r="S19" s="19">
        <v>1000.0</v>
      </c>
      <c r="T19" s="19">
        <f t="shared" ref="T19:T21" si="8">+L19-Q19-R19-S19</f>
        <v>7135.78</v>
      </c>
      <c r="U19" s="19">
        <f t="shared" si="5"/>
        <v>7135.78</v>
      </c>
      <c r="V19" s="21">
        <f t="shared" ref="V19:V21" si="9">+T19/Q19</f>
        <v>0.1698995238</v>
      </c>
      <c r="W19" s="19" t="s">
        <v>146</v>
      </c>
      <c r="X19" s="19" t="s">
        <v>147</v>
      </c>
      <c r="Y19" s="19" t="s">
        <v>148</v>
      </c>
      <c r="Z19" s="19" t="s">
        <v>149</v>
      </c>
      <c r="AA19" s="20">
        <v>61750.0</v>
      </c>
      <c r="AB19" s="20" t="s">
        <v>65</v>
      </c>
      <c r="AC19" s="19" t="s">
        <v>66</v>
      </c>
      <c r="AD19" s="19" t="s">
        <v>249</v>
      </c>
      <c r="AE19" s="19" t="s">
        <v>250</v>
      </c>
      <c r="AF19" s="19" t="s">
        <v>61</v>
      </c>
      <c r="AG19" s="19" t="s">
        <v>61</v>
      </c>
      <c r="AH19" s="19" t="s">
        <v>249</v>
      </c>
      <c r="AI19" s="19" t="s">
        <v>251</v>
      </c>
      <c r="AJ19" s="19" t="s">
        <v>252</v>
      </c>
      <c r="AK19" s="19" t="s">
        <v>253</v>
      </c>
      <c r="AL19" s="19" t="s">
        <v>90</v>
      </c>
      <c r="AM19" s="19" t="s">
        <v>254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255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256</v>
      </c>
      <c r="B20" s="19" t="s">
        <v>257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11000.0</v>
      </c>
      <c r="H20" s="20">
        <v>10400.0</v>
      </c>
      <c r="I20" s="20">
        <v>-4080.0</v>
      </c>
      <c r="J20" s="20">
        <v>-10400.0</v>
      </c>
      <c r="K20" s="20" t="s">
        <v>60</v>
      </c>
      <c r="L20" s="20">
        <v>6920.0</v>
      </c>
      <c r="M20" s="19" t="s">
        <v>61</v>
      </c>
      <c r="N20" s="19" t="str">
        <f t="shared" si="1"/>
        <v>Tonificador Facial Ejercitador Ejercicio Mandibular MandibulColor : AzulBG-35-F</v>
      </c>
      <c r="O20" s="19" t="str">
        <f t="shared" si="2"/>
        <v>Tonificador Facial Ejercitador Ejercicio Mandibular MandibulColor : AzulBG-35-F</v>
      </c>
      <c r="P20" s="19">
        <v>0.0</v>
      </c>
      <c r="Q20" s="19">
        <v>0.0</v>
      </c>
      <c r="R20" s="19"/>
      <c r="S20" s="19">
        <v>1000.0</v>
      </c>
      <c r="T20" s="19">
        <f t="shared" si="8"/>
        <v>5920</v>
      </c>
      <c r="U20" s="19">
        <f t="shared" si="5"/>
        <v>5920</v>
      </c>
      <c r="V20" s="21" t="str">
        <f t="shared" si="9"/>
        <v>#DIV/0!</v>
      </c>
      <c r="W20" s="19" t="s">
        <v>258</v>
      </c>
      <c r="X20" s="19" t="s">
        <v>259</v>
      </c>
      <c r="Y20" s="19" t="s">
        <v>260</v>
      </c>
      <c r="Z20" s="19" t="s">
        <v>261</v>
      </c>
      <c r="AA20" s="20">
        <v>11000.0</v>
      </c>
      <c r="AB20" s="20" t="s">
        <v>65</v>
      </c>
      <c r="AC20" s="19" t="s">
        <v>66</v>
      </c>
      <c r="AD20" s="19" t="s">
        <v>262</v>
      </c>
      <c r="AE20" s="19" t="s">
        <v>263</v>
      </c>
      <c r="AF20" s="19" t="s">
        <v>61</v>
      </c>
      <c r="AG20" s="19" t="s">
        <v>61</v>
      </c>
      <c r="AH20" s="19" t="s">
        <v>262</v>
      </c>
      <c r="AI20" s="19" t="s">
        <v>264</v>
      </c>
      <c r="AJ20" s="19" t="s">
        <v>265</v>
      </c>
      <c r="AK20" s="19" t="s">
        <v>266</v>
      </c>
      <c r="AL20" s="19" t="s">
        <v>155</v>
      </c>
      <c r="AM20" s="19" t="s">
        <v>267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268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269</v>
      </c>
      <c r="B21" s="19" t="s">
        <v>270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19700.0</v>
      </c>
      <c r="H21" s="20">
        <v>11200.0</v>
      </c>
      <c r="I21" s="20">
        <v>-5646.43</v>
      </c>
      <c r="J21" s="20">
        <v>-11200.0</v>
      </c>
      <c r="K21" s="20" t="s">
        <v>60</v>
      </c>
      <c r="L21" s="20">
        <v>14053.57</v>
      </c>
      <c r="M21" s="19" t="s">
        <v>61</v>
      </c>
      <c r="N21" s="19" t="str">
        <f t="shared" si="1"/>
        <v>Pelota Inteligente Para Gatos Perros Recargable Usb CColor : RosaDG-12</v>
      </c>
      <c r="O21" s="19" t="str">
        <f t="shared" si="2"/>
        <v>Pelota Inteligente Para Gatos Perros Recargable Usb CColor : RosaDG-12</v>
      </c>
      <c r="P21" s="19">
        <f>+VLOOKUP(O21,YOVANI!B:D,3,0)</f>
        <v>12000</v>
      </c>
      <c r="Q21" s="19">
        <f>+P21*F21</f>
        <v>12000</v>
      </c>
      <c r="R21" s="19"/>
      <c r="S21" s="19">
        <v>1000.0</v>
      </c>
      <c r="T21" s="19">
        <f t="shared" si="8"/>
        <v>1053.57</v>
      </c>
      <c r="U21" s="19">
        <f t="shared" si="5"/>
        <v>1053.57</v>
      </c>
      <c r="V21" s="22">
        <f t="shared" si="9"/>
        <v>0.0877975</v>
      </c>
      <c r="W21" s="19" t="s">
        <v>271</v>
      </c>
      <c r="X21" s="19" t="s">
        <v>272</v>
      </c>
      <c r="Y21" s="19" t="s">
        <v>273</v>
      </c>
      <c r="Z21" s="19" t="s">
        <v>274</v>
      </c>
      <c r="AA21" s="20">
        <v>19700.0</v>
      </c>
      <c r="AB21" s="20" t="s">
        <v>65</v>
      </c>
      <c r="AC21" s="19" t="s">
        <v>66</v>
      </c>
      <c r="AD21" s="19" t="s">
        <v>275</v>
      </c>
      <c r="AE21" s="19" t="s">
        <v>276</v>
      </c>
      <c r="AF21" s="19" t="s">
        <v>61</v>
      </c>
      <c r="AG21" s="19" t="s">
        <v>61</v>
      </c>
      <c r="AH21" s="19" t="s">
        <v>275</v>
      </c>
      <c r="AI21" s="19" t="s">
        <v>277</v>
      </c>
      <c r="AJ21" s="19" t="s">
        <v>278</v>
      </c>
      <c r="AK21" s="19" t="s">
        <v>279</v>
      </c>
      <c r="AL21" s="19" t="s">
        <v>155</v>
      </c>
      <c r="AM21" s="19" t="s">
        <v>280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281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G22" s="30"/>
      <c r="H22" s="30"/>
      <c r="I22" s="30"/>
      <c r="J22" s="30"/>
      <c r="K22" s="30"/>
      <c r="L22" s="30"/>
      <c r="AA22" s="30"/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2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</hyperlinks>
  <printOptions/>
  <pageMargins bottom="0.75" footer="0.0" header="0.0" left="0.7" right="0.7" top="0.75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6.63"/>
    <col customWidth="1" min="3" max="3" width="11.38"/>
    <col customWidth="1" min="4" max="5" width="20.0"/>
    <col customWidth="1" min="6" max="6" width="25.13"/>
    <col customWidth="1" min="7" max="8" width="20.0"/>
    <col customWidth="1" min="9" max="26" width="10.63"/>
  </cols>
  <sheetData>
    <row r="1" ht="70.5" customHeight="1">
      <c r="A1" s="34" t="s">
        <v>294</v>
      </c>
      <c r="B1" s="35" t="s">
        <v>295</v>
      </c>
      <c r="C1" s="35" t="s">
        <v>296</v>
      </c>
      <c r="D1" s="35" t="s">
        <v>297</v>
      </c>
      <c r="E1" s="36" t="s">
        <v>298</v>
      </c>
      <c r="F1" s="35" t="s">
        <v>299</v>
      </c>
      <c r="G1" s="36" t="s">
        <v>282</v>
      </c>
      <c r="H1" s="35" t="s">
        <v>300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70.5" customHeight="1">
      <c r="A2" s="38">
        <v>68.0</v>
      </c>
      <c r="B2" s="39" t="s">
        <v>301</v>
      </c>
      <c r="C2" s="40">
        <v>1.0</v>
      </c>
      <c r="D2" s="41">
        <v>16000.0</v>
      </c>
      <c r="E2" s="41">
        <v>16000.0</v>
      </c>
      <c r="F2" s="42"/>
      <c r="G2" s="42" t="s">
        <v>289</v>
      </c>
      <c r="H2" s="43" t="s">
        <v>302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70.5" customHeight="1">
      <c r="A3" s="44">
        <v>69.0</v>
      </c>
      <c r="B3" s="45" t="s">
        <v>303</v>
      </c>
      <c r="C3" s="46">
        <v>1.0</v>
      </c>
      <c r="D3" s="47">
        <v>70000.0</v>
      </c>
      <c r="E3" s="41">
        <v>70000.0</v>
      </c>
      <c r="F3" s="48"/>
      <c r="G3" s="48" t="s">
        <v>284</v>
      </c>
      <c r="H3" s="49" t="s">
        <v>302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70.5" customHeight="1">
      <c r="A4" s="50">
        <v>70.0</v>
      </c>
      <c r="B4" s="51" t="s">
        <v>304</v>
      </c>
      <c r="C4" s="52">
        <v>1.0</v>
      </c>
      <c r="D4" s="53">
        <v>9000.0</v>
      </c>
      <c r="E4" s="41">
        <v>9000.0</v>
      </c>
      <c r="F4" s="54"/>
      <c r="G4" s="54" t="s">
        <v>291</v>
      </c>
      <c r="H4" s="55" t="s">
        <v>302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70.5" customHeight="1">
      <c r="A5" s="38">
        <v>71.0</v>
      </c>
      <c r="B5" s="39" t="s">
        <v>305</v>
      </c>
      <c r="C5" s="40">
        <v>2.0</v>
      </c>
      <c r="D5" s="41">
        <v>16000.0</v>
      </c>
      <c r="E5" s="41">
        <v>32000.0</v>
      </c>
      <c r="F5" s="42"/>
      <c r="G5" s="42" t="s">
        <v>289</v>
      </c>
      <c r="H5" s="43" t="s">
        <v>302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70.5" customHeight="1">
      <c r="A6" s="38">
        <v>72.0</v>
      </c>
      <c r="B6" s="39" t="s">
        <v>306</v>
      </c>
      <c r="C6" s="40">
        <v>1.0</v>
      </c>
      <c r="D6" s="42">
        <v>0.0</v>
      </c>
      <c r="E6" s="41">
        <v>0.0</v>
      </c>
      <c r="F6" s="42"/>
      <c r="G6" s="42" t="s">
        <v>288</v>
      </c>
      <c r="H6" s="43" t="s">
        <v>302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70.5" customHeight="1">
      <c r="A7" s="50">
        <v>73.0</v>
      </c>
      <c r="B7" s="51" t="s">
        <v>307</v>
      </c>
      <c r="C7" s="52">
        <v>1.0</v>
      </c>
      <c r="D7" s="53">
        <v>8000.0</v>
      </c>
      <c r="E7" s="41">
        <v>8000.0</v>
      </c>
      <c r="F7" s="54"/>
      <c r="G7" s="54" t="s">
        <v>285</v>
      </c>
      <c r="H7" s="55" t="s">
        <v>302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70.5" customHeight="1">
      <c r="A8" s="38">
        <v>74.0</v>
      </c>
      <c r="B8" s="39" t="s">
        <v>308</v>
      </c>
      <c r="C8" s="40">
        <v>2.0</v>
      </c>
      <c r="D8" s="41">
        <v>42000.0</v>
      </c>
      <c r="E8" s="41">
        <v>84000.0</v>
      </c>
      <c r="F8" s="42"/>
      <c r="G8" s="42" t="s">
        <v>287</v>
      </c>
      <c r="H8" s="43" t="s">
        <v>302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70.5" customHeight="1">
      <c r="A9" s="38">
        <v>75.0</v>
      </c>
      <c r="B9" s="39" t="s">
        <v>309</v>
      </c>
      <c r="C9" s="40">
        <v>1.0</v>
      </c>
      <c r="D9" s="41">
        <v>34000.0</v>
      </c>
      <c r="E9" s="41">
        <v>34000.0</v>
      </c>
      <c r="F9" s="42"/>
      <c r="G9" s="42" t="s">
        <v>291</v>
      </c>
      <c r="H9" s="43" t="s">
        <v>302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70.5" customHeight="1">
      <c r="A10" s="38">
        <v>76.0</v>
      </c>
      <c r="B10" s="39" t="s">
        <v>310</v>
      </c>
      <c r="C10" s="40">
        <v>3.0</v>
      </c>
      <c r="D10" s="41">
        <v>26000.0</v>
      </c>
      <c r="E10" s="41">
        <v>78000.0</v>
      </c>
      <c r="F10" s="42"/>
      <c r="G10" s="42" t="s">
        <v>286</v>
      </c>
      <c r="H10" s="43" t="s">
        <v>302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70.5" customHeight="1">
      <c r="A11" s="50">
        <v>27.0</v>
      </c>
      <c r="B11" s="51" t="s">
        <v>309</v>
      </c>
      <c r="C11" s="52">
        <v>1.0</v>
      </c>
      <c r="D11" s="54">
        <v>0.0</v>
      </c>
      <c r="E11" s="41">
        <v>0.0</v>
      </c>
      <c r="F11" s="54"/>
      <c r="G11" s="54" t="s">
        <v>291</v>
      </c>
      <c r="H11" s="55" t="s">
        <v>302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70.5" customHeight="1">
      <c r="A12" s="50">
        <v>22.0</v>
      </c>
      <c r="B12" s="51" t="s">
        <v>311</v>
      </c>
      <c r="C12" s="52">
        <v>1.0</v>
      </c>
      <c r="D12" s="53">
        <v>25000.0</v>
      </c>
      <c r="E12" s="41">
        <v>25000.0</v>
      </c>
      <c r="F12" s="54"/>
      <c r="G12" s="54" t="s">
        <v>292</v>
      </c>
      <c r="H12" s="55" t="s">
        <v>302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70.5" customHeight="1">
      <c r="A13" s="44">
        <v>30.0</v>
      </c>
      <c r="B13" s="45" t="s">
        <v>312</v>
      </c>
      <c r="C13" s="46">
        <v>1.0</v>
      </c>
      <c r="D13" s="47">
        <v>25000.0</v>
      </c>
      <c r="E13" s="41">
        <v>25000.0</v>
      </c>
      <c r="F13" s="48"/>
      <c r="G13" s="48" t="s">
        <v>284</v>
      </c>
      <c r="H13" s="49" t="s">
        <v>302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70.5" customHeight="1">
      <c r="A14" s="50">
        <v>31.0</v>
      </c>
      <c r="B14" s="51" t="s">
        <v>313</v>
      </c>
      <c r="C14" s="52">
        <v>1.0</v>
      </c>
      <c r="D14" s="53">
        <v>50000.0</v>
      </c>
      <c r="E14" s="41">
        <v>50000.0</v>
      </c>
      <c r="F14" s="54"/>
      <c r="G14" s="54" t="s">
        <v>288</v>
      </c>
      <c r="H14" s="55" t="s">
        <v>302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70.5" customHeight="1">
      <c r="A15" s="50">
        <v>32.0</v>
      </c>
      <c r="B15" s="51" t="s">
        <v>314</v>
      </c>
      <c r="C15" s="52">
        <v>1.0</v>
      </c>
      <c r="D15" s="53">
        <v>38000.0</v>
      </c>
      <c r="E15" s="41">
        <v>38000.0</v>
      </c>
      <c r="F15" s="54"/>
      <c r="G15" s="54" t="s">
        <v>290</v>
      </c>
      <c r="H15" s="55" t="s">
        <v>302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70.5" customHeight="1">
      <c r="A16" s="50">
        <v>33.0</v>
      </c>
      <c r="B16" s="51" t="s">
        <v>308</v>
      </c>
      <c r="C16" s="52">
        <v>1.0</v>
      </c>
      <c r="D16" s="53">
        <v>42000.0</v>
      </c>
      <c r="E16" s="41">
        <v>42000.0</v>
      </c>
      <c r="F16" s="54"/>
      <c r="G16" s="54" t="s">
        <v>287</v>
      </c>
      <c r="H16" s="55" t="s">
        <v>302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70.5" customHeight="1">
      <c r="A17" s="50">
        <v>34.0</v>
      </c>
      <c r="B17" s="51" t="s">
        <v>315</v>
      </c>
      <c r="C17" s="52">
        <v>1.0</v>
      </c>
      <c r="D17" s="53">
        <v>3500.0</v>
      </c>
      <c r="E17" s="41">
        <v>3500.0</v>
      </c>
      <c r="F17" s="54"/>
      <c r="G17" s="54" t="s">
        <v>285</v>
      </c>
      <c r="H17" s="55" t="s">
        <v>302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70.5" customHeight="1">
      <c r="A18" s="50">
        <v>35.0</v>
      </c>
      <c r="B18" s="51" t="s">
        <v>316</v>
      </c>
      <c r="C18" s="52">
        <v>1.0</v>
      </c>
      <c r="D18" s="53">
        <v>12000.0</v>
      </c>
      <c r="E18" s="41">
        <v>12000.0</v>
      </c>
      <c r="F18" s="54"/>
      <c r="G18" s="54" t="s">
        <v>288</v>
      </c>
      <c r="H18" s="55" t="s">
        <v>302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2024-04-12T12:41:45Z</dcterms:created>
  <dc:creator>Apache POI</dc:creator>
</cp:coreProperties>
</file>