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CO'!$A$2:$BE$21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lgXqiLfQe8tp5IAXW3/bTLDQe2zgvw+gnaE1ZU1PzBU="/>
    </ext>
  </extLst>
</workbook>
</file>

<file path=xl/sharedStrings.xml><?xml version="1.0" encoding="utf-8"?>
<sst xmlns="http://schemas.openxmlformats.org/spreadsheetml/2006/main" count="943" uniqueCount="314">
  <si>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</si>
  <si>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</si>
  <si>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</si>
  <si>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</si>
  <si>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</si>
  <si>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</si>
  <si>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</si>
  <si>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</si>
  <si>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</si>
  <si>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</si>
  <si>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</si>
  <si>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</si>
  <si>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</si>
  <si>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</si>
  <si>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</si>
  <si>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</si>
  <si>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</si>
  <si>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</si>
  <si>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</si>
  <si>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</si>
  <si>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</si>
  <si>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</si>
  <si>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</si>
  <si>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</si>
  <si>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</si>
  <si>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</si>
  <si>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</si>
  <si>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</si>
  <si>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</si>
  <si>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</si>
  <si>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</si>
  <si>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</si>
  <si>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</si>
  <si>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</si>
  <si>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</si>
  <si>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</si>
  <si>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</si>
  <si>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</si>
  <si>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</si>
  <si>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</si>
  <si>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</si>
  <si>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</si>
  <si>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</si>
  <si>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</si>
  <si>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</si>
  <si>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</si>
  <si>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</si>
  <si>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</si>
  <si>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</si>
  <si>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</si>
  <si>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</si>
  <si>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</si>
  <si>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</si>
  <si>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</si>
  <si>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</si>
  <si>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2000008062672538</t>
  </si>
  <si>
    <t>17 de abril de 2024 00:48 hs.</t>
  </si>
  <si>
    <t>Etiqueta lista para imprimir</t>
  </si>
  <si>
    <t>Tienes que darle el paquete a la próxima colecta que te visite.</t>
  </si>
  <si>
    <t>No</t>
  </si>
  <si>
    <t/>
  </si>
  <si>
    <t xml:space="preserve"> </t>
  </si>
  <si>
    <t>VT-M-22</t>
  </si>
  <si>
    <t>MCO1405587881</t>
  </si>
  <si>
    <t>Juego De Vajilla De Dinosaurio De 5 Piezas Para Niños, Plato</t>
  </si>
  <si>
    <t>Color : Blanco | Nombre del diseño : Dinosaurio</t>
  </si>
  <si>
    <t>Clásica</t>
  </si>
  <si>
    <t>Factura no adjunta</t>
  </si>
  <si>
    <t>Natalia Sanchez</t>
  </si>
  <si>
    <t>CC 1010164088</t>
  </si>
  <si>
    <t>1010164088</t>
  </si>
  <si>
    <t>Calle 121 #3A-20 / Referencia: Apto 130 - Santa Barbara Oriental, Usaquén, Bogotá D.C.</t>
  </si>
  <si>
    <t>Usaquén</t>
  </si>
  <si>
    <t>Bogotá D.C.</t>
  </si>
  <si>
    <t>110111</t>
  </si>
  <si>
    <t>Colombia</t>
  </si>
  <si>
    <t>Colecta de Mercado Envíos</t>
  </si>
  <si>
    <t>MELI Logistics</t>
  </si>
  <si>
    <t>MEL43300200480FMXDF01</t>
  </si>
  <si>
    <t>2000005649880689</t>
  </si>
  <si>
    <t>17 de abril de 2024 00:27 hs.</t>
  </si>
  <si>
    <t>Sí</t>
  </si>
  <si>
    <t>ZM-27-J</t>
  </si>
  <si>
    <t>MCO2320238080</t>
  </si>
  <si>
    <t>Manguera Retractil Expandible Mágica 45 Mts. + Pitón | Dugu Color Verde</t>
  </si>
  <si>
    <t>laura andrade</t>
  </si>
  <si>
    <t>CC 1094949899</t>
  </si>
  <si>
    <t>1094949899</t>
  </si>
  <si>
    <t>Calle 47 #39-71 / Conjunto brisas del campo bloque K apto 502 - En frente del barrio cibeles, Armenia, Quindio</t>
  </si>
  <si>
    <t>Armenia</t>
  </si>
  <si>
    <t>Quindio</t>
  </si>
  <si>
    <t>630002</t>
  </si>
  <si>
    <t>MEL43300033911FMXDF01</t>
  </si>
  <si>
    <t>2000008061769622</t>
  </si>
  <si>
    <t>16 de abril de 2024 21:19 hs.</t>
  </si>
  <si>
    <t>TC-M-42</t>
  </si>
  <si>
    <t>MCO2263889346</t>
  </si>
  <si>
    <t>Mesa Ajustable Multiusos Table Mate Ii Portatil Plegable</t>
  </si>
  <si>
    <t>Color : Blanco</t>
  </si>
  <si>
    <t>Katerine Renteria Lopez</t>
  </si>
  <si>
    <t>CC 1077447012</t>
  </si>
  <si>
    <t>1077447012</t>
  </si>
  <si>
    <t>Calle 70 #96-34 / Casa 101 Referencia: Conjunto Plazuela de Álamos - Alamos, Engativá, Bogotá D.C.</t>
  </si>
  <si>
    <t>Engativá</t>
  </si>
  <si>
    <t>111041</t>
  </si>
  <si>
    <t>MEL43299839224FMXDF01</t>
  </si>
  <si>
    <t>2000008060919968</t>
  </si>
  <si>
    <t>16 de abril de 2024 19:35 hs.</t>
  </si>
  <si>
    <t>SOVO-M-22</t>
  </si>
  <si>
    <t>MCO1409472353</t>
  </si>
  <si>
    <t>Maquina Para Mini Donas Rosquillas Antiadherente Electrica</t>
  </si>
  <si>
    <t>Color : Rojo | Voltaje : 110V</t>
  </si>
  <si>
    <t>Alejandro Rojas</t>
  </si>
  <si>
    <t>CC 1061601561</t>
  </si>
  <si>
    <t>1061601561</t>
  </si>
  <si>
    <t>Carrera 8 #25a-08 / Referencia: llamar antes de la entrega - nuevo japon, Popayán, Cauca</t>
  </si>
  <si>
    <t>Popayán</t>
  </si>
  <si>
    <t>Cauca</t>
  </si>
  <si>
    <t>190002</t>
  </si>
  <si>
    <t>MEL43299479024FMXDF01</t>
  </si>
  <si>
    <t>2000008059909140</t>
  </si>
  <si>
    <t>16 de abril de 2024 18:48 hs.</t>
  </si>
  <si>
    <t>GOT-23</t>
  </si>
  <si>
    <t>MCO1395193221</t>
  </si>
  <si>
    <t>Manguera Flexible Expandible 30 Metro + Acople + Pistola Color Verde Lima</t>
  </si>
  <si>
    <t>SCIENCE SOLUTIONS LAB</t>
  </si>
  <si>
    <t>NIT 9007085890</t>
  </si>
  <si>
    <t>9007085890</t>
  </si>
  <si>
    <t>Calle 167 #48-44 / Referencia: casa 108 - Granada Norte, Suba, Bogotá D.C.</t>
  </si>
  <si>
    <t>Suba</t>
  </si>
  <si>
    <t>111156</t>
  </si>
  <si>
    <t>MEL43298890827FMXDF01</t>
  </si>
  <si>
    <t>2000008060527394</t>
  </si>
  <si>
    <t>16 de abril de 2024 18:46 hs.</t>
  </si>
  <si>
    <t>MCO1395145933</t>
  </si>
  <si>
    <t>Manguera Expandible Flexible 30 Metros Con Aspersor Jardin Color Verde</t>
  </si>
  <si>
    <t>SANDRA GOMEZ</t>
  </si>
  <si>
    <t>CC 43725403</t>
  </si>
  <si>
    <t>43725403</t>
  </si>
  <si>
    <t>Carrera 20 22 Sur 30 / Casa 122, Hacienda San Jose - San Lucas, Envigado, Antioquia</t>
  </si>
  <si>
    <t>Envigado</t>
  </si>
  <si>
    <t>Antioquia</t>
  </si>
  <si>
    <t>055420</t>
  </si>
  <si>
    <t>MEL43299158971FMXDF01</t>
  </si>
  <si>
    <t>2000005648168537</t>
  </si>
  <si>
    <t>16 de abril de 2024 16:59 hs.</t>
  </si>
  <si>
    <t>DG-12</t>
  </si>
  <si>
    <t>MCO1398787075</t>
  </si>
  <si>
    <t>Pelota Inteligente Para Gatos Perros Recargable Usb C</t>
  </si>
  <si>
    <t>Color : Rosa</t>
  </si>
  <si>
    <t>Carolina Rivera</t>
  </si>
  <si>
    <t>CC 1234191554</t>
  </si>
  <si>
    <t>1234191554</t>
  </si>
  <si>
    <t>Carrera 13 #27b-17 / Piso 1 Referencia: Almacén solo pachas - Benjamín Herrera, Cali, Valle Del Cauca</t>
  </si>
  <si>
    <t>Cali</t>
  </si>
  <si>
    <t>Valle Del Cauca</t>
  </si>
  <si>
    <t>760010</t>
  </si>
  <si>
    <t>MEL43298917114FMXDF01</t>
  </si>
  <si>
    <t>2000008059370804</t>
  </si>
  <si>
    <t>16 de abril de 2024 16:27 hs.</t>
  </si>
  <si>
    <t>JUA-18</t>
  </si>
  <si>
    <t>MCO2170646808</t>
  </si>
  <si>
    <t>Correa Portabebes Cargador Para Bebe Canguro</t>
  </si>
  <si>
    <t>Color : Verde | Nombre del diseño : Verde</t>
  </si>
  <si>
    <t>silvia juliana rincon almeidq</t>
  </si>
  <si>
    <t>CC 1095924178</t>
  </si>
  <si>
    <t>1095924178</t>
  </si>
  <si>
    <t>Carrera 6b #02-17 / casa Referencia: carrera 6b # 2-17 diagonal puente entrada de naranjito - simon bolivar, Málaga, Santander</t>
  </si>
  <si>
    <t>Málaga</t>
  </si>
  <si>
    <t>Santander</t>
  </si>
  <si>
    <t>Envia</t>
  </si>
  <si>
    <t>MEL43298652497FMXDF01</t>
  </si>
  <si>
    <t>2000008059365826</t>
  </si>
  <si>
    <t>16 de abril de 2024 16:25 hs.</t>
  </si>
  <si>
    <t>TRGS-6-F</t>
  </si>
  <si>
    <t>MCO2320123468</t>
  </si>
  <si>
    <t>Silbato Turbo Escape Válvula Sopladora Sonido Coche</t>
  </si>
  <si>
    <t>Manser SAS</t>
  </si>
  <si>
    <t>NIT 8000520692</t>
  </si>
  <si>
    <t>8000520692</t>
  </si>
  <si>
    <t>Cra 21 #105-47 / Apto 503 - Chico Navarra, Usaquén, Bogotá D.C.</t>
  </si>
  <si>
    <t>MEL43298799738FMXDF01</t>
  </si>
  <si>
    <t>2000005647794237</t>
  </si>
  <si>
    <t>16 de abril de 2024 15:25 hs.</t>
  </si>
  <si>
    <t>Paquete de 3 productos</t>
  </si>
  <si>
    <t>Angela Talero</t>
  </si>
  <si>
    <t>CC 20737162</t>
  </si>
  <si>
    <t>20737162</t>
  </si>
  <si>
    <t>Avenida Carrera 45 #128D-40 / Ap 307 Referencia: Conjunto Santa Coloma - La Calleja, Usaquén, Bogotá D.C.</t>
  </si>
  <si>
    <t>110121</t>
  </si>
  <si>
    <t>MEL43298600042FMXDF01</t>
  </si>
  <si>
    <t>2000008058925126</t>
  </si>
  <si>
    <t>HG-12</t>
  </si>
  <si>
    <t>MCO2172861950</t>
  </si>
  <si>
    <t>Bombillo Parlante Con Bluetooth Multicolores Súper Oferta. Color Blanco</t>
  </si>
  <si>
    <t>2000008058919762</t>
  </si>
  <si>
    <t>16 de abril de 2024 15:26 hs.</t>
  </si>
  <si>
    <t>JUA-14.5</t>
  </si>
  <si>
    <t>MCO1385131165</t>
  </si>
  <si>
    <t>Lámparas Luz Led X3 Portátil Inalámbricas Adhesivas +control</t>
  </si>
  <si>
    <t>Color de la luz : Blanco frío | Voltaje : 110V</t>
  </si>
  <si>
    <t>2000008058919764</t>
  </si>
  <si>
    <t>EH-15</t>
  </si>
  <si>
    <t>MCO2162386532</t>
  </si>
  <si>
    <t>Maquina Coser Mano Portatil Portable Viajera Recargable Mini</t>
  </si>
  <si>
    <t>2000008058571190</t>
  </si>
  <si>
    <t>16 de abril de 2024 15:21 hs.</t>
  </si>
  <si>
    <t>JUA-45.3</t>
  </si>
  <si>
    <t>MCO1397551015</t>
  </si>
  <si>
    <t>Ventilador De Techo De 30w Luz Integradas, Control Remoto</t>
  </si>
  <si>
    <t>Yanet Milena Torres Bohorquez</t>
  </si>
  <si>
    <t>CC 24080936</t>
  </si>
  <si>
    <t>24080936</t>
  </si>
  <si>
    <t>Calle 6 N 7-31 #SN-SN / piso 2 Referencia: Calle 6 # 7-31 - Los Alcázares, Soatá, Boyaca</t>
  </si>
  <si>
    <t>Soatá</t>
  </si>
  <si>
    <t>Boyaca</t>
  </si>
  <si>
    <t>151001</t>
  </si>
  <si>
    <t>MEL43298298363FMXDF01</t>
  </si>
  <si>
    <t>2000008064887100</t>
  </si>
  <si>
    <t>17 de abril de 2024 10:25 hs.</t>
  </si>
  <si>
    <t>RC-M-26</t>
  </si>
  <si>
    <t>MCO1409609183</t>
  </si>
  <si>
    <t>Aire Acondicionado Portatil Refrigerador Personal Artic Air</t>
  </si>
  <si>
    <t>Color : Blanco | Voltaje : 110V | Voltaje de la unidad externa : 110</t>
  </si>
  <si>
    <t>Paola Martinez</t>
  </si>
  <si>
    <t>CC 1046813757</t>
  </si>
  <si>
    <t>1046813757</t>
  </si>
  <si>
    <t>Carrera 5 #4-48 / Apartamento 2 Segundo Piso - Polonuevo, Atlantico</t>
  </si>
  <si>
    <t>Polonuevo</t>
  </si>
  <si>
    <t>Atlantico</t>
  </si>
  <si>
    <t>082047</t>
  </si>
  <si>
    <t>Coordinadora</t>
  </si>
  <si>
    <t>MEL43301069043FMXDF01</t>
  </si>
  <si>
    <t>2000008062604126</t>
  </si>
  <si>
    <t>17 de abril de 2024 09:08 hs.</t>
  </si>
  <si>
    <t>MEL43300024285FMXDF01</t>
  </si>
  <si>
    <t>2000008064788262</t>
  </si>
  <si>
    <t>17 de abril de 2024 12:30 hs.</t>
  </si>
  <si>
    <t>NIA-160</t>
  </si>
  <si>
    <t>MCO1398786627</t>
  </si>
  <si>
    <t>Soporte Para Tv Pedestal Móvil Con Ruedas Para Tv 32 A 70'' Color Negro</t>
  </si>
  <si>
    <t>helenaromerozapata helenaromerozapata</t>
  </si>
  <si>
    <t>CC 1051831272</t>
  </si>
  <si>
    <t>1051831272</t>
  </si>
  <si>
    <t>Avenida 7ma etapa manzana 67 lote 15 #SN-SN / Referencia: barrio campestre por la avenida llegando al patinodromo, por la carpa roja subiendo 
frente a el negocio motos campestre - El Campestre, Cartagena De Indias, Bolivar</t>
  </si>
  <si>
    <t>Cartagena De Indias</t>
  </si>
  <si>
    <t>Bolivar</t>
  </si>
  <si>
    <t>MEL43301023693FMXDF01</t>
  </si>
  <si>
    <t>2000008067233780</t>
  </si>
  <si>
    <t>17 de abril de 2024 15:00 hs.</t>
  </si>
  <si>
    <t>BMX-M-70</t>
  </si>
  <si>
    <t>MCO2251135538</t>
  </si>
  <si>
    <t>Carreta, Carretilla Plegable Con Manija Extraíble Bloqueable</t>
  </si>
  <si>
    <t>Color : COLORES</t>
  </si>
  <si>
    <t>Mejia Cruz Karina Roxana</t>
  </si>
  <si>
    <t>CC 1107518652</t>
  </si>
  <si>
    <t>1107518652</t>
  </si>
  <si>
    <t>Carrera 84A #17-31 / Apto 102 Referencia: Apto 102 - El Ingenio, Cali, Valle Del Cauca</t>
  </si>
  <si>
    <t>760032</t>
  </si>
  <si>
    <t>MEL43302113293FMXDF01</t>
  </si>
  <si>
    <t>2000008066789634</t>
  </si>
  <si>
    <t>17 de abril de 2024 14:04 hs.</t>
  </si>
  <si>
    <t>RC-70</t>
  </si>
  <si>
    <t>MCO1401929307</t>
  </si>
  <si>
    <t>Masajeador De Cuello Ayuda A Aliviar Mejor El Dolor Muscular</t>
  </si>
  <si>
    <t>Color : Beige | Voltaje : 110V</t>
  </si>
  <si>
    <t>Andrés Felipe López Gálvez</t>
  </si>
  <si>
    <t>CC 1116238500</t>
  </si>
  <si>
    <t>1116238500</t>
  </si>
  <si>
    <t>Carrera 47 #10-09 / Referencia: Vía a La Marina - Diagonal al barrio La Cruz - A 200 metros de Estambul - San Gabriel, Tuluá, Valle Del Cauca</t>
  </si>
  <si>
    <t>Tuluá</t>
  </si>
  <si>
    <t>763021</t>
  </si>
  <si>
    <t>MEL43301917133FMXDF01</t>
  </si>
  <si>
    <t>PROVEEDOR</t>
  </si>
  <si>
    <t>Suma de VALOR TOTAL</t>
  </si>
  <si>
    <t>BODEGA RC</t>
  </si>
  <si>
    <t>DISTRI</t>
  </si>
  <si>
    <t>ELECTRO HOGAR</t>
  </si>
  <si>
    <t>JULIAN</t>
  </si>
  <si>
    <t>MONO</t>
  </si>
  <si>
    <t>MV MARCAS</t>
  </si>
  <si>
    <t>OFICINA</t>
  </si>
  <si>
    <t>RACO</t>
  </si>
  <si>
    <t>ROOD</t>
  </si>
  <si>
    <t>TIGERS</t>
  </si>
  <si>
    <t>TOR SEBAS</t>
  </si>
  <si>
    <t>VARIEDADES</t>
  </si>
  <si>
    <t>VMX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</si>
  <si>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</si>
  <si>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</si>
  <si>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</si>
  <si>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</si>
  <si>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</si>
  <si>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</si>
  <si>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</si>
  <si>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</si>
  <si>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Juego De Vajilla De Dinosaurio De 5 Piezas Para Niños, PlatoColor : Blanco | Nombre del diseño : DinosaurioVT-M-22</t>
  </si>
  <si>
    <t>GIOVANI</t>
  </si>
  <si>
    <t>Manguera Retractil Expandible Mágica 45 Mts. + Pitón | Dugu Color Verde ZM-27-J</t>
  </si>
  <si>
    <t>Mesa Ajustable Multiusos Table Mate Ii Portatil PlegableColor : BlancoTC-M-42</t>
  </si>
  <si>
    <t>Maquina Para Mini Donas Rosquillas Antiadherente ElectricaColor : Rojo | Voltaje : 110VSOVO-M-22</t>
  </si>
  <si>
    <t>Manguera Flexible Expandible 30 Metro + Acople + Pistola Color Verde Lima GOT-23</t>
  </si>
  <si>
    <t>Manguera Expandible Flexible 30 Metros Con Aspersor Jardin Color Verde GOT-23</t>
  </si>
  <si>
    <t>Pelota Inteligente Para Gatos Perros Recargable Usb CColor : RosaDG-12</t>
  </si>
  <si>
    <t>Correa Portabebes Cargador Para Bebe CanguroColor : Verde | Nombre del diseño : VerdeJUA-18</t>
  </si>
  <si>
    <t>Silbato Turbo Escape Válvula Sopladora Sonido Coche TRGS-6-F</t>
  </si>
  <si>
    <t>Bombillo Parlante Con Bluetooth Multicolores Súper Oferta. Color Blanco HG-12</t>
  </si>
  <si>
    <t>Lámparas Luz Led X3 Portátil Inalámbricas Adhesivas +controlColor de la luz : Blanco frío | Voltaje : 110VJUA-14.5</t>
  </si>
  <si>
    <t>Maquina Coser Mano Portatil Portable Viajera Recargable MiniColor : BlancoEH-15</t>
  </si>
  <si>
    <t>Ventilador De Techo De 30w Luz Integradas, Control RemotoColor de la luz : Blanco frío | Voltaje : 110VJUA-45.3</t>
  </si>
  <si>
    <t>Aire Acondicionado Portatil Refrigerador Personal Artic AirColor : Blanco | Voltaje : 110V | Voltaje de la unidad externa : 110RC-M-26</t>
  </si>
  <si>
    <t>Soporte Para Tv Pedestal Móvil Con Ruedas Para Tv 32 A 70'' Color Negro NIA-160</t>
  </si>
  <si>
    <t>Carreta, Carretilla Plegable Con Manija Extraíble BloqueableColor : COLORESBMX-M-70</t>
  </si>
  <si>
    <t>Masajeador De Cuello Ayuda A Aliviar Mejor El Dolor MuscularColor : Beige | Voltaje : 110VRC-70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</si>
</sst>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10" fontId="4" numFmtId="9" xfId="0" applyAlignment="1" applyFill="1" applyFont="1" applyNumberFormat="1">
      <alignment vertical="center"/>
    </xf>
    <xf borderId="0" fillId="0" fontId="4" numFmtId="9" xfId="0" applyAlignment="1" applyFont="1" applyNumberFormat="1">
      <alignment vertical="center"/>
    </xf>
    <xf borderId="5" fillId="11" fontId="5" numFmtId="0" xfId="0" applyAlignment="1" applyBorder="1" applyFill="1" applyFont="1">
      <alignment vertical="center"/>
    </xf>
    <xf borderId="5" fillId="11" fontId="6" numFmtId="0" xfId="0" applyAlignment="1" applyBorder="1" applyFont="1">
      <alignment vertical="center"/>
    </xf>
    <xf borderId="5" fillId="11" fontId="6" numFmtId="0" xfId="0" applyAlignment="1" applyBorder="1" applyFont="1">
      <alignment horizontal="right" vertical="center"/>
    </xf>
    <xf borderId="4" fillId="12" fontId="7" numFmtId="0" xfId="0" applyAlignment="1" applyBorder="1" applyFill="1" applyFont="1">
      <alignment horizontal="left" vertical="center"/>
    </xf>
    <xf borderId="5" fillId="13" fontId="8" numFmtId="0" xfId="0" applyAlignment="1" applyBorder="1" applyFill="1" applyFont="1">
      <alignment vertical="center"/>
    </xf>
    <xf borderId="5" fillId="13" fontId="4" numFmtId="0" xfId="0" applyAlignment="1" applyBorder="1" applyFont="1">
      <alignment vertical="center"/>
    </xf>
    <xf borderId="5" fillId="13" fontId="4" numFmtId="0" xfId="0" applyAlignment="1" applyBorder="1" applyFont="1">
      <alignment horizontal="right"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4" fontId="11" numFmtId="0" xfId="0" applyAlignment="1" applyBorder="1" applyFill="1" applyFont="1">
      <alignment horizontal="center" shrinkToFit="0" wrapText="1"/>
    </xf>
    <xf borderId="7" fillId="14" fontId="11" numFmtId="0" xfId="0" applyAlignment="1" applyBorder="1" applyFont="1">
      <alignment horizontal="center" shrinkToFit="0" wrapText="1"/>
    </xf>
    <xf borderId="7" fillId="14" fontId="11" numFmtId="0" xfId="0" applyAlignment="1" applyBorder="1" applyFont="1">
      <alignment shrinkToFit="0" wrapText="1"/>
    </xf>
    <xf borderId="0" fillId="0" fontId="12" numFmtId="0" xfId="0" applyFont="1"/>
    <xf borderId="8" fillId="15" fontId="13" numFmtId="0" xfId="0" applyAlignment="1" applyBorder="1" applyFill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horizontal="right" shrinkToFit="0" wrapText="1"/>
    </xf>
    <xf borderId="9" fillId="16" fontId="15" numFmtId="0" xfId="0" applyAlignment="1" applyBorder="1" applyFill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8" fillId="16" fontId="13" numFmtId="0" xfId="0" applyAlignment="1" applyBorder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4" fontId="13" numFmtId="0" xfId="0" applyAlignment="1" applyBorder="1" applyFont="1">
      <alignment horizontal="right" shrinkToFit="0" wrapText="1"/>
    </xf>
    <xf borderId="9" fillId="14" fontId="14" numFmtId="0" xfId="0" applyAlignment="1" applyBorder="1" applyFont="1">
      <alignment shrinkToFit="0" wrapText="1"/>
    </xf>
    <xf borderId="9" fillId="14" fontId="14" numFmtId="0" xfId="0" applyAlignment="1" applyBorder="1" applyFont="1">
      <alignment horizontal="right" shrinkToFit="0" wrapText="1"/>
    </xf>
    <xf borderId="9" fillId="14" fontId="15" numFmtId="0" xfId="0" applyAlignment="1" applyBorder="1" applyFont="1">
      <alignment horizontal="right" shrinkToFit="0" wrapText="1"/>
    </xf>
    <xf borderId="9" fillId="14" fontId="15" numFmtId="0" xfId="0" applyAlignment="1" applyBorder="1" applyFont="1">
      <alignment shrinkToFit="0" wrapText="1"/>
    </xf>
    <xf borderId="9" fillId="14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9" sheet="YOVANI"/>
  </cacheSource>
  <cacheFields>
    <cacheField name="ITEM" numFmtId="0">
      <sharedItems containsSemiMixedTypes="0" containsString="0" containsNumber="1" containsInteger="1"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35.0"/>
        <n v="36.0"/>
        <n v="25.0"/>
        <n v="34.0"/>
      </sharedItems>
    </cacheField>
    <cacheField name="PRODUCTO" numFmtId="0">
      <sharedItems>
        <s v="Juego De Vajilla De Dinosaurio De 5 Piezas Para Niños, PlatoColor : Blanco | Nombre del diseño : DinosaurioVT-M-22"/>
        <s v="Manguera Retractil Expandible Mágica 45 Mts. + Pitón | Dugu Color Verde ZM-27-J"/>
        <s v="Mesa Ajustable Multiusos Table Mate Ii Portatil PlegableColor : BlancoTC-M-42"/>
        <s v="Maquina Para Mini Donas Rosquillas Antiadherente ElectricaColor : Rojo | Voltaje : 110VSOVO-M-22"/>
        <s v="Manguera Flexible Expandible 30 Metro + Acople + Pistola Color Verde Lima GOT-23"/>
        <s v="Manguera Expandible Flexible 30 Metros Con Aspersor Jardin Color Verde GOT-23"/>
        <s v="Pelota Inteligente Para Gatos Perros Recargable Usb CColor : RosaDG-12"/>
        <s v="Correa Portabebes Cargador Para Bebe CanguroColor : Verde | Nombre del diseño : VerdeJUA-18"/>
        <s v="Silbato Turbo Escape Válvula Sopladora Sonido Coche TRGS-6-F"/>
        <s v="Bombillo Parlante Con Bluetooth Multicolores Súper Oferta. Color Blanco HG-12"/>
        <s v="Lámparas Luz Led X3 Portátil Inalámbricas Adhesivas +controlColor de la luz : Blanco frío | Voltaje : 110VJUA-14.5"/>
        <s v="Maquina Coser Mano Portatil Portable Viajera Recargable MiniColor : BlancoEH-15"/>
        <s v="Ventilador De Techo De 30w Luz Integradas, Control RemotoColor de la luz : Blanco frío | Voltaje : 110VJUA-45.3"/>
        <s v="Aire Acondicionado Portatil Refrigerador Personal Artic AirColor : Blanco | Voltaje : 110V | Voltaje de la unidad externa : 110RC-M-26"/>
        <s v="Soporte Para Tv Pedestal Móvil Con Ruedas Para Tv 32 A 70'' Color Negro NIA-160"/>
        <s v="Carreta, Carretilla Plegable Con Manija Extraíble BloqueableColor : COLORESBMX-M-70"/>
        <s v="Masajeador De Cuello Ayuda A Aliviar Mejor El Dolor MuscularColor : Beige | Voltaje : 110VRC-70"/>
      </sharedItems>
    </cacheField>
    <cacheField name="CANT" numFmtId="0">
      <sharedItems containsSemiMixedTypes="0" containsString="0" containsNumber="1" containsInteger="1">
        <n v="1.0"/>
        <n v="2.0"/>
        <n v="3.0"/>
      </sharedItems>
    </cacheField>
    <cacheField name="VALOR U/N" numFmtId="0">
      <sharedItems containsSemiMixedTypes="0" containsString="0" containsNumber="1" containsInteger="1">
        <n v="22000.0"/>
        <n v="26000.0"/>
        <n v="42000.0"/>
        <n v="20000.0"/>
        <n v="16000.0"/>
        <n v="12000.0"/>
        <n v="18000.0"/>
        <n v="7000.0"/>
        <n v="14000.0"/>
        <n v="15000.0"/>
        <n v="47000.0"/>
        <n v="25000.0"/>
        <n v="160000.0"/>
        <n v="70000.0"/>
      </sharedItems>
    </cacheField>
    <cacheField name="VALOR TOTAL" numFmtId="0">
      <sharedItems containsSemiMixedTypes="0" containsString="0" containsNumber="1" containsInteger="1">
        <n v="22000.0"/>
        <n v="26000.0"/>
        <n v="42000.0"/>
        <n v="20000.0"/>
        <n v="16000.0"/>
        <n v="24000.0"/>
        <n v="18000.0"/>
        <n v="14000.0"/>
        <n v="12000.0"/>
        <n v="15000.0"/>
        <n v="47000.0"/>
        <n v="25000.0"/>
        <n v="160000.0"/>
        <n v="70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VARIEDADES"/>
        <s v="DISTRI"/>
        <s v="MONO"/>
        <s v="ROOD"/>
        <s v="RACO"/>
        <s v="OFICINA"/>
        <s v="MV MARCAS"/>
        <s v="TIGERS"/>
        <s v="TOR SEBAS"/>
        <s v="BODEGA RC"/>
        <s v="ELECTRO HOGAR"/>
        <s v="JULIAN"/>
        <s v="VMX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7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9"/>
        <item x="1"/>
        <item x="10"/>
        <item x="11"/>
        <item x="2"/>
        <item x="6"/>
        <item x="5"/>
        <item x="4"/>
        <item x="3"/>
        <item x="7"/>
        <item x="8"/>
        <item x="0"/>
        <item x="12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mercadolibre.com.co/ventas/2000005647794237/detalle" TargetMode="External"/><Relationship Id="rId10" Type="http://schemas.openxmlformats.org/officeDocument/2006/relationships/hyperlink" Target="https://www.mercadolibre.com.co/ventas/2000005647794237/detalle" TargetMode="External"/><Relationship Id="rId13" Type="http://schemas.openxmlformats.org/officeDocument/2006/relationships/hyperlink" Target="https://www.mercadolibre.com.co/ventas/2000005647794237/detalle" TargetMode="External"/><Relationship Id="rId12" Type="http://schemas.openxmlformats.org/officeDocument/2006/relationships/hyperlink" Target="https://www.mercadolibre.com.co/ventas/2000005647794237/detalle" TargetMode="External"/><Relationship Id="rId1" Type="http://schemas.openxmlformats.org/officeDocument/2006/relationships/hyperlink" Target="https://www.mercadolibre.com.co/ventas/2000008062672538/detalle" TargetMode="External"/><Relationship Id="rId2" Type="http://schemas.openxmlformats.org/officeDocument/2006/relationships/hyperlink" Target="https://www.mercadolibre.com.co/ventas/2000005649880689/detalle" TargetMode="External"/><Relationship Id="rId3" Type="http://schemas.openxmlformats.org/officeDocument/2006/relationships/hyperlink" Target="https://www.mercadolibre.com.co/ventas/2000008061769622/detalle" TargetMode="External"/><Relationship Id="rId4" Type="http://schemas.openxmlformats.org/officeDocument/2006/relationships/hyperlink" Target="https://www.mercadolibre.com.co/ventas/2000008060919968/detalle" TargetMode="External"/><Relationship Id="rId9" Type="http://schemas.openxmlformats.org/officeDocument/2006/relationships/hyperlink" Target="https://www.mercadolibre.com.co/ventas/2000008059365826/detalle" TargetMode="External"/><Relationship Id="rId15" Type="http://schemas.openxmlformats.org/officeDocument/2006/relationships/hyperlink" Target="https://www.mercadolibre.com.co/ventas/2000008064887100/detalle" TargetMode="External"/><Relationship Id="rId14" Type="http://schemas.openxmlformats.org/officeDocument/2006/relationships/hyperlink" Target="https://www.mercadolibre.com.co/ventas/2000008058571190/detalle" TargetMode="External"/><Relationship Id="rId17" Type="http://schemas.openxmlformats.org/officeDocument/2006/relationships/hyperlink" Target="https://www.mercadolibre.com.co/ventas/2000008064788262/detalle" TargetMode="External"/><Relationship Id="rId16" Type="http://schemas.openxmlformats.org/officeDocument/2006/relationships/hyperlink" Target="https://www.mercadolibre.com.co/ventas/2000008062604126/detalle" TargetMode="External"/><Relationship Id="rId5" Type="http://schemas.openxmlformats.org/officeDocument/2006/relationships/hyperlink" Target="https://www.mercadolibre.com.co/ventas/2000008059909140/detalle" TargetMode="External"/><Relationship Id="rId19" Type="http://schemas.openxmlformats.org/officeDocument/2006/relationships/hyperlink" Target="https://www.mercadolibre.com.co/ventas/2000008066789634/detalle" TargetMode="External"/><Relationship Id="rId6" Type="http://schemas.openxmlformats.org/officeDocument/2006/relationships/hyperlink" Target="https://www.mercadolibre.com.co/ventas/2000008060527394/detalle" TargetMode="External"/><Relationship Id="rId18" Type="http://schemas.openxmlformats.org/officeDocument/2006/relationships/hyperlink" Target="https://www.mercadolibre.com.co/ventas/2000008067233780/detalle" TargetMode="External"/><Relationship Id="rId7" Type="http://schemas.openxmlformats.org/officeDocument/2006/relationships/hyperlink" Target="https://www.mercadolibre.com.co/ventas/2000005648168537/detalle" TargetMode="External"/><Relationship Id="rId8" Type="http://schemas.openxmlformats.org/officeDocument/2006/relationships/hyperlink" Target="https://www.mercadolibre.com.co/ventas/2000008059370804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8.0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31900.0</v>
      </c>
      <c r="H3" s="20">
        <v>11700.0</v>
      </c>
      <c r="I3" s="20">
        <v>-7400.5</v>
      </c>
      <c r="J3" s="20">
        <v>-11700.0</v>
      </c>
      <c r="K3" s="20" t="s">
        <v>60</v>
      </c>
      <c r="L3" s="20">
        <v>24499.5</v>
      </c>
      <c r="M3" s="19" t="s">
        <v>61</v>
      </c>
      <c r="N3" s="19" t="str">
        <f t="shared" ref="N3:N21" si="1">+Y3&amp;Z3&amp;W3</f>
        <v>Juego De Vajilla De Dinosaurio De 5 Piezas Para Niños, PlatoColor : Blanco | Nombre del diseño : DinosaurioVT-M-22</v>
      </c>
      <c r="O3" s="19" t="str">
        <f t="shared" ref="O3:O21" si="2">+CLEAN(TRIM(N3))</f>
        <v>Juego De Vajilla De Dinosaurio De 5 Piezas Para Niños, PlatoColor : Blanco | Nombre del diseño : DinosaurioVT-M-22</v>
      </c>
      <c r="P3" s="19">
        <f>+VLOOKUP(O3,YOVANI!B:D,3,0)</f>
        <v>22000</v>
      </c>
      <c r="Q3" s="19">
        <f t="shared" ref="Q3:Q11" si="3">+P3*F3</f>
        <v>22000</v>
      </c>
      <c r="R3" s="19"/>
      <c r="S3" s="19">
        <v>1000.0</v>
      </c>
      <c r="T3" s="19">
        <f t="shared" ref="T3:T12" si="4">+L3-Q3-R3-S3</f>
        <v>1499.5</v>
      </c>
      <c r="U3" s="19">
        <f t="shared" ref="U3:U21" si="5">+T3/F3</f>
        <v>1499.5</v>
      </c>
      <c r="V3" s="21">
        <f t="shared" ref="V3:V12" si="6">+T3/Q3</f>
        <v>0.06815909091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31900.0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81</v>
      </c>
      <c r="F4" s="20">
        <v>1.0</v>
      </c>
      <c r="G4" s="20">
        <v>41950.0</v>
      </c>
      <c r="H4" s="20">
        <v>13100.0</v>
      </c>
      <c r="I4" s="20">
        <v>-8602.25</v>
      </c>
      <c r="J4" s="20">
        <v>-13100.0</v>
      </c>
      <c r="K4" s="20" t="s">
        <v>60</v>
      </c>
      <c r="L4" s="20">
        <v>33347.75</v>
      </c>
      <c r="M4" s="19" t="s">
        <v>61</v>
      </c>
      <c r="N4" s="19" t="str">
        <f t="shared" si="1"/>
        <v>Manguera Retractil Expandible Mágica 45 Mts. + Pitón | Dugu Color Verde ZM-27-J</v>
      </c>
      <c r="O4" s="19" t="str">
        <f t="shared" si="2"/>
        <v>Manguera Retractil Expandible Mágica 45 Mts. + Pitón | Dugu Color Verde ZM-27-J</v>
      </c>
      <c r="P4" s="19">
        <f>+VLOOKUP(O4,YOVANI!B:D,3,0)</f>
        <v>26000</v>
      </c>
      <c r="Q4" s="19">
        <f t="shared" si="3"/>
        <v>26000</v>
      </c>
      <c r="R4" s="19"/>
      <c r="S4" s="19">
        <v>1000.0</v>
      </c>
      <c r="T4" s="19">
        <f t="shared" si="4"/>
        <v>6347.75</v>
      </c>
      <c r="U4" s="19">
        <f t="shared" si="5"/>
        <v>6347.75</v>
      </c>
      <c r="V4" s="22">
        <f t="shared" si="6"/>
        <v>0.2441442308</v>
      </c>
      <c r="W4" s="19" t="s">
        <v>82</v>
      </c>
      <c r="X4" s="19" t="s">
        <v>83</v>
      </c>
      <c r="Y4" s="19" t="s">
        <v>84</v>
      </c>
      <c r="Z4" s="19" t="s">
        <v>61</v>
      </c>
      <c r="AA4" s="20">
        <v>41950.0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61750.0</v>
      </c>
      <c r="H5" s="20">
        <v>10700.0</v>
      </c>
      <c r="I5" s="20">
        <v>-10128.0</v>
      </c>
      <c r="J5" s="20">
        <v>-10700.0</v>
      </c>
      <c r="K5" s="20" t="s">
        <v>60</v>
      </c>
      <c r="L5" s="20">
        <v>51622.0</v>
      </c>
      <c r="M5" s="19" t="s">
        <v>61</v>
      </c>
      <c r="N5" s="19" t="str">
        <f t="shared" si="1"/>
        <v>Mesa Ajustable Multiusos Table Mate Ii Portatil PlegableColor : BlancoTC-M-42</v>
      </c>
      <c r="O5" s="19" t="str">
        <f t="shared" si="2"/>
        <v>Mesa Ajustable Multiusos Table Mate Ii Portatil PlegableColor : BlancoTC-M-42</v>
      </c>
      <c r="P5" s="19">
        <f>+VLOOKUP(O5,YOVANI!B:D,3,0)</f>
        <v>42000</v>
      </c>
      <c r="Q5" s="19">
        <f t="shared" si="3"/>
        <v>42000</v>
      </c>
      <c r="R5" s="19"/>
      <c r="S5" s="19">
        <v>1000.0</v>
      </c>
      <c r="T5" s="19">
        <f t="shared" si="4"/>
        <v>8622</v>
      </c>
      <c r="U5" s="19">
        <f t="shared" si="5"/>
        <v>8622</v>
      </c>
      <c r="V5" s="22">
        <f t="shared" si="6"/>
        <v>0.2052857143</v>
      </c>
      <c r="W5" s="19" t="s">
        <v>95</v>
      </c>
      <c r="X5" s="19" t="s">
        <v>96</v>
      </c>
      <c r="Y5" s="19" t="s">
        <v>97</v>
      </c>
      <c r="Z5" s="19" t="s">
        <v>98</v>
      </c>
      <c r="AA5" s="20">
        <v>61750.0</v>
      </c>
      <c r="AB5" s="20" t="s">
        <v>66</v>
      </c>
      <c r="AC5" s="19" t="s">
        <v>67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73</v>
      </c>
      <c r="AM5" s="19" t="s">
        <v>104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105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106</v>
      </c>
      <c r="B6" s="19" t="s">
        <v>107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35055.0</v>
      </c>
      <c r="H6" s="20">
        <v>15300.0</v>
      </c>
      <c r="I6" s="20">
        <v>-7358.0</v>
      </c>
      <c r="J6" s="20">
        <v>-15300.0</v>
      </c>
      <c r="K6" s="20" t="s">
        <v>60</v>
      </c>
      <c r="L6" s="20">
        <v>27697.0</v>
      </c>
      <c r="M6" s="19" t="s">
        <v>61</v>
      </c>
      <c r="N6" s="19" t="str">
        <f t="shared" si="1"/>
        <v>Maquina Para Mini Donas Rosquillas Antiadherente ElectricaColor : Rojo | Voltaje : 110VSOVO-M-22</v>
      </c>
      <c r="O6" s="19" t="str">
        <f t="shared" si="2"/>
        <v>Maquina Para Mini Donas Rosquillas Antiadherente ElectricaColor : Rojo | Voltaje : 110VSOVO-M-22</v>
      </c>
      <c r="P6" s="19">
        <f>+VLOOKUP(O6,YOVANI!B:D,3,0)</f>
        <v>20000</v>
      </c>
      <c r="Q6" s="19">
        <f t="shared" si="3"/>
        <v>20000</v>
      </c>
      <c r="R6" s="19"/>
      <c r="S6" s="19">
        <v>1000.0</v>
      </c>
      <c r="T6" s="19">
        <f t="shared" si="4"/>
        <v>6697</v>
      </c>
      <c r="U6" s="19">
        <f t="shared" si="5"/>
        <v>6697</v>
      </c>
      <c r="V6" s="22">
        <f t="shared" si="6"/>
        <v>0.33485</v>
      </c>
      <c r="W6" s="19" t="s">
        <v>108</v>
      </c>
      <c r="X6" s="19" t="s">
        <v>109</v>
      </c>
      <c r="Y6" s="19" t="s">
        <v>110</v>
      </c>
      <c r="Z6" s="19" t="s">
        <v>111</v>
      </c>
      <c r="AA6" s="20">
        <v>35055.0</v>
      </c>
      <c r="AB6" s="20" t="s">
        <v>66</v>
      </c>
      <c r="AC6" s="19" t="s">
        <v>67</v>
      </c>
      <c r="AD6" s="19" t="s">
        <v>112</v>
      </c>
      <c r="AE6" s="19" t="s">
        <v>113</v>
      </c>
      <c r="AF6" s="19" t="s">
        <v>61</v>
      </c>
      <c r="AG6" s="19" t="s">
        <v>61</v>
      </c>
      <c r="AH6" s="19" t="s">
        <v>112</v>
      </c>
      <c r="AI6" s="19" t="s">
        <v>114</v>
      </c>
      <c r="AJ6" s="19" t="s">
        <v>115</v>
      </c>
      <c r="AK6" s="19" t="s">
        <v>116</v>
      </c>
      <c r="AL6" s="19" t="s">
        <v>117</v>
      </c>
      <c r="AM6" s="19" t="s">
        <v>118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119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120</v>
      </c>
      <c r="B7" s="19" t="s">
        <v>121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42250.0</v>
      </c>
      <c r="H7" s="20">
        <v>8400.0</v>
      </c>
      <c r="I7" s="20">
        <v>-8015.0</v>
      </c>
      <c r="J7" s="20">
        <v>-8400.0</v>
      </c>
      <c r="K7" s="20" t="s">
        <v>60</v>
      </c>
      <c r="L7" s="20">
        <v>34235.0</v>
      </c>
      <c r="M7" s="19" t="s">
        <v>61</v>
      </c>
      <c r="N7" s="19" t="str">
        <f t="shared" si="1"/>
        <v>Manguera Flexible Expandible 30 Metro + Acople + Pistola Color Verde Lima GOT-23</v>
      </c>
      <c r="O7" s="19" t="str">
        <f t="shared" si="2"/>
        <v>Manguera Flexible Expandible 30 Metro + Acople + Pistola Color Verde Lima GOT-23</v>
      </c>
      <c r="P7" s="19">
        <f>+VLOOKUP(O7,YOVANI!B:D,3,0)</f>
        <v>16000</v>
      </c>
      <c r="Q7" s="19">
        <f t="shared" si="3"/>
        <v>16000</v>
      </c>
      <c r="R7" s="19"/>
      <c r="S7" s="19">
        <v>1000.0</v>
      </c>
      <c r="T7" s="19">
        <f t="shared" si="4"/>
        <v>17235</v>
      </c>
      <c r="U7" s="19">
        <f t="shared" si="5"/>
        <v>17235</v>
      </c>
      <c r="V7" s="21">
        <f t="shared" si="6"/>
        <v>1.0771875</v>
      </c>
      <c r="W7" s="19" t="s">
        <v>122</v>
      </c>
      <c r="X7" s="19" t="s">
        <v>123</v>
      </c>
      <c r="Y7" s="19" t="s">
        <v>124</v>
      </c>
      <c r="Z7" s="19" t="s">
        <v>61</v>
      </c>
      <c r="AA7" s="20">
        <v>42250.0</v>
      </c>
      <c r="AB7" s="20" t="s">
        <v>66</v>
      </c>
      <c r="AC7" s="19" t="s">
        <v>67</v>
      </c>
      <c r="AD7" s="19" t="s">
        <v>125</v>
      </c>
      <c r="AE7" s="19" t="s">
        <v>126</v>
      </c>
      <c r="AF7" s="19" t="s">
        <v>61</v>
      </c>
      <c r="AG7" s="19" t="s">
        <v>61</v>
      </c>
      <c r="AH7" s="19" t="s">
        <v>125</v>
      </c>
      <c r="AI7" s="19" t="s">
        <v>127</v>
      </c>
      <c r="AJ7" s="19" t="s">
        <v>128</v>
      </c>
      <c r="AK7" s="19" t="s">
        <v>129</v>
      </c>
      <c r="AL7" s="19" t="s">
        <v>73</v>
      </c>
      <c r="AM7" s="19" t="s">
        <v>130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131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132</v>
      </c>
      <c r="B8" s="19" t="s">
        <v>133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34919.0</v>
      </c>
      <c r="H8" s="20">
        <v>8645.0</v>
      </c>
      <c r="I8" s="20">
        <v>-7822.81</v>
      </c>
      <c r="J8" s="20">
        <v>-8645.0</v>
      </c>
      <c r="K8" s="20" t="s">
        <v>60</v>
      </c>
      <c r="L8" s="20">
        <v>27096.19</v>
      </c>
      <c r="M8" s="19" t="s">
        <v>61</v>
      </c>
      <c r="N8" s="19" t="str">
        <f t="shared" si="1"/>
        <v>Manguera Expandible Flexible 30 Metros Con Aspersor Jardin Color Verde GOT-23</v>
      </c>
      <c r="O8" s="19" t="str">
        <f t="shared" si="2"/>
        <v>Manguera Expandible Flexible 30 Metros Con Aspersor Jardin Color Verde GOT-23</v>
      </c>
      <c r="P8" s="19">
        <f>+VLOOKUP(O8,YOVANI!B:D,3,0)</f>
        <v>16000</v>
      </c>
      <c r="Q8" s="19">
        <f t="shared" si="3"/>
        <v>16000</v>
      </c>
      <c r="R8" s="19"/>
      <c r="S8" s="19">
        <v>1000.0</v>
      </c>
      <c r="T8" s="19">
        <f t="shared" si="4"/>
        <v>10096.19</v>
      </c>
      <c r="U8" s="19">
        <f t="shared" si="5"/>
        <v>10096.19</v>
      </c>
      <c r="V8" s="22">
        <f t="shared" si="6"/>
        <v>0.631011875</v>
      </c>
      <c r="W8" s="19" t="s">
        <v>122</v>
      </c>
      <c r="X8" s="19" t="s">
        <v>134</v>
      </c>
      <c r="Y8" s="19" t="s">
        <v>135</v>
      </c>
      <c r="Z8" s="19" t="s">
        <v>61</v>
      </c>
      <c r="AA8" s="20">
        <v>34919.0</v>
      </c>
      <c r="AB8" s="20" t="s">
        <v>66</v>
      </c>
      <c r="AC8" s="19" t="s">
        <v>67</v>
      </c>
      <c r="AD8" s="19" t="s">
        <v>136</v>
      </c>
      <c r="AE8" s="19" t="s">
        <v>137</v>
      </c>
      <c r="AF8" s="19" t="s">
        <v>61</v>
      </c>
      <c r="AG8" s="19" t="s">
        <v>61</v>
      </c>
      <c r="AH8" s="19" t="s">
        <v>136</v>
      </c>
      <c r="AI8" s="19" t="s">
        <v>138</v>
      </c>
      <c r="AJ8" s="19" t="s">
        <v>139</v>
      </c>
      <c r="AK8" s="19" t="s">
        <v>140</v>
      </c>
      <c r="AL8" s="19" t="s">
        <v>141</v>
      </c>
      <c r="AM8" s="19" t="s">
        <v>142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58</v>
      </c>
      <c r="E9" s="19" t="s">
        <v>81</v>
      </c>
      <c r="F9" s="20">
        <v>2.0</v>
      </c>
      <c r="G9" s="20">
        <v>39400.0</v>
      </c>
      <c r="H9" s="20">
        <v>19000.0</v>
      </c>
      <c r="I9" s="20">
        <v>-10110.0</v>
      </c>
      <c r="J9" s="20">
        <v>-19000.0</v>
      </c>
      <c r="K9" s="20" t="s">
        <v>60</v>
      </c>
      <c r="L9" s="20">
        <v>29290.0</v>
      </c>
      <c r="M9" s="19" t="s">
        <v>61</v>
      </c>
      <c r="N9" s="19" t="str">
        <f t="shared" si="1"/>
        <v>Pelota Inteligente Para Gatos Perros Recargable Usb CColor : RosaDG-12</v>
      </c>
      <c r="O9" s="19" t="str">
        <f t="shared" si="2"/>
        <v>Pelota Inteligente Para Gatos Perros Recargable Usb CColor : RosaDG-12</v>
      </c>
      <c r="P9" s="19">
        <f>+VLOOKUP(O9,YOVANI!B:D,3,0)</f>
        <v>12000</v>
      </c>
      <c r="Q9" s="19">
        <f t="shared" si="3"/>
        <v>24000</v>
      </c>
      <c r="R9" s="19"/>
      <c r="S9" s="19">
        <v>1000.0</v>
      </c>
      <c r="T9" s="19">
        <f t="shared" si="4"/>
        <v>4290</v>
      </c>
      <c r="U9" s="19">
        <f t="shared" si="5"/>
        <v>2145</v>
      </c>
      <c r="V9" s="22">
        <f t="shared" si="6"/>
        <v>0.17875</v>
      </c>
      <c r="W9" s="19" t="s">
        <v>146</v>
      </c>
      <c r="X9" s="19" t="s">
        <v>147</v>
      </c>
      <c r="Y9" s="19" t="s">
        <v>148</v>
      </c>
      <c r="Z9" s="19" t="s">
        <v>149</v>
      </c>
      <c r="AA9" s="20">
        <v>19700.0</v>
      </c>
      <c r="AB9" s="20" t="s">
        <v>66</v>
      </c>
      <c r="AC9" s="19" t="s">
        <v>67</v>
      </c>
      <c r="AD9" s="19" t="s">
        <v>150</v>
      </c>
      <c r="AE9" s="19" t="s">
        <v>151</v>
      </c>
      <c r="AF9" s="19" t="s">
        <v>61</v>
      </c>
      <c r="AG9" s="19" t="s">
        <v>61</v>
      </c>
      <c r="AH9" s="19" t="s">
        <v>150</v>
      </c>
      <c r="AI9" s="19" t="s">
        <v>152</v>
      </c>
      <c r="AJ9" s="19" t="s">
        <v>153</v>
      </c>
      <c r="AK9" s="19" t="s">
        <v>154</v>
      </c>
      <c r="AL9" s="19" t="s">
        <v>155</v>
      </c>
      <c r="AM9" s="19" t="s">
        <v>156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157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158</v>
      </c>
      <c r="B10" s="19" t="s">
        <v>159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27731.0</v>
      </c>
      <c r="H10" s="20">
        <v>17200.0</v>
      </c>
      <c r="I10" s="20">
        <v>-6260.0</v>
      </c>
      <c r="J10" s="20">
        <v>-17200.0</v>
      </c>
      <c r="K10" s="20" t="s">
        <v>60</v>
      </c>
      <c r="L10" s="20">
        <v>21471.0</v>
      </c>
      <c r="M10" s="19" t="s">
        <v>61</v>
      </c>
      <c r="N10" s="19" t="str">
        <f t="shared" si="1"/>
        <v>Correa Portabebes Cargador Para Bebe CanguroColor : Verde | Nombre del diseño : VerdeJUA-18</v>
      </c>
      <c r="O10" s="19" t="str">
        <f t="shared" si="2"/>
        <v>Correa Portabebes Cargador Para Bebe CanguroColor : Verde | Nombre del diseño : VerdeJUA-18</v>
      </c>
      <c r="P10" s="19">
        <f>+VLOOKUP(O10,YOVANI!B:D,3,0)</f>
        <v>18000</v>
      </c>
      <c r="Q10" s="19">
        <f t="shared" si="3"/>
        <v>18000</v>
      </c>
      <c r="R10" s="19"/>
      <c r="S10" s="19">
        <v>1000.0</v>
      </c>
      <c r="T10" s="19">
        <f t="shared" si="4"/>
        <v>2471</v>
      </c>
      <c r="U10" s="19">
        <f t="shared" si="5"/>
        <v>2471</v>
      </c>
      <c r="V10" s="22">
        <f t="shared" si="6"/>
        <v>0.1372777778</v>
      </c>
      <c r="W10" s="19" t="s">
        <v>160</v>
      </c>
      <c r="X10" s="19" t="s">
        <v>161</v>
      </c>
      <c r="Y10" s="19" t="s">
        <v>162</v>
      </c>
      <c r="Z10" s="19" t="s">
        <v>163</v>
      </c>
      <c r="AA10" s="20">
        <v>27731.0</v>
      </c>
      <c r="AB10" s="20" t="s">
        <v>66</v>
      </c>
      <c r="AC10" s="19" t="s">
        <v>67</v>
      </c>
      <c r="AD10" s="19" t="s">
        <v>164</v>
      </c>
      <c r="AE10" s="19" t="s">
        <v>165</v>
      </c>
      <c r="AF10" s="19" t="s">
        <v>61</v>
      </c>
      <c r="AG10" s="19" t="s">
        <v>61</v>
      </c>
      <c r="AH10" s="19" t="s">
        <v>164</v>
      </c>
      <c r="AI10" s="19" t="s">
        <v>166</v>
      </c>
      <c r="AJ10" s="19" t="s">
        <v>167</v>
      </c>
      <c r="AK10" s="19" t="s">
        <v>168</v>
      </c>
      <c r="AL10" s="19" t="s">
        <v>169</v>
      </c>
      <c r="AM10" s="19" t="s">
        <v>61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170</v>
      </c>
      <c r="AS10" s="19" t="s">
        <v>171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172</v>
      </c>
      <c r="B11" s="19" t="s">
        <v>173</v>
      </c>
      <c r="C11" s="19" t="s">
        <v>57</v>
      </c>
      <c r="D11" s="19" t="s">
        <v>58</v>
      </c>
      <c r="E11" s="19" t="s">
        <v>59</v>
      </c>
      <c r="F11" s="20">
        <v>2.0</v>
      </c>
      <c r="G11" s="20">
        <v>60000.0</v>
      </c>
      <c r="H11" s="20">
        <v>11700.0</v>
      </c>
      <c r="I11" s="20">
        <v>-14572.34</v>
      </c>
      <c r="J11" s="20">
        <v>-11700.0</v>
      </c>
      <c r="K11" s="20" t="s">
        <v>60</v>
      </c>
      <c r="L11" s="20">
        <v>45427.66</v>
      </c>
      <c r="M11" s="19" t="s">
        <v>61</v>
      </c>
      <c r="N11" s="19" t="str">
        <f t="shared" si="1"/>
        <v>Silbato Turbo Escape Válvula Sopladora Sonido Coche TRGS-6-F</v>
      </c>
      <c r="O11" s="19" t="str">
        <f t="shared" si="2"/>
        <v>Silbato Turbo Escape Válvula Sopladora Sonido Coche TRGS-6-F</v>
      </c>
      <c r="P11" s="19">
        <f>+VLOOKUP(O11,YOVANI!B:D,3,0)</f>
        <v>7000</v>
      </c>
      <c r="Q11" s="19">
        <f t="shared" si="3"/>
        <v>14000</v>
      </c>
      <c r="R11" s="19"/>
      <c r="S11" s="19">
        <v>1000.0</v>
      </c>
      <c r="T11" s="19">
        <f t="shared" si="4"/>
        <v>30427.66</v>
      </c>
      <c r="U11" s="19">
        <f t="shared" si="5"/>
        <v>15213.83</v>
      </c>
      <c r="V11" s="21">
        <f t="shared" si="6"/>
        <v>2.173404286</v>
      </c>
      <c r="W11" s="19" t="s">
        <v>174</v>
      </c>
      <c r="X11" s="19" t="s">
        <v>175</v>
      </c>
      <c r="Y11" s="19" t="s">
        <v>176</v>
      </c>
      <c r="Z11" s="19" t="s">
        <v>61</v>
      </c>
      <c r="AA11" s="20">
        <v>30000.0</v>
      </c>
      <c r="AB11" s="20" t="s">
        <v>66</v>
      </c>
      <c r="AC11" s="19" t="s">
        <v>67</v>
      </c>
      <c r="AD11" s="19" t="s">
        <v>177</v>
      </c>
      <c r="AE11" s="19" t="s">
        <v>178</v>
      </c>
      <c r="AF11" s="19" t="s">
        <v>61</v>
      </c>
      <c r="AG11" s="19" t="s">
        <v>61</v>
      </c>
      <c r="AH11" s="19" t="s">
        <v>177</v>
      </c>
      <c r="AI11" s="19" t="s">
        <v>179</v>
      </c>
      <c r="AJ11" s="19" t="s">
        <v>180</v>
      </c>
      <c r="AK11" s="19" t="s">
        <v>72</v>
      </c>
      <c r="AL11" s="19" t="s">
        <v>73</v>
      </c>
      <c r="AM11" s="19" t="s">
        <v>74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181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23" t="s">
        <v>182</v>
      </c>
      <c r="B12" s="24" t="s">
        <v>183</v>
      </c>
      <c r="C12" s="24" t="s">
        <v>184</v>
      </c>
      <c r="D12" s="24" t="s">
        <v>61</v>
      </c>
      <c r="E12" s="24" t="s">
        <v>61</v>
      </c>
      <c r="F12" s="25" t="s">
        <v>60</v>
      </c>
      <c r="G12" s="25">
        <v>105377.0</v>
      </c>
      <c r="H12" s="25" t="s">
        <v>60</v>
      </c>
      <c r="I12" s="25">
        <v>-26884.54</v>
      </c>
      <c r="J12" s="25" t="s">
        <v>60</v>
      </c>
      <c r="K12" s="25" t="s">
        <v>60</v>
      </c>
      <c r="L12" s="25">
        <v>78492.46</v>
      </c>
      <c r="M12" s="24" t="s">
        <v>61</v>
      </c>
      <c r="N12" s="19" t="str">
        <f t="shared" si="1"/>
        <v>   </v>
      </c>
      <c r="O12" s="19" t="str">
        <f t="shared" si="2"/>
        <v/>
      </c>
      <c r="P12" s="19">
        <v>69000.0</v>
      </c>
      <c r="Q12" s="19">
        <v>69000.0</v>
      </c>
      <c r="R12" s="24"/>
      <c r="S12" s="19">
        <v>1000.0</v>
      </c>
      <c r="T12" s="19">
        <f t="shared" si="4"/>
        <v>8492.46</v>
      </c>
      <c r="U12" s="19" t="str">
        <f t="shared" si="5"/>
        <v>#DIV/0!</v>
      </c>
      <c r="V12" s="22">
        <f t="shared" si="6"/>
        <v>0.1230791304</v>
      </c>
      <c r="W12" s="24" t="s">
        <v>61</v>
      </c>
      <c r="X12" s="24" t="s">
        <v>61</v>
      </c>
      <c r="Y12" s="24" t="s">
        <v>61</v>
      </c>
      <c r="Z12" s="24" t="s">
        <v>61</v>
      </c>
      <c r="AA12" s="25" t="s">
        <v>60</v>
      </c>
      <c r="AB12" s="25" t="s">
        <v>61</v>
      </c>
      <c r="AC12" s="24" t="s">
        <v>67</v>
      </c>
      <c r="AD12" s="24" t="s">
        <v>185</v>
      </c>
      <c r="AE12" s="24" t="s">
        <v>186</v>
      </c>
      <c r="AF12" s="24" t="s">
        <v>61</v>
      </c>
      <c r="AG12" s="24" t="s">
        <v>61</v>
      </c>
      <c r="AH12" s="24" t="s">
        <v>185</v>
      </c>
      <c r="AI12" s="24" t="s">
        <v>187</v>
      </c>
      <c r="AJ12" s="24" t="s">
        <v>188</v>
      </c>
      <c r="AK12" s="24" t="s">
        <v>72</v>
      </c>
      <c r="AL12" s="24" t="s">
        <v>73</v>
      </c>
      <c r="AM12" s="24" t="s">
        <v>189</v>
      </c>
      <c r="AN12" s="24" t="s">
        <v>75</v>
      </c>
      <c r="AO12" s="24" t="s">
        <v>76</v>
      </c>
      <c r="AP12" s="24" t="s">
        <v>61</v>
      </c>
      <c r="AQ12" s="24" t="s">
        <v>61</v>
      </c>
      <c r="AR12" s="24" t="s">
        <v>77</v>
      </c>
      <c r="AS12" s="24" t="s">
        <v>190</v>
      </c>
      <c r="AT12" s="24" t="s">
        <v>61</v>
      </c>
      <c r="AU12" s="26" t="s">
        <v>61</v>
      </c>
      <c r="AV12" s="24" t="s">
        <v>61</v>
      </c>
      <c r="AW12" s="24" t="s">
        <v>61</v>
      </c>
      <c r="AX12" s="24" t="s">
        <v>61</v>
      </c>
      <c r="AY12" s="24" t="s">
        <v>61</v>
      </c>
      <c r="AZ12" s="24" t="s">
        <v>61</v>
      </c>
      <c r="BA12" s="24" t="s">
        <v>61</v>
      </c>
      <c r="BB12" s="26" t="s">
        <v>60</v>
      </c>
      <c r="BC12" s="24" t="s">
        <v>61</v>
      </c>
      <c r="BD12" s="24" t="s">
        <v>60</v>
      </c>
      <c r="BE12" s="24" t="s">
        <v>61</v>
      </c>
    </row>
    <row r="13" ht="22.5" customHeight="1">
      <c r="A13" s="27" t="s">
        <v>191</v>
      </c>
      <c r="B13" s="28" t="s">
        <v>183</v>
      </c>
      <c r="C13" s="28" t="s">
        <v>57</v>
      </c>
      <c r="D13" s="28" t="s">
        <v>58</v>
      </c>
      <c r="E13" s="28" t="s">
        <v>81</v>
      </c>
      <c r="F13" s="29">
        <v>1.0</v>
      </c>
      <c r="G13" s="29" t="s">
        <v>60</v>
      </c>
      <c r="H13" s="29" t="s">
        <v>60</v>
      </c>
      <c r="I13" s="29" t="s">
        <v>60</v>
      </c>
      <c r="J13" s="29" t="s">
        <v>60</v>
      </c>
      <c r="K13" s="29" t="s">
        <v>60</v>
      </c>
      <c r="L13" s="29" t="s">
        <v>60</v>
      </c>
      <c r="M13" s="28" t="s">
        <v>61</v>
      </c>
      <c r="N13" s="19" t="str">
        <f t="shared" si="1"/>
        <v>Bombillo Parlante Con Bluetooth Multicolores Súper Oferta. Color Blanco HG-12</v>
      </c>
      <c r="O13" s="19" t="str">
        <f t="shared" si="2"/>
        <v>Bombillo Parlante Con Bluetooth Multicolores Súper Oferta. Color Blanco HG-12</v>
      </c>
      <c r="P13" s="19">
        <v>0.0</v>
      </c>
      <c r="Q13" s="19">
        <f t="shared" ref="Q13:Q21" si="7">+P13*F13</f>
        <v>0</v>
      </c>
      <c r="R13" s="28"/>
      <c r="S13" s="19">
        <v>0.0</v>
      </c>
      <c r="T13" s="19">
        <v>0.0</v>
      </c>
      <c r="U13" s="19">
        <f t="shared" si="5"/>
        <v>0</v>
      </c>
      <c r="V13" s="22">
        <v>0.0</v>
      </c>
      <c r="W13" s="28" t="s">
        <v>192</v>
      </c>
      <c r="X13" s="28" t="s">
        <v>193</v>
      </c>
      <c r="Y13" s="28" t="s">
        <v>194</v>
      </c>
      <c r="Z13" s="28" t="s">
        <v>61</v>
      </c>
      <c r="AA13" s="29">
        <v>17000.0</v>
      </c>
      <c r="AB13" s="29" t="s">
        <v>66</v>
      </c>
      <c r="AC13" s="28" t="s">
        <v>61</v>
      </c>
      <c r="AD13" s="28" t="s">
        <v>61</v>
      </c>
      <c r="AE13" s="28" t="s">
        <v>61</v>
      </c>
      <c r="AF13" s="28" t="s">
        <v>61</v>
      </c>
      <c r="AG13" s="28" t="s">
        <v>61</v>
      </c>
      <c r="AH13" s="28" t="s">
        <v>61</v>
      </c>
      <c r="AI13" s="28" t="s">
        <v>61</v>
      </c>
      <c r="AJ13" s="28" t="s">
        <v>61</v>
      </c>
      <c r="AK13" s="28" t="s">
        <v>61</v>
      </c>
      <c r="AL13" s="28" t="s">
        <v>61</v>
      </c>
      <c r="AM13" s="28" t="s">
        <v>61</v>
      </c>
      <c r="AN13" s="28" t="s">
        <v>61</v>
      </c>
      <c r="AO13" s="28" t="s">
        <v>61</v>
      </c>
      <c r="AP13" s="28" t="s">
        <v>61</v>
      </c>
      <c r="AQ13" s="28" t="s">
        <v>61</v>
      </c>
      <c r="AR13" s="28" t="s">
        <v>61</v>
      </c>
      <c r="AS13" s="28" t="s">
        <v>61</v>
      </c>
      <c r="AT13" s="28" t="s">
        <v>61</v>
      </c>
      <c r="AU13" s="29" t="s">
        <v>61</v>
      </c>
      <c r="AV13" s="28" t="s">
        <v>61</v>
      </c>
      <c r="AW13" s="28" t="s">
        <v>61</v>
      </c>
      <c r="AX13" s="28" t="s">
        <v>61</v>
      </c>
      <c r="AY13" s="28" t="s">
        <v>61</v>
      </c>
      <c r="AZ13" s="28" t="s">
        <v>61</v>
      </c>
      <c r="BA13" s="28" t="s">
        <v>61</v>
      </c>
      <c r="BB13" s="29" t="s">
        <v>60</v>
      </c>
      <c r="BC13" s="28" t="s">
        <v>59</v>
      </c>
      <c r="BD13" s="28" t="s">
        <v>60</v>
      </c>
      <c r="BE13" s="28" t="s">
        <v>59</v>
      </c>
    </row>
    <row r="14" ht="22.5" customHeight="1">
      <c r="A14" s="27" t="s">
        <v>195</v>
      </c>
      <c r="B14" s="28" t="s">
        <v>196</v>
      </c>
      <c r="C14" s="28" t="s">
        <v>57</v>
      </c>
      <c r="D14" s="28" t="s">
        <v>58</v>
      </c>
      <c r="E14" s="28" t="s">
        <v>81</v>
      </c>
      <c r="F14" s="29">
        <v>3.0</v>
      </c>
      <c r="G14" s="29" t="s">
        <v>60</v>
      </c>
      <c r="H14" s="29" t="s">
        <v>60</v>
      </c>
      <c r="I14" s="29" t="s">
        <v>60</v>
      </c>
      <c r="J14" s="29" t="s">
        <v>60</v>
      </c>
      <c r="K14" s="29" t="s">
        <v>60</v>
      </c>
      <c r="L14" s="29" t="s">
        <v>60</v>
      </c>
      <c r="M14" s="28" t="s">
        <v>61</v>
      </c>
      <c r="N14" s="19" t="str">
        <f t="shared" si="1"/>
        <v>Lámparas Luz Led X3 Portátil Inalámbricas Adhesivas +controlColor de la luz : Blanco frío | Voltaje : 110VJUA-14.5</v>
      </c>
      <c r="O14" s="19" t="str">
        <f t="shared" si="2"/>
        <v>Lámparas Luz Led X3 Portátil Inalámbricas Adhesivas +controlColor de la luz : Blanco frío | Voltaje : 110VJUA-14.5</v>
      </c>
      <c r="P14" s="19">
        <v>0.0</v>
      </c>
      <c r="Q14" s="19">
        <f t="shared" si="7"/>
        <v>0</v>
      </c>
      <c r="R14" s="28"/>
      <c r="S14" s="19">
        <v>0.0</v>
      </c>
      <c r="T14" s="19">
        <v>0.0</v>
      </c>
      <c r="U14" s="19">
        <f t="shared" si="5"/>
        <v>0</v>
      </c>
      <c r="V14" s="22">
        <v>0.0</v>
      </c>
      <c r="W14" s="28" t="s">
        <v>197</v>
      </c>
      <c r="X14" s="28" t="s">
        <v>198</v>
      </c>
      <c r="Y14" s="28" t="s">
        <v>199</v>
      </c>
      <c r="Z14" s="28" t="s">
        <v>200</v>
      </c>
      <c r="AA14" s="29">
        <v>21900.0</v>
      </c>
      <c r="AB14" s="29" t="s">
        <v>66</v>
      </c>
      <c r="AC14" s="28" t="s">
        <v>61</v>
      </c>
      <c r="AD14" s="28" t="s">
        <v>61</v>
      </c>
      <c r="AE14" s="28" t="s">
        <v>61</v>
      </c>
      <c r="AF14" s="28" t="s">
        <v>61</v>
      </c>
      <c r="AG14" s="28" t="s">
        <v>61</v>
      </c>
      <c r="AH14" s="28" t="s">
        <v>61</v>
      </c>
      <c r="AI14" s="28" t="s">
        <v>61</v>
      </c>
      <c r="AJ14" s="28" t="s">
        <v>61</v>
      </c>
      <c r="AK14" s="28" t="s">
        <v>61</v>
      </c>
      <c r="AL14" s="28" t="s">
        <v>61</v>
      </c>
      <c r="AM14" s="28" t="s">
        <v>61</v>
      </c>
      <c r="AN14" s="28" t="s">
        <v>61</v>
      </c>
      <c r="AO14" s="28" t="s">
        <v>61</v>
      </c>
      <c r="AP14" s="28" t="s">
        <v>61</v>
      </c>
      <c r="AQ14" s="28" t="s">
        <v>61</v>
      </c>
      <c r="AR14" s="28" t="s">
        <v>61</v>
      </c>
      <c r="AS14" s="28" t="s">
        <v>61</v>
      </c>
      <c r="AT14" s="28" t="s">
        <v>61</v>
      </c>
      <c r="AU14" s="29" t="s">
        <v>61</v>
      </c>
      <c r="AV14" s="28" t="s">
        <v>61</v>
      </c>
      <c r="AW14" s="28" t="s">
        <v>61</v>
      </c>
      <c r="AX14" s="28" t="s">
        <v>61</v>
      </c>
      <c r="AY14" s="28" t="s">
        <v>61</v>
      </c>
      <c r="AZ14" s="28" t="s">
        <v>61</v>
      </c>
      <c r="BA14" s="28" t="s">
        <v>61</v>
      </c>
      <c r="BB14" s="29" t="s">
        <v>60</v>
      </c>
      <c r="BC14" s="28" t="s">
        <v>59</v>
      </c>
      <c r="BD14" s="28" t="s">
        <v>60</v>
      </c>
      <c r="BE14" s="28" t="s">
        <v>59</v>
      </c>
    </row>
    <row r="15" ht="22.5" customHeight="1">
      <c r="A15" s="27" t="s">
        <v>201</v>
      </c>
      <c r="B15" s="28" t="s">
        <v>196</v>
      </c>
      <c r="C15" s="28" t="s">
        <v>57</v>
      </c>
      <c r="D15" s="28" t="s">
        <v>58</v>
      </c>
      <c r="E15" s="28" t="s">
        <v>81</v>
      </c>
      <c r="F15" s="29">
        <v>1.0</v>
      </c>
      <c r="G15" s="29" t="s">
        <v>60</v>
      </c>
      <c r="H15" s="29" t="s">
        <v>60</v>
      </c>
      <c r="I15" s="29" t="s">
        <v>60</v>
      </c>
      <c r="J15" s="29" t="s">
        <v>60</v>
      </c>
      <c r="K15" s="29" t="s">
        <v>60</v>
      </c>
      <c r="L15" s="29" t="s">
        <v>60</v>
      </c>
      <c r="M15" s="28" t="s">
        <v>61</v>
      </c>
      <c r="N15" s="19" t="str">
        <f t="shared" si="1"/>
        <v>Maquina Coser Mano Portatil Portable Viajera Recargable MiniColor : BlancoEH-15</v>
      </c>
      <c r="O15" s="19" t="str">
        <f t="shared" si="2"/>
        <v>Maquina Coser Mano Portatil Portable Viajera Recargable MiniColor : BlancoEH-15</v>
      </c>
      <c r="P15" s="19">
        <v>0.0</v>
      </c>
      <c r="Q15" s="19">
        <f t="shared" si="7"/>
        <v>0</v>
      </c>
      <c r="R15" s="28"/>
      <c r="S15" s="19">
        <v>0.0</v>
      </c>
      <c r="T15" s="19">
        <v>0.0</v>
      </c>
      <c r="U15" s="19">
        <f t="shared" si="5"/>
        <v>0</v>
      </c>
      <c r="V15" s="22">
        <v>0.0</v>
      </c>
      <c r="W15" s="28" t="s">
        <v>202</v>
      </c>
      <c r="X15" s="28" t="s">
        <v>203</v>
      </c>
      <c r="Y15" s="28" t="s">
        <v>204</v>
      </c>
      <c r="Z15" s="28" t="s">
        <v>98</v>
      </c>
      <c r="AA15" s="29">
        <v>22677.0</v>
      </c>
      <c r="AB15" s="29" t="s">
        <v>66</v>
      </c>
      <c r="AC15" s="28" t="s">
        <v>61</v>
      </c>
      <c r="AD15" s="28" t="s">
        <v>61</v>
      </c>
      <c r="AE15" s="28" t="s">
        <v>61</v>
      </c>
      <c r="AF15" s="28" t="s">
        <v>61</v>
      </c>
      <c r="AG15" s="28" t="s">
        <v>61</v>
      </c>
      <c r="AH15" s="28" t="s">
        <v>61</v>
      </c>
      <c r="AI15" s="28" t="s">
        <v>61</v>
      </c>
      <c r="AJ15" s="28" t="s">
        <v>61</v>
      </c>
      <c r="AK15" s="28" t="s">
        <v>61</v>
      </c>
      <c r="AL15" s="28" t="s">
        <v>61</v>
      </c>
      <c r="AM15" s="28" t="s">
        <v>61</v>
      </c>
      <c r="AN15" s="28" t="s">
        <v>61</v>
      </c>
      <c r="AO15" s="28" t="s">
        <v>61</v>
      </c>
      <c r="AP15" s="28" t="s">
        <v>61</v>
      </c>
      <c r="AQ15" s="28" t="s">
        <v>61</v>
      </c>
      <c r="AR15" s="28" t="s">
        <v>61</v>
      </c>
      <c r="AS15" s="28" t="s">
        <v>61</v>
      </c>
      <c r="AT15" s="28" t="s">
        <v>61</v>
      </c>
      <c r="AU15" s="29" t="s">
        <v>61</v>
      </c>
      <c r="AV15" s="28" t="s">
        <v>61</v>
      </c>
      <c r="AW15" s="28" t="s">
        <v>61</v>
      </c>
      <c r="AX15" s="28" t="s">
        <v>61</v>
      </c>
      <c r="AY15" s="28" t="s">
        <v>61</v>
      </c>
      <c r="AZ15" s="28" t="s">
        <v>61</v>
      </c>
      <c r="BA15" s="28" t="s">
        <v>61</v>
      </c>
      <c r="BB15" s="29" t="s">
        <v>60</v>
      </c>
      <c r="BC15" s="28" t="s">
        <v>59</v>
      </c>
      <c r="BD15" s="28" t="s">
        <v>60</v>
      </c>
      <c r="BE15" s="28" t="s">
        <v>59</v>
      </c>
    </row>
    <row r="16" ht="22.5" customHeight="1">
      <c r="A16" s="18" t="s">
        <v>205</v>
      </c>
      <c r="B16" s="19" t="s">
        <v>206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75905.0</v>
      </c>
      <c r="H16" s="20">
        <v>17200.0</v>
      </c>
      <c r="I16" s="20">
        <v>-12727.0</v>
      </c>
      <c r="J16" s="20">
        <v>-17200.0</v>
      </c>
      <c r="K16" s="20" t="s">
        <v>60</v>
      </c>
      <c r="L16" s="20">
        <v>63178.0</v>
      </c>
      <c r="M16" s="19" t="s">
        <v>61</v>
      </c>
      <c r="N16" s="19" t="str">
        <f t="shared" si="1"/>
        <v>Ventilador De Techo De 30w Luz Integradas, Control RemotoColor de la luz : Blanco frío | Voltaje : 110VJUA-45.3</v>
      </c>
      <c r="O16" s="19" t="str">
        <f t="shared" si="2"/>
        <v>Ventilador De Techo De 30w Luz Integradas, Control RemotoColor de la luz : Blanco frío | Voltaje : 110VJUA-45.3</v>
      </c>
      <c r="P16" s="19">
        <f>+VLOOKUP(O16,YOVANI!B:D,3,0)</f>
        <v>47000</v>
      </c>
      <c r="Q16" s="19">
        <f t="shared" si="7"/>
        <v>47000</v>
      </c>
      <c r="R16" s="19"/>
      <c r="S16" s="19">
        <v>1000.0</v>
      </c>
      <c r="T16" s="19">
        <f t="shared" ref="T16:T21" si="8">+L16-Q16-R16-S16</f>
        <v>15178</v>
      </c>
      <c r="U16" s="19">
        <f t="shared" si="5"/>
        <v>15178</v>
      </c>
      <c r="V16" s="22">
        <f t="shared" ref="V16:V21" si="9">+T16/Q16</f>
        <v>0.3229361702</v>
      </c>
      <c r="W16" s="19" t="s">
        <v>207</v>
      </c>
      <c r="X16" s="19" t="s">
        <v>208</v>
      </c>
      <c r="Y16" s="19" t="s">
        <v>209</v>
      </c>
      <c r="Z16" s="19" t="s">
        <v>200</v>
      </c>
      <c r="AA16" s="20">
        <v>75905.0</v>
      </c>
      <c r="AB16" s="20" t="s">
        <v>66</v>
      </c>
      <c r="AC16" s="19" t="s">
        <v>67</v>
      </c>
      <c r="AD16" s="19" t="s">
        <v>210</v>
      </c>
      <c r="AE16" s="19" t="s">
        <v>211</v>
      </c>
      <c r="AF16" s="19" t="s">
        <v>61</v>
      </c>
      <c r="AG16" s="19" t="s">
        <v>61</v>
      </c>
      <c r="AH16" s="19" t="s">
        <v>210</v>
      </c>
      <c r="AI16" s="19" t="s">
        <v>212</v>
      </c>
      <c r="AJ16" s="19" t="s">
        <v>213</v>
      </c>
      <c r="AK16" s="19" t="s">
        <v>214</v>
      </c>
      <c r="AL16" s="19" t="s">
        <v>215</v>
      </c>
      <c r="AM16" s="19" t="s">
        <v>216</v>
      </c>
      <c r="AN16" s="19" t="s">
        <v>75</v>
      </c>
      <c r="AO16" s="19" t="s">
        <v>76</v>
      </c>
      <c r="AP16" s="19" t="s">
        <v>61</v>
      </c>
      <c r="AQ16" s="19" t="s">
        <v>61</v>
      </c>
      <c r="AR16" s="19" t="s">
        <v>170</v>
      </c>
      <c r="AS16" s="19" t="s">
        <v>217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218</v>
      </c>
      <c r="B17" s="19" t="s">
        <v>219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39900.0</v>
      </c>
      <c r="H17" s="20">
        <v>13900.0</v>
      </c>
      <c r="I17" s="20">
        <v>-6489.0</v>
      </c>
      <c r="J17" s="20">
        <v>-13900.0</v>
      </c>
      <c r="K17" s="20" t="s">
        <v>60</v>
      </c>
      <c r="L17" s="20">
        <v>33411.0</v>
      </c>
      <c r="M17" s="19" t="s">
        <v>61</v>
      </c>
      <c r="N17" s="19" t="str">
        <f t="shared" si="1"/>
        <v>Aire Acondicionado Portatil Refrigerador Personal Artic AirColor : Blanco | Voltaje : 110V | Voltaje de la unidad externa : 110RC-M-26</v>
      </c>
      <c r="O17" s="19" t="str">
        <f t="shared" si="2"/>
        <v>Aire Acondicionado Portatil Refrigerador Personal Artic AirColor : Blanco | Voltaje : 110V | Voltaje de la unidad externa : 110RC-M-26</v>
      </c>
      <c r="P17" s="19">
        <f>+VLOOKUP(O17,YOVANI!B:D,3,0)</f>
        <v>25000</v>
      </c>
      <c r="Q17" s="19">
        <f t="shared" si="7"/>
        <v>25000</v>
      </c>
      <c r="R17" s="19"/>
      <c r="S17" s="19">
        <v>1000.0</v>
      </c>
      <c r="T17" s="19">
        <f t="shared" si="8"/>
        <v>7411</v>
      </c>
      <c r="U17" s="19">
        <f t="shared" si="5"/>
        <v>7411</v>
      </c>
      <c r="V17" s="22">
        <f t="shared" si="9"/>
        <v>0.29644</v>
      </c>
      <c r="W17" s="19" t="s">
        <v>220</v>
      </c>
      <c r="X17" s="19" t="s">
        <v>221</v>
      </c>
      <c r="Y17" s="19" t="s">
        <v>222</v>
      </c>
      <c r="Z17" s="19" t="s">
        <v>223</v>
      </c>
      <c r="AA17" s="20">
        <v>39900.0</v>
      </c>
      <c r="AB17" s="20" t="s">
        <v>66</v>
      </c>
      <c r="AC17" s="19" t="s">
        <v>67</v>
      </c>
      <c r="AD17" s="19" t="s">
        <v>224</v>
      </c>
      <c r="AE17" s="19" t="s">
        <v>225</v>
      </c>
      <c r="AF17" s="19" t="s">
        <v>61</v>
      </c>
      <c r="AG17" s="19" t="s">
        <v>61</v>
      </c>
      <c r="AH17" s="19" t="s">
        <v>224</v>
      </c>
      <c r="AI17" s="19" t="s">
        <v>226</v>
      </c>
      <c r="AJ17" s="19" t="s">
        <v>227</v>
      </c>
      <c r="AK17" s="19" t="s">
        <v>228</v>
      </c>
      <c r="AL17" s="19" t="s">
        <v>229</v>
      </c>
      <c r="AM17" s="19" t="s">
        <v>230</v>
      </c>
      <c r="AN17" s="19" t="s">
        <v>75</v>
      </c>
      <c r="AO17" s="19" t="s">
        <v>76</v>
      </c>
      <c r="AP17" s="19" t="s">
        <v>61</v>
      </c>
      <c r="AQ17" s="19" t="s">
        <v>61</v>
      </c>
      <c r="AR17" s="19" t="s">
        <v>231</v>
      </c>
      <c r="AS17" s="19" t="s">
        <v>232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233</v>
      </c>
      <c r="B18" s="19" t="s">
        <v>234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41950.0</v>
      </c>
      <c r="H18" s="20">
        <v>13100.0</v>
      </c>
      <c r="I18" s="20">
        <v>-9026.66</v>
      </c>
      <c r="J18" s="20">
        <v>-13100.0</v>
      </c>
      <c r="K18" s="20" t="s">
        <v>60</v>
      </c>
      <c r="L18" s="20">
        <v>32923.34</v>
      </c>
      <c r="M18" s="19" t="s">
        <v>61</v>
      </c>
      <c r="N18" s="19" t="str">
        <f t="shared" si="1"/>
        <v>Manguera Retractil Expandible Mágica 45 Mts. + Pitón | Dugu Color Verde ZM-27-J</v>
      </c>
      <c r="O18" s="19" t="str">
        <f t="shared" si="2"/>
        <v>Manguera Retractil Expandible Mágica 45 Mts. + Pitón | Dugu Color Verde ZM-27-J</v>
      </c>
      <c r="P18" s="19">
        <f>+VLOOKUP(O18,YOVANI!B:D,3,0)</f>
        <v>26000</v>
      </c>
      <c r="Q18" s="19">
        <f t="shared" si="7"/>
        <v>26000</v>
      </c>
      <c r="R18" s="19"/>
      <c r="S18" s="19">
        <v>1000.0</v>
      </c>
      <c r="T18" s="19">
        <f t="shared" si="8"/>
        <v>5923.34</v>
      </c>
      <c r="U18" s="19">
        <f t="shared" si="5"/>
        <v>5923.34</v>
      </c>
      <c r="V18" s="22">
        <f t="shared" si="9"/>
        <v>0.2278207692</v>
      </c>
      <c r="W18" s="19" t="s">
        <v>82</v>
      </c>
      <c r="X18" s="19" t="s">
        <v>83</v>
      </c>
      <c r="Y18" s="19" t="s">
        <v>84</v>
      </c>
      <c r="Z18" s="19" t="s">
        <v>61</v>
      </c>
      <c r="AA18" s="20">
        <v>41950.0</v>
      </c>
      <c r="AB18" s="20" t="s">
        <v>66</v>
      </c>
      <c r="AC18" s="19" t="s">
        <v>67</v>
      </c>
      <c r="AD18" s="19" t="s">
        <v>85</v>
      </c>
      <c r="AE18" s="19" t="s">
        <v>86</v>
      </c>
      <c r="AF18" s="19" t="s">
        <v>61</v>
      </c>
      <c r="AG18" s="19" t="s">
        <v>61</v>
      </c>
      <c r="AH18" s="19" t="s">
        <v>85</v>
      </c>
      <c r="AI18" s="19" t="s">
        <v>87</v>
      </c>
      <c r="AJ18" s="19" t="s">
        <v>88</v>
      </c>
      <c r="AK18" s="19" t="s">
        <v>89</v>
      </c>
      <c r="AL18" s="19" t="s">
        <v>90</v>
      </c>
      <c r="AM18" s="19" t="s">
        <v>91</v>
      </c>
      <c r="AN18" s="19" t="s">
        <v>75</v>
      </c>
      <c r="AO18" s="19" t="s">
        <v>76</v>
      </c>
      <c r="AP18" s="19" t="s">
        <v>61</v>
      </c>
      <c r="AQ18" s="19" t="s">
        <v>61</v>
      </c>
      <c r="AR18" s="19" t="s">
        <v>77</v>
      </c>
      <c r="AS18" s="19" t="s">
        <v>235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18" t="s">
        <v>236</v>
      </c>
      <c r="B19" s="19" t="s">
        <v>237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215900.0</v>
      </c>
      <c r="H19" s="20" t="s">
        <v>60</v>
      </c>
      <c r="I19" s="20">
        <v>-32385.0</v>
      </c>
      <c r="J19" s="20">
        <v>-12045.0</v>
      </c>
      <c r="K19" s="20" t="s">
        <v>60</v>
      </c>
      <c r="L19" s="20">
        <v>171470.0</v>
      </c>
      <c r="M19" s="19" t="s">
        <v>61</v>
      </c>
      <c r="N19" s="19" t="str">
        <f t="shared" si="1"/>
        <v>Soporte Para Tv Pedestal Móvil Con Ruedas Para Tv 32 A 70'' Color Negro NIA-160</v>
      </c>
      <c r="O19" s="19" t="str">
        <f t="shared" si="2"/>
        <v>Soporte Para Tv Pedestal Móvil Con Ruedas Para Tv 32 A 70'' Color Negro NIA-160</v>
      </c>
      <c r="P19" s="19">
        <f>+VLOOKUP(O19,YOVANI!B:D,3,0)</f>
        <v>160000</v>
      </c>
      <c r="Q19" s="19">
        <f t="shared" si="7"/>
        <v>160000</v>
      </c>
      <c r="R19" s="19"/>
      <c r="S19" s="19">
        <v>1000.0</v>
      </c>
      <c r="T19" s="19">
        <f t="shared" si="8"/>
        <v>10470</v>
      </c>
      <c r="U19" s="19">
        <f t="shared" si="5"/>
        <v>10470</v>
      </c>
      <c r="V19" s="21">
        <f t="shared" si="9"/>
        <v>0.0654375</v>
      </c>
      <c r="W19" s="19" t="s">
        <v>238</v>
      </c>
      <c r="X19" s="19" t="s">
        <v>239</v>
      </c>
      <c r="Y19" s="19" t="s">
        <v>240</v>
      </c>
      <c r="Z19" s="19" t="s">
        <v>61</v>
      </c>
      <c r="AA19" s="20">
        <v>215900.0</v>
      </c>
      <c r="AB19" s="20" t="s">
        <v>66</v>
      </c>
      <c r="AC19" s="19" t="s">
        <v>67</v>
      </c>
      <c r="AD19" s="19" t="s">
        <v>241</v>
      </c>
      <c r="AE19" s="19" t="s">
        <v>242</v>
      </c>
      <c r="AF19" s="19" t="s">
        <v>61</v>
      </c>
      <c r="AG19" s="19" t="s">
        <v>61</v>
      </c>
      <c r="AH19" s="19" t="s">
        <v>241</v>
      </c>
      <c r="AI19" s="19" t="s">
        <v>243</v>
      </c>
      <c r="AJ19" s="19" t="s">
        <v>244</v>
      </c>
      <c r="AK19" s="19" t="s">
        <v>245</v>
      </c>
      <c r="AL19" s="19" t="s">
        <v>246</v>
      </c>
      <c r="AM19" s="19" t="s">
        <v>61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247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248</v>
      </c>
      <c r="B20" s="19" t="s">
        <v>249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105900.0</v>
      </c>
      <c r="H20" s="20" t="s">
        <v>60</v>
      </c>
      <c r="I20" s="20">
        <v>-14826.0</v>
      </c>
      <c r="J20" s="20">
        <v>-8175.0</v>
      </c>
      <c r="K20" s="20" t="s">
        <v>60</v>
      </c>
      <c r="L20" s="20">
        <v>82899.0</v>
      </c>
      <c r="M20" s="19" t="s">
        <v>61</v>
      </c>
      <c r="N20" s="19" t="str">
        <f t="shared" si="1"/>
        <v>Carreta, Carretilla Plegable Con Manija Extraíble BloqueableColor : COLORESBMX-M-70</v>
      </c>
      <c r="O20" s="19" t="str">
        <f t="shared" si="2"/>
        <v>Carreta, Carretilla Plegable Con Manija Extraíble BloqueableColor : COLORESBMX-M-70</v>
      </c>
      <c r="P20" s="19">
        <f>+VLOOKUP(O20,YOVANI!B:D,3,0)</f>
        <v>70000</v>
      </c>
      <c r="Q20" s="19">
        <f t="shared" si="7"/>
        <v>70000</v>
      </c>
      <c r="R20" s="19"/>
      <c r="S20" s="19">
        <v>1000.0</v>
      </c>
      <c r="T20" s="19">
        <f t="shared" si="8"/>
        <v>11899</v>
      </c>
      <c r="U20" s="19">
        <f t="shared" si="5"/>
        <v>11899</v>
      </c>
      <c r="V20" s="22">
        <f t="shared" si="9"/>
        <v>0.1699857143</v>
      </c>
      <c r="W20" s="19" t="s">
        <v>250</v>
      </c>
      <c r="X20" s="19" t="s">
        <v>251</v>
      </c>
      <c r="Y20" s="19" t="s">
        <v>252</v>
      </c>
      <c r="Z20" s="19" t="s">
        <v>253</v>
      </c>
      <c r="AA20" s="20">
        <v>105900.0</v>
      </c>
      <c r="AB20" s="20" t="s">
        <v>66</v>
      </c>
      <c r="AC20" s="19" t="s">
        <v>67</v>
      </c>
      <c r="AD20" s="19" t="s">
        <v>254</v>
      </c>
      <c r="AE20" s="19" t="s">
        <v>255</v>
      </c>
      <c r="AF20" s="19" t="s">
        <v>61</v>
      </c>
      <c r="AG20" s="19" t="s">
        <v>61</v>
      </c>
      <c r="AH20" s="19" t="s">
        <v>254</v>
      </c>
      <c r="AI20" s="19" t="s">
        <v>256</v>
      </c>
      <c r="AJ20" s="19" t="s">
        <v>257</v>
      </c>
      <c r="AK20" s="19" t="s">
        <v>154</v>
      </c>
      <c r="AL20" s="19" t="s">
        <v>155</v>
      </c>
      <c r="AM20" s="19" t="s">
        <v>258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259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260</v>
      </c>
      <c r="B21" s="19" t="s">
        <v>261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133900.0</v>
      </c>
      <c r="H21" s="20" t="s">
        <v>60</v>
      </c>
      <c r="I21" s="20">
        <v>-21308.85</v>
      </c>
      <c r="J21" s="20">
        <v>-8175.0</v>
      </c>
      <c r="K21" s="20" t="s">
        <v>60</v>
      </c>
      <c r="L21" s="20">
        <v>104416.15</v>
      </c>
      <c r="M21" s="19" t="s">
        <v>61</v>
      </c>
      <c r="N21" s="19" t="str">
        <f t="shared" si="1"/>
        <v>Masajeador De Cuello Ayuda A Aliviar Mejor El Dolor MuscularColor : Beige | Voltaje : 110VRC-70</v>
      </c>
      <c r="O21" s="19" t="str">
        <f t="shared" si="2"/>
        <v>Masajeador De Cuello Ayuda A Aliviar Mejor El Dolor MuscularColor : Beige | Voltaje : 110VRC-70</v>
      </c>
      <c r="P21" s="19">
        <f>+VLOOKUP(O21,YOVANI!B:D,3,0)</f>
        <v>70000</v>
      </c>
      <c r="Q21" s="19">
        <f t="shared" si="7"/>
        <v>70000</v>
      </c>
      <c r="R21" s="19"/>
      <c r="S21" s="19">
        <v>1000.0</v>
      </c>
      <c r="T21" s="19">
        <f t="shared" si="8"/>
        <v>33416.15</v>
      </c>
      <c r="U21" s="19">
        <f t="shared" si="5"/>
        <v>33416.15</v>
      </c>
      <c r="V21" s="22">
        <f t="shared" si="9"/>
        <v>0.4773735714</v>
      </c>
      <c r="W21" s="19" t="s">
        <v>262</v>
      </c>
      <c r="X21" s="19" t="s">
        <v>263</v>
      </c>
      <c r="Y21" s="19" t="s">
        <v>264</v>
      </c>
      <c r="Z21" s="19" t="s">
        <v>265</v>
      </c>
      <c r="AA21" s="20">
        <v>133900.0</v>
      </c>
      <c r="AB21" s="20" t="s">
        <v>66</v>
      </c>
      <c r="AC21" s="19" t="s">
        <v>67</v>
      </c>
      <c r="AD21" s="19" t="s">
        <v>266</v>
      </c>
      <c r="AE21" s="19" t="s">
        <v>267</v>
      </c>
      <c r="AF21" s="19" t="s">
        <v>61</v>
      </c>
      <c r="AG21" s="19" t="s">
        <v>61</v>
      </c>
      <c r="AH21" s="19" t="s">
        <v>266</v>
      </c>
      <c r="AI21" s="19" t="s">
        <v>268</v>
      </c>
      <c r="AJ21" s="19" t="s">
        <v>269</v>
      </c>
      <c r="AK21" s="19" t="s">
        <v>270</v>
      </c>
      <c r="AL21" s="19" t="s">
        <v>155</v>
      </c>
      <c r="AM21" s="19" t="s">
        <v>271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272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G22" s="30"/>
      <c r="H22" s="30"/>
      <c r="I22" s="30"/>
      <c r="J22" s="30"/>
      <c r="K22" s="30"/>
      <c r="L22" s="30"/>
      <c r="AA22" s="30"/>
    </row>
    <row r="23" ht="15.75" customHeight="1">
      <c r="G23" s="30"/>
      <c r="H23" s="30"/>
      <c r="I23" s="30"/>
      <c r="J23" s="30"/>
      <c r="K23" s="30"/>
      <c r="L23" s="30"/>
      <c r="AA23" s="30"/>
    </row>
    <row r="24" ht="15.75" customHeight="1">
      <c r="G24" s="30"/>
      <c r="H24" s="30"/>
      <c r="I24" s="30"/>
      <c r="J24" s="30"/>
      <c r="K24" s="30"/>
      <c r="L24" s="30"/>
      <c r="AA24" s="30"/>
    </row>
    <row r="25" ht="15.75" customHeight="1">
      <c r="G25" s="30"/>
      <c r="H25" s="30"/>
      <c r="I25" s="30"/>
      <c r="J25" s="30"/>
      <c r="K25" s="30"/>
      <c r="L25" s="30"/>
      <c r="AA25" s="30"/>
    </row>
    <row r="26" ht="15.75" customHeight="1">
      <c r="G26" s="30"/>
      <c r="H26" s="30"/>
      <c r="I26" s="30"/>
      <c r="J26" s="30"/>
      <c r="K26" s="30"/>
      <c r="L26" s="30"/>
      <c r="AA26" s="30"/>
    </row>
    <row r="27" ht="15.75" customHeight="1">
      <c r="G27" s="30"/>
      <c r="H27" s="30"/>
      <c r="I27" s="30"/>
      <c r="J27" s="30"/>
      <c r="K27" s="30"/>
      <c r="L27" s="30"/>
      <c r="AA27" s="30"/>
    </row>
    <row r="28" ht="15.75" customHeight="1">
      <c r="G28" s="30"/>
      <c r="H28" s="30"/>
      <c r="I28" s="30"/>
      <c r="J28" s="30"/>
      <c r="K28" s="30"/>
      <c r="L28" s="30"/>
      <c r="AA28" s="30"/>
    </row>
    <row r="29" ht="15.75" customHeight="1">
      <c r="G29" s="30"/>
      <c r="H29" s="30"/>
      <c r="I29" s="30"/>
      <c r="J29" s="30"/>
      <c r="K29" s="30"/>
      <c r="L29" s="30"/>
      <c r="AA29" s="30"/>
    </row>
    <row r="30" ht="15.75" customHeight="1">
      <c r="G30" s="30"/>
      <c r="H30" s="30"/>
      <c r="I30" s="30"/>
      <c r="J30" s="30"/>
      <c r="K30" s="30"/>
      <c r="L30" s="30"/>
      <c r="AA30" s="30"/>
    </row>
    <row r="31" ht="15.75" customHeight="1">
      <c r="G31" s="30"/>
      <c r="H31" s="30"/>
      <c r="I31" s="30"/>
      <c r="J31" s="30"/>
      <c r="K31" s="30"/>
      <c r="L31" s="30"/>
      <c r="AA31" s="30"/>
    </row>
    <row r="32" ht="15.75" customHeight="1">
      <c r="G32" s="30"/>
      <c r="H32" s="30"/>
      <c r="I32" s="30"/>
      <c r="J32" s="30"/>
      <c r="K32" s="30"/>
      <c r="L32" s="30"/>
      <c r="AA32" s="30"/>
    </row>
    <row r="33" ht="15.75" customHeight="1">
      <c r="G33" s="30"/>
      <c r="H33" s="30"/>
      <c r="I33" s="30"/>
      <c r="J33" s="30"/>
      <c r="K33" s="30"/>
      <c r="L33" s="30"/>
      <c r="AA33" s="30"/>
    </row>
    <row r="34" ht="15.75" customHeight="1">
      <c r="G34" s="30"/>
      <c r="H34" s="30"/>
      <c r="I34" s="30"/>
      <c r="J34" s="30"/>
      <c r="K34" s="30"/>
      <c r="L34" s="30"/>
      <c r="AA34" s="30"/>
    </row>
    <row r="35" ht="15.75" customHeight="1">
      <c r="G35" s="30"/>
      <c r="H35" s="30"/>
      <c r="I35" s="30"/>
      <c r="J35" s="30"/>
      <c r="K35" s="30"/>
      <c r="L35" s="30"/>
      <c r="AA35" s="30"/>
    </row>
    <row r="36" ht="15.75" customHeight="1">
      <c r="G36" s="30"/>
      <c r="H36" s="30"/>
      <c r="I36" s="30"/>
      <c r="J36" s="30"/>
      <c r="K36" s="30"/>
      <c r="L36" s="30"/>
      <c r="AA36" s="30"/>
    </row>
    <row r="37" ht="15.75" customHeight="1">
      <c r="G37" s="30"/>
      <c r="H37" s="30"/>
      <c r="I37" s="30"/>
      <c r="J37" s="30"/>
      <c r="K37" s="30"/>
      <c r="L37" s="30"/>
      <c r="AA37" s="30"/>
    </row>
    <row r="38" ht="15.75" customHeight="1">
      <c r="G38" s="30"/>
      <c r="H38" s="30"/>
      <c r="I38" s="30"/>
      <c r="J38" s="30"/>
      <c r="K38" s="30"/>
      <c r="L38" s="30"/>
      <c r="AA38" s="30"/>
    </row>
    <row r="39" ht="15.75" customHeight="1">
      <c r="G39" s="30"/>
      <c r="H39" s="30"/>
      <c r="I39" s="30"/>
      <c r="J39" s="30"/>
      <c r="K39" s="30"/>
      <c r="L39" s="30"/>
      <c r="AA39" s="30"/>
    </row>
    <row r="40" ht="15.75" customHeight="1">
      <c r="G40" s="30"/>
      <c r="H40" s="30"/>
      <c r="I40" s="30"/>
      <c r="J40" s="30"/>
      <c r="K40" s="30"/>
      <c r="L40" s="30"/>
      <c r="AA40" s="30"/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21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</hyperlinks>
  <printOptions/>
  <pageMargins bottom="0.75" footer="0.0" header="0.0" left="0.7" right="0.7" top="0.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5.75"/>
    <col customWidth="1" min="3" max="3" width="11.38"/>
    <col customWidth="1" min="4" max="8" width="20.75"/>
    <col customWidth="1" min="9" max="26" width="10.63"/>
  </cols>
  <sheetData>
    <row r="1" ht="67.5" customHeight="1">
      <c r="A1" s="34" t="s">
        <v>289</v>
      </c>
      <c r="B1" s="35" t="s">
        <v>290</v>
      </c>
      <c r="C1" s="35" t="s">
        <v>291</v>
      </c>
      <c r="D1" s="35" t="s">
        <v>292</v>
      </c>
      <c r="E1" s="36" t="s">
        <v>293</v>
      </c>
      <c r="F1" s="35" t="s">
        <v>294</v>
      </c>
      <c r="G1" s="36" t="s">
        <v>273</v>
      </c>
      <c r="H1" s="35" t="s">
        <v>295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67.5" customHeight="1">
      <c r="A2" s="38">
        <v>88.0</v>
      </c>
      <c r="B2" s="39" t="s">
        <v>296</v>
      </c>
      <c r="C2" s="40">
        <v>1.0</v>
      </c>
      <c r="D2" s="41">
        <v>22000.0</v>
      </c>
      <c r="E2" s="42">
        <v>22000.0</v>
      </c>
      <c r="F2" s="43"/>
      <c r="G2" s="43" t="s">
        <v>286</v>
      </c>
      <c r="H2" s="44" t="s">
        <v>297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67.5" customHeight="1">
      <c r="A3" s="38">
        <v>89.0</v>
      </c>
      <c r="B3" s="39" t="s">
        <v>298</v>
      </c>
      <c r="C3" s="40">
        <v>1.0</v>
      </c>
      <c r="D3" s="41">
        <v>26000.0</v>
      </c>
      <c r="E3" s="42">
        <v>26000.0</v>
      </c>
      <c r="F3" s="43"/>
      <c r="G3" s="43" t="s">
        <v>276</v>
      </c>
      <c r="H3" s="44" t="s">
        <v>297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67.5" customHeight="1">
      <c r="A4" s="38">
        <v>90.0</v>
      </c>
      <c r="B4" s="39" t="s">
        <v>299</v>
      </c>
      <c r="C4" s="40">
        <v>1.0</v>
      </c>
      <c r="D4" s="41">
        <v>42000.0</v>
      </c>
      <c r="E4" s="42">
        <v>42000.0</v>
      </c>
      <c r="F4" s="43"/>
      <c r="G4" s="43" t="s">
        <v>279</v>
      </c>
      <c r="H4" s="44" t="s">
        <v>297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67.5" customHeight="1">
      <c r="A5" s="38">
        <v>91.0</v>
      </c>
      <c r="B5" s="39" t="s">
        <v>300</v>
      </c>
      <c r="C5" s="40">
        <v>1.0</v>
      </c>
      <c r="D5" s="41">
        <v>20000.0</v>
      </c>
      <c r="E5" s="42">
        <v>20000.0</v>
      </c>
      <c r="F5" s="43"/>
      <c r="G5" s="43" t="s">
        <v>283</v>
      </c>
      <c r="H5" s="44" t="s">
        <v>297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67.5" customHeight="1">
      <c r="A6" s="38">
        <v>92.0</v>
      </c>
      <c r="B6" s="39" t="s">
        <v>301</v>
      </c>
      <c r="C6" s="40">
        <v>1.0</v>
      </c>
      <c r="D6" s="41">
        <v>16000.0</v>
      </c>
      <c r="E6" s="42">
        <v>16000.0</v>
      </c>
      <c r="F6" s="43"/>
      <c r="G6" s="43" t="s">
        <v>282</v>
      </c>
      <c r="H6" s="44" t="s">
        <v>297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67.5" customHeight="1">
      <c r="A7" s="38">
        <v>93.0</v>
      </c>
      <c r="B7" s="39" t="s">
        <v>302</v>
      </c>
      <c r="C7" s="40">
        <v>1.0</v>
      </c>
      <c r="D7" s="41">
        <v>16000.0</v>
      </c>
      <c r="E7" s="42">
        <v>16000.0</v>
      </c>
      <c r="F7" s="43"/>
      <c r="G7" s="43" t="s">
        <v>282</v>
      </c>
      <c r="H7" s="44" t="s">
        <v>297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67.5" customHeight="1">
      <c r="A8" s="45">
        <v>94.0</v>
      </c>
      <c r="B8" s="46" t="s">
        <v>303</v>
      </c>
      <c r="C8" s="47">
        <v>2.0</v>
      </c>
      <c r="D8" s="42">
        <v>12000.0</v>
      </c>
      <c r="E8" s="42">
        <v>24000.0</v>
      </c>
      <c r="F8" s="48"/>
      <c r="G8" s="48" t="s">
        <v>281</v>
      </c>
      <c r="H8" s="49" t="s">
        <v>297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67.5" customHeight="1">
      <c r="A9" s="38">
        <v>95.0</v>
      </c>
      <c r="B9" s="39" t="s">
        <v>304</v>
      </c>
      <c r="C9" s="40">
        <v>1.0</v>
      </c>
      <c r="D9" s="41">
        <v>18000.0</v>
      </c>
      <c r="E9" s="42">
        <v>18000.0</v>
      </c>
      <c r="F9" s="43"/>
      <c r="G9" s="43" t="s">
        <v>280</v>
      </c>
      <c r="H9" s="44" t="s">
        <v>297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67.5" customHeight="1">
      <c r="A10" s="38">
        <v>96.0</v>
      </c>
      <c r="B10" s="39" t="s">
        <v>305</v>
      </c>
      <c r="C10" s="40">
        <v>2.0</v>
      </c>
      <c r="D10" s="41">
        <v>7000.0</v>
      </c>
      <c r="E10" s="42">
        <v>14000.0</v>
      </c>
      <c r="F10" s="43"/>
      <c r="G10" s="43" t="s">
        <v>284</v>
      </c>
      <c r="H10" s="44" t="s">
        <v>297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67.5" customHeight="1">
      <c r="A11" s="38">
        <v>97.0</v>
      </c>
      <c r="B11" s="39" t="s">
        <v>306</v>
      </c>
      <c r="C11" s="40">
        <v>1.0</v>
      </c>
      <c r="D11" s="41">
        <v>12000.0</v>
      </c>
      <c r="E11" s="42">
        <v>12000.0</v>
      </c>
      <c r="F11" s="43"/>
      <c r="G11" s="43" t="s">
        <v>285</v>
      </c>
      <c r="H11" s="44" t="s">
        <v>297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67.5" customHeight="1">
      <c r="A12" s="45">
        <v>98.0</v>
      </c>
      <c r="B12" s="46" t="s">
        <v>307</v>
      </c>
      <c r="C12" s="47">
        <v>3.0</v>
      </c>
      <c r="D12" s="42">
        <v>14000.0</v>
      </c>
      <c r="E12" s="42">
        <v>42000.0</v>
      </c>
      <c r="F12" s="48"/>
      <c r="G12" s="48" t="s">
        <v>275</v>
      </c>
      <c r="H12" s="49" t="s">
        <v>297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67.5" customHeight="1">
      <c r="A13" s="38">
        <v>99.0</v>
      </c>
      <c r="B13" s="39" t="s">
        <v>308</v>
      </c>
      <c r="C13" s="40">
        <v>1.0</v>
      </c>
      <c r="D13" s="41">
        <v>15000.0</v>
      </c>
      <c r="E13" s="42">
        <v>15000.0</v>
      </c>
      <c r="F13" s="43"/>
      <c r="G13" s="43" t="s">
        <v>277</v>
      </c>
      <c r="H13" s="44" t="s">
        <v>297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67.5" customHeight="1">
      <c r="A14" s="38">
        <v>100.0</v>
      </c>
      <c r="B14" s="39" t="s">
        <v>309</v>
      </c>
      <c r="C14" s="40">
        <v>1.0</v>
      </c>
      <c r="D14" s="41">
        <v>47000.0</v>
      </c>
      <c r="E14" s="42">
        <v>47000.0</v>
      </c>
      <c r="F14" s="43"/>
      <c r="G14" s="43" t="s">
        <v>285</v>
      </c>
      <c r="H14" s="44" t="s">
        <v>297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67.5" customHeight="1">
      <c r="A15" s="50">
        <v>35.0</v>
      </c>
      <c r="B15" s="51" t="s">
        <v>310</v>
      </c>
      <c r="C15" s="52">
        <v>1.0</v>
      </c>
      <c r="D15" s="53">
        <v>25000.0</v>
      </c>
      <c r="E15" s="42">
        <v>25000.0</v>
      </c>
      <c r="F15" s="54"/>
      <c r="G15" s="54" t="s">
        <v>285</v>
      </c>
      <c r="H15" s="55" t="s">
        <v>297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67.5" customHeight="1">
      <c r="A16" s="38">
        <v>36.0</v>
      </c>
      <c r="B16" s="39" t="s">
        <v>298</v>
      </c>
      <c r="C16" s="40">
        <v>1.0</v>
      </c>
      <c r="D16" s="41">
        <v>26000.0</v>
      </c>
      <c r="E16" s="42">
        <v>26000.0</v>
      </c>
      <c r="F16" s="43"/>
      <c r="G16" s="43" t="s">
        <v>276</v>
      </c>
      <c r="H16" s="44" t="s">
        <v>297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67.5" customHeight="1">
      <c r="A17" s="38">
        <v>25.0</v>
      </c>
      <c r="B17" s="39" t="s">
        <v>311</v>
      </c>
      <c r="C17" s="40">
        <v>1.0</v>
      </c>
      <c r="D17" s="41">
        <v>160000.0</v>
      </c>
      <c r="E17" s="42">
        <v>160000.0</v>
      </c>
      <c r="F17" s="43"/>
      <c r="G17" s="43" t="s">
        <v>278</v>
      </c>
      <c r="H17" s="44" t="s">
        <v>297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67.5" customHeight="1">
      <c r="A18" s="38">
        <v>34.0</v>
      </c>
      <c r="B18" s="39" t="s">
        <v>312</v>
      </c>
      <c r="C18" s="40">
        <v>1.0</v>
      </c>
      <c r="D18" s="41">
        <v>70000.0</v>
      </c>
      <c r="E18" s="42">
        <v>70000.0</v>
      </c>
      <c r="F18" s="43"/>
      <c r="G18" s="43" t="s">
        <v>287</v>
      </c>
      <c r="H18" s="44" t="s">
        <v>297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67.5" customHeight="1">
      <c r="A19" s="56">
        <v>35.0</v>
      </c>
      <c r="B19" s="57" t="s">
        <v>313</v>
      </c>
      <c r="C19" s="58">
        <v>1.0</v>
      </c>
      <c r="D19" s="59">
        <v>70000.0</v>
      </c>
      <c r="E19" s="42">
        <v>70000.0</v>
      </c>
      <c r="F19" s="60"/>
      <c r="G19" s="60" t="s">
        <v>275</v>
      </c>
      <c r="H19" s="61" t="s">
        <v>297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2024-04-17T13:30:37Z</dcterms:created>
  <dc:creator>Apache POI</dc:creator>
</cp:coreProperties>
</file>