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CO'!$A$2:$BE$16</definedName>
  </definedNames>
  <calcPr/>
  <extLst>
    <ext uri="GoogleSheetsCustomDataVersion2">
      <go:sheetsCustomData xmlns:go="http://customooxmlschemas.google.com/" r:id="rId6" roundtripDataChecksum="yIjsIsXwsxiPY0ZUSD74mAE/nXx34sGqzfApTkp9zK4="/>
    </ext>
  </extLst>
</workbook>
</file>

<file path=xl/sharedStrings.xml><?xml version="1.0" encoding="utf-8"?>
<sst xmlns="http://schemas.openxmlformats.org/spreadsheetml/2006/main" count="688" uniqueCount="252">
  <si>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</si>
  <si>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</si>
  <si>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</si>
  <si>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</si>
  <si>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</si>
  <si>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</si>
  <si>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</si>
  <si>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</si>
  <si>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</si>
  <si>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</si>
  <si>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</si>
  <si>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</si>
  <si>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</si>
  <si>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</si>
  <si>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</si>
  <si>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</si>
  <si>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</si>
  <si>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</si>
  <si>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</si>
  <si>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</si>
  <si>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</si>
  <si>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</si>
  <si>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</si>
  <si>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</si>
  <si>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</si>
  <si>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</si>
  <si>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</si>
  <si>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</si>
  <si>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</si>
  <si>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</si>
  <si>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</si>
  <si>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</si>
  <si>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</si>
  <si>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</si>
  <si>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</si>
  <si>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</si>
  <si>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</si>
  <si>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</si>
  <si>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</si>
  <si>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</si>
  <si>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</si>
  <si>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</si>
  <si>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</si>
  <si>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</si>
  <si>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</si>
  <si>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</si>
  <si>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</si>
  <si>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</si>
  <si>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</si>
  <si>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</si>
  <si>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</si>
  <si>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</si>
  <si>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</si>
  <si>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</si>
  <si>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</si>
  <si>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2000007595408066</t>
  </si>
  <si>
    <t>13 de febrero de 2024 11:00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</si>
  <si>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</si>
  <si>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</si>
  <si>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</si>
  <si>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</si>
  <si>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</si>
  <si>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VZ-21</t>
  </si>
  <si>
    <t>MCO1384128765</t>
  </si>
  <si>
    <t>Ventilador Portatil De Cuello Recargable Personal Usb</t>
  </si>
  <si>
    <t>Color : Blanco</t>
  </si>
  <si>
    <t>Clásica</t>
  </si>
  <si>
    <t>Factura no adjunta</t>
  </si>
  <si>
    <t>luisa  villa</t>
  </si>
  <si>
    <t>CC 30235683</t>
  </si>
  <si>
    <t>30235683</t>
  </si>
  <si>
    <t>Calle 55 #24-81 / clinica ocb Referencia: barrio belen clinica olga celeny becerra - villa cade de la carola, Manizales, Caldas</t>
  </si>
  <si>
    <t>Manizales</t>
  </si>
  <si>
    <t>Caldas</t>
  </si>
  <si>
    <t>170004</t>
  </si>
  <si>
    <t>Colombia</t>
  </si>
  <si>
    <t>Colecta de Mercado Envíos</t>
  </si>
  <si>
    <t>MELI Logistics</t>
  </si>
  <si>
    <t>MEL43100463602FMXDF01</t>
  </si>
  <si>
    <t>2000007594383400</t>
  </si>
  <si>
    <t>13 de febrero de 2024 08:17 hs.</t>
  </si>
  <si>
    <t>FK-50</t>
  </si>
  <si>
    <t>MCO1385208359</t>
  </si>
  <si>
    <t>Carro De Mercado Tela Lona Llantas De Goma</t>
  </si>
  <si>
    <t>Color : Variado</t>
  </si>
  <si>
    <t>felipe rubio</t>
  </si>
  <si>
    <t>CC 93400274</t>
  </si>
  <si>
    <t>93400274</t>
  </si>
  <si>
    <t>Calle 32 #5A-26 / barrio san simon parte alta, Ibagué, Tolima</t>
  </si>
  <si>
    <t>Ibagué</t>
  </si>
  <si>
    <t>Tolima</t>
  </si>
  <si>
    <t>730001</t>
  </si>
  <si>
    <t>MEL43100029322FMXDF01</t>
  </si>
  <si>
    <t>2000007594649764</t>
  </si>
  <si>
    <t>13 de febrero de 2024 09:03 hs.</t>
  </si>
  <si>
    <t>Tienes que darle el paquete a tu conductor hoy mismo para no demorarte.</t>
  </si>
  <si>
    <t>GOT-12</t>
  </si>
  <si>
    <t>MCO1388117913</t>
  </si>
  <si>
    <t>Rizador De Pelo Sin Calor Para Cabello Largo Diadema Ondas</t>
  </si>
  <si>
    <t>Laura Alejandra Gutiérrez</t>
  </si>
  <si>
    <t>CC 1193372069</t>
  </si>
  <si>
    <t>1193372069</t>
  </si>
  <si>
    <t>Diagonal 40 c sur #73A-20 / Referencia: Interior 6 Apartamento 403 - Timiza, Kennedy, Bogotá D.C.</t>
  </si>
  <si>
    <t>Kennedy</t>
  </si>
  <si>
    <t>Bogotá D.C.</t>
  </si>
  <si>
    <t>110841</t>
  </si>
  <si>
    <t>Mercado Envíos Flex</t>
  </si>
  <si>
    <t>VENDERAYUDAME20231125182521</t>
  </si>
  <si>
    <t>43100146580</t>
  </si>
  <si>
    <t>2000007594430258</t>
  </si>
  <si>
    <t>13 de febrero de 2024 08:25 hs.</t>
  </si>
  <si>
    <t>Andres Cala España</t>
  </si>
  <si>
    <t>CC 1026569965</t>
  </si>
  <si>
    <t>1026569965</t>
  </si>
  <si>
    <t>Cra 11d #125a-51 / Interior 5, apto 102 - Multicentro, Usaquén, Bogotá D.C.</t>
  </si>
  <si>
    <t>Usaquén</t>
  </si>
  <si>
    <t>110111</t>
  </si>
  <si>
    <t>43099907417</t>
  </si>
  <si>
    <t>2000007593964410</t>
  </si>
  <si>
    <t>13 de febrero de 2024 06:14 hs.</t>
  </si>
  <si>
    <t>TQ-40</t>
  </si>
  <si>
    <t>MCO1382643179</t>
  </si>
  <si>
    <t>Power Bank Cargador Solar Treqa Tr-936  Carga Rápida 10000mh</t>
  </si>
  <si>
    <t>Color : Negro</t>
  </si>
  <si>
    <t>giovanni daza</t>
  </si>
  <si>
    <t>CC 79688207</t>
  </si>
  <si>
    <t>79688207</t>
  </si>
  <si>
    <t>Calle 15 #24-101 / Referencia: casa blanca con rejas - las delicias, Fonseca, Guajira</t>
  </si>
  <si>
    <t>Fonseca</t>
  </si>
  <si>
    <t>Guajira</t>
  </si>
  <si>
    <t>MEL43099832252FMXDF01</t>
  </si>
  <si>
    <t>2000007592213492</t>
  </si>
  <si>
    <t>12 de febrero de 2024 19:36 hs.</t>
  </si>
  <si>
    <t>Carlos Andres Mantilla Vega</t>
  </si>
  <si>
    <t>CC 80189913</t>
  </si>
  <si>
    <t>80189913</t>
  </si>
  <si>
    <t>Calle 112 #18a-51 / Referencia: Edificio Metropolitano - San Patricio, Usaquén, Bogotá D.C.</t>
  </si>
  <si>
    <t>MEL43099126638FMXDF01</t>
  </si>
  <si>
    <t>2000007592191726</t>
  </si>
  <si>
    <t>12 de febrero de 2024 19:33 hs.</t>
  </si>
  <si>
    <t>HG-30</t>
  </si>
  <si>
    <t>MCO2168865556</t>
  </si>
  <si>
    <t>Kit De Teclado Numérico + Mouse Óptico Inalámbrico Pc 2.4ghz Color Del Teclado Blanco</t>
  </si>
  <si>
    <t>Cristian Mondol Mora</t>
  </si>
  <si>
    <t>CC 94071305</t>
  </si>
  <si>
    <t>94071305</t>
  </si>
  <si>
    <t>Carrera 1a5c #71-62 / Referencia: casa primer piso - Fonaviemcali, Cali, Valle Del Cauca</t>
  </si>
  <si>
    <t>Cali</t>
  </si>
  <si>
    <t>Valle Del Cauca</t>
  </si>
  <si>
    <t>760050</t>
  </si>
  <si>
    <t>MEL43098980801FMXDF01</t>
  </si>
  <si>
    <t>2000007591895382</t>
  </si>
  <si>
    <t>12 de febrero de 2024 18:49 hs.</t>
  </si>
  <si>
    <t>Lisseth Urrea</t>
  </si>
  <si>
    <t>CC 901081922</t>
  </si>
  <si>
    <t>901081922</t>
  </si>
  <si>
    <t>Carrera  52 # 45 - 92 / Referencia: Oficina 1011 1012 - Guayaquil, Medellín, Antioquia</t>
  </si>
  <si>
    <t>Medellín</t>
  </si>
  <si>
    <t>Antioquia</t>
  </si>
  <si>
    <t>050015</t>
  </si>
  <si>
    <t>MEL43098857585FMXDF01</t>
  </si>
  <si>
    <t>2000007591475748</t>
  </si>
  <si>
    <t>12 de febrero de 2024 17:47 hs.</t>
  </si>
  <si>
    <t>TQ-15</t>
  </si>
  <si>
    <t>MCO1383815599</t>
  </si>
  <si>
    <t>Licuadora Portatil Deportiva 380ml Inalambrica Batidos Fruta Color Rosa</t>
  </si>
  <si>
    <t>Camilo Henao</t>
  </si>
  <si>
    <t>CC 1017235929</t>
  </si>
  <si>
    <t>1017235929</t>
  </si>
  <si>
    <t>Calle 8 #84F-220 / Referencia: Unidad Torres de Valbuena etapa 2 - Apartamento 803 - Belén Loma de los Bernal, Medellín, Antioquia</t>
  </si>
  <si>
    <t>050027</t>
  </si>
  <si>
    <t>MEL43098825432FMXDF01</t>
  </si>
  <si>
    <t>2000007590790954</t>
  </si>
  <si>
    <t>12 de febrero de 2024 16:03 hs.</t>
  </si>
  <si>
    <t>Andrea Garcia Sanchez</t>
  </si>
  <si>
    <t>CC 1113304894</t>
  </si>
  <si>
    <t>1113304894</t>
  </si>
  <si>
    <t>Manzana D casa 8 #SN-SN / Referencia: Manzana D casa 8 urbanización altavista - urbanizacion altavista, Florencia, Caqueta</t>
  </si>
  <si>
    <t>Florencia</t>
  </si>
  <si>
    <t>Caqueta</t>
  </si>
  <si>
    <t>180002</t>
  </si>
  <si>
    <t>MEL43098540164FMXDF01</t>
  </si>
  <si>
    <t>2000007594210832</t>
  </si>
  <si>
    <t>13 de febrero de 2024 07:36 hs.</t>
  </si>
  <si>
    <t>LZ-35</t>
  </si>
  <si>
    <t>MCO2162335874</t>
  </si>
  <si>
    <t>Monitor De Presión Arterial Digital De Muñeca Jziki</t>
  </si>
  <si>
    <t>SANDRA P RODRIGUEZ A</t>
  </si>
  <si>
    <t>CC 1069583578</t>
  </si>
  <si>
    <t>1069583578</t>
  </si>
  <si>
    <t>Carrera 31A #2A-77 / Referencia: horario de oficina lunes a viernes de 7:00am a 5:00pm - SANTA ISABEL, Puente Aranda, Bogotá D.C.</t>
  </si>
  <si>
    <t>Puente Aranda</t>
  </si>
  <si>
    <t>111631</t>
  </si>
  <si>
    <t>43099811145</t>
  </si>
  <si>
    <t>2000007593993904</t>
  </si>
  <si>
    <t>13 de febrero de 2024 06:36 hs.</t>
  </si>
  <si>
    <t>FK-40</t>
  </si>
  <si>
    <t>MCO2174771348</t>
  </si>
  <si>
    <t>Set Escoba Y Recogedor</t>
  </si>
  <si>
    <t>Color : Gris oscuro</t>
  </si>
  <si>
    <t>Rodrigo Florez</t>
  </si>
  <si>
    <t>CC 79848025</t>
  </si>
  <si>
    <t>79848025</t>
  </si>
  <si>
    <t>Circunvalar #20-53 / Referencia: Universidad de América - La Candelaria, La Candelaria, Bogotá D.C.</t>
  </si>
  <si>
    <t>La Candelaria</t>
  </si>
  <si>
    <t>111031</t>
  </si>
  <si>
    <t>43099715699</t>
  </si>
  <si>
    <t>2000007595785372</t>
  </si>
  <si>
    <t>13 de febrero de 2024 11:56 hs.</t>
  </si>
  <si>
    <t>HG-35</t>
  </si>
  <si>
    <t>MCO1386575157</t>
  </si>
  <si>
    <t>Audífonos De Diadema Mario Bros Con Bluetooth Niño Color Rojo Color De La Luz Azul</t>
  </si>
  <si>
    <t>Harold Zuluaga</t>
  </si>
  <si>
    <t>CC 71335865</t>
  </si>
  <si>
    <t>71335865</t>
  </si>
  <si>
    <t>Diagonal 47A #17 Sur-174 / Ed. Firenze Apto 2503 - Poblado, Medellín, Antioquia</t>
  </si>
  <si>
    <t>050022</t>
  </si>
  <si>
    <t>MEL43100632066FMXDF01</t>
  </si>
  <si>
    <t>2000007595932846</t>
  </si>
  <si>
    <t>13 de febrero de 2024 12:18 hs.</t>
  </si>
  <si>
    <t>LI-16</t>
  </si>
  <si>
    <t>MCO1383164007</t>
  </si>
  <si>
    <t>Maquina Afeitadora 3 En 1 Corta Vello - Nariz - Patillera Color Negro 220v</t>
  </si>
  <si>
    <t>juan sebastian espinel</t>
  </si>
  <si>
    <t>CC 1014190456</t>
  </si>
  <si>
    <t>1014190456</t>
  </si>
  <si>
    <t>carrera 55 A #188-28 / interior 9 apartamento 404 - mirandela, Suba, Bogotá D.C.</t>
  </si>
  <si>
    <t>Suba</t>
  </si>
  <si>
    <t>111166</t>
  </si>
  <si>
    <t>43100694338</t>
  </si>
  <si>
    <t>LISTA DE MERCANCIA 1ER CORTE ML COELCTA GIOVANI 13 FEBRERO</t>
  </si>
  <si>
    <t>ITEM</t>
  </si>
  <si>
    <t>PRODUCTO</t>
  </si>
  <si>
    <t>CANT</t>
  </si>
  <si>
    <t>VALOR U/N</t>
  </si>
  <si>
    <t>FORMA DE PAGO</t>
  </si>
  <si>
    <t>PROVEEDOR INICIAL</t>
  </si>
  <si>
    <t>PROVEEDOR REAL</t>
  </si>
  <si>
    <t>NOVEDAD</t>
  </si>
  <si>
    <t>Power Bank Cargador Solar Treqa Tr-936 Carga Rápida 10000mhColor : Negro</t>
  </si>
  <si>
    <t>CONTADO</t>
  </si>
  <si>
    <t>ANDRES</t>
  </si>
  <si>
    <t>FAKA</t>
  </si>
  <si>
    <t>HUGE</t>
  </si>
  <si>
    <t>DISTRI</t>
  </si>
  <si>
    <t>TOR SEBAS</t>
  </si>
  <si>
    <t>Set Escoba Y RecogedorColor : Gris oscuro</t>
  </si>
  <si>
    <t>Ventilador Portatil De Cuello Recargable Personal UsbColor : Blanco</t>
  </si>
  <si>
    <t>Carro De Mercado Tela Lona Llantas De GomaColor : Variado</t>
  </si>
  <si>
    <t>Video Beam Proyector Mini Led Hdmi Yg300 60 Pulgadas</t>
  </si>
  <si>
    <t>JOMA</t>
  </si>
  <si>
    <t>Pulidor De Uñas Profesional Portatil Recargable Drill P10 11Voltaje : 110V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</si>
</sst>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0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164" xfId="0" applyAlignment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5" fillId="10" fontId="6" numFmtId="0" xfId="0" applyAlignment="1" applyBorder="1" applyFill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Font="1"/>
    <xf borderId="8" fillId="10" fontId="6" numFmtId="0" xfId="0" applyAlignment="1" applyBorder="1" applyFont="1">
      <alignment horizontal="center" shrinkToFit="0" wrapText="1"/>
    </xf>
    <xf borderId="9" fillId="1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594210832/detalle" TargetMode="External"/><Relationship Id="rId10" Type="http://schemas.openxmlformats.org/officeDocument/2006/relationships/hyperlink" Target="https://www.mercadolibre.com.co/ventas/2000007590790954/detalle" TargetMode="External"/><Relationship Id="rId13" Type="http://schemas.openxmlformats.org/officeDocument/2006/relationships/hyperlink" Target="https://www.mercadolibre.com.co/ventas/2000007595785372/detalle" TargetMode="External"/><Relationship Id="rId12" Type="http://schemas.openxmlformats.org/officeDocument/2006/relationships/hyperlink" Target="https://www.mercadolibre.com.co/ventas/2000007593993904/detalle" TargetMode="External"/><Relationship Id="rId1" Type="http://schemas.openxmlformats.org/officeDocument/2006/relationships/hyperlink" Target="https://www.mercadolibre.com.co/ventas/2000007595408066/detalle" TargetMode="External"/><Relationship Id="rId2" Type="http://schemas.openxmlformats.org/officeDocument/2006/relationships/hyperlink" Target="https://www.mercadolibre.com.co/ventas/2000007594383400/detalle" TargetMode="External"/><Relationship Id="rId3" Type="http://schemas.openxmlformats.org/officeDocument/2006/relationships/hyperlink" Target="https://www.mercadolibre.com.co/ventas/2000007594649764/detalle" TargetMode="External"/><Relationship Id="rId4" Type="http://schemas.openxmlformats.org/officeDocument/2006/relationships/hyperlink" Target="https://www.mercadolibre.com.co/ventas/2000007594430258/detalle" TargetMode="External"/><Relationship Id="rId9" Type="http://schemas.openxmlformats.org/officeDocument/2006/relationships/hyperlink" Target="https://www.mercadolibre.com.co/ventas/2000007591475748/detalle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ercadolibre.com.co/ventas/2000007595932846/detalle" TargetMode="External"/><Relationship Id="rId5" Type="http://schemas.openxmlformats.org/officeDocument/2006/relationships/hyperlink" Target="https://www.mercadolibre.com.co/ventas/2000007593964410/detalle" TargetMode="External"/><Relationship Id="rId6" Type="http://schemas.openxmlformats.org/officeDocument/2006/relationships/hyperlink" Target="https://www.mercadolibre.com.co/ventas/2000007592213492/detalle" TargetMode="External"/><Relationship Id="rId7" Type="http://schemas.openxmlformats.org/officeDocument/2006/relationships/hyperlink" Target="https://www.mercadolibre.com.co/ventas/2000007592191726/detalle" TargetMode="External"/><Relationship Id="rId8" Type="http://schemas.openxmlformats.org/officeDocument/2006/relationships/hyperlink" Target="https://www.mercadolibre.com.co/ventas/200000759189538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28.43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3.0</v>
      </c>
      <c r="G3" s="20">
        <v>107700.0</v>
      </c>
      <c r="H3" s="20" t="s">
        <v>60</v>
      </c>
      <c r="I3" s="20">
        <v>-20301.0</v>
      </c>
      <c r="J3" s="20" t="s">
        <v>60</v>
      </c>
      <c r="K3" s="20" t="s">
        <v>60</v>
      </c>
      <c r="L3" s="20">
        <v>87399.0</v>
      </c>
      <c r="M3" s="19" t="s">
        <v>61</v>
      </c>
      <c r="N3" s="19" t="str">
        <f t="shared" ref="N3:N16" si="1">+Y3&amp;Z3</f>
        <v>Ventilador Portatil De Cuello Recargable Personal UsbColor : Blanco</v>
      </c>
      <c r="O3" s="19" t="str">
        <f t="shared" ref="O3:O16" si="2">+CLEAN(TRIM(N3))</f>
        <v>Ventilador Portatil De Cuello Recargable Personal UsbColor : Blanco</v>
      </c>
      <c r="P3" s="21">
        <f>VLOOKUP(O3,YOVANI!B:D,3,0)</f>
        <v>20000</v>
      </c>
      <c r="Q3" s="21">
        <f t="shared" ref="Q3:Q16" si="3">P3*F3</f>
        <v>60000</v>
      </c>
      <c r="R3" s="21"/>
      <c r="S3" s="21">
        <v>1000.0</v>
      </c>
      <c r="T3" s="21">
        <f t="shared" ref="T3:T16" si="4">L3-Q3-R3-S3</f>
        <v>26399</v>
      </c>
      <c r="U3" s="21">
        <f t="shared" ref="U3:U16" si="5">T3/F3</f>
        <v>8799.666667</v>
      </c>
      <c r="V3" s="22">
        <f t="shared" ref="V3:V16" si="6">T3/Q3</f>
        <v>0.4399833333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35900.0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53900.0</v>
      </c>
      <c r="H4" s="20">
        <v>15900.0</v>
      </c>
      <c r="I4" s="20">
        <v>-9646.0</v>
      </c>
      <c r="J4" s="20">
        <v>-15900.0</v>
      </c>
      <c r="K4" s="20" t="s">
        <v>60</v>
      </c>
      <c r="L4" s="20">
        <v>44254.0</v>
      </c>
      <c r="M4" s="19" t="s">
        <v>61</v>
      </c>
      <c r="N4" s="19" t="str">
        <f t="shared" si="1"/>
        <v>Carro De Mercado Tela Lona Llantas De GomaColor : Variado</v>
      </c>
      <c r="O4" s="19" t="str">
        <f t="shared" si="2"/>
        <v>Carro De Mercado Tela Lona Llantas De GomaColor : Variado</v>
      </c>
      <c r="P4" s="21">
        <f>VLOOKUP(O4,YOVANI!B:D,3,0)</f>
        <v>50000</v>
      </c>
      <c r="Q4" s="21">
        <f t="shared" si="3"/>
        <v>50000</v>
      </c>
      <c r="R4" s="21"/>
      <c r="S4" s="21">
        <v>1000.0</v>
      </c>
      <c r="T4" s="21">
        <f t="shared" si="4"/>
        <v>-6746</v>
      </c>
      <c r="U4" s="21">
        <f t="shared" si="5"/>
        <v>-6746</v>
      </c>
      <c r="V4" s="22">
        <f t="shared" si="6"/>
        <v>-0.13492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53900.0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>
      <c r="A5" s="18" t="s">
        <v>93</v>
      </c>
      <c r="B5" s="19" t="s">
        <v>94</v>
      </c>
      <c r="C5" s="19" t="s">
        <v>57</v>
      </c>
      <c r="D5" s="19" t="s">
        <v>95</v>
      </c>
      <c r="E5" s="19" t="s">
        <v>59</v>
      </c>
      <c r="F5" s="20">
        <v>1.0</v>
      </c>
      <c r="G5" s="20">
        <v>21824.0</v>
      </c>
      <c r="H5" s="20">
        <v>8900.0</v>
      </c>
      <c r="I5" s="20">
        <v>-6154.51</v>
      </c>
      <c r="J5" s="20" t="s">
        <v>60</v>
      </c>
      <c r="K5" s="20" t="s">
        <v>60</v>
      </c>
      <c r="L5" s="20">
        <v>24569.49</v>
      </c>
      <c r="M5" s="19" t="s">
        <v>61</v>
      </c>
      <c r="N5" s="19" t="str">
        <f t="shared" si="1"/>
        <v>Rizador De Pelo Sin Calor Para Cabello Largo Diadema Ondas </v>
      </c>
      <c r="O5" s="19" t="str">
        <f t="shared" si="2"/>
        <v>Rizador De Pelo Sin Calor Para Cabello Largo Diadema Ondas</v>
      </c>
      <c r="P5" s="21">
        <f>VLOOKUP(O5,YOVANI!B:D,3,0)</f>
        <v>12000</v>
      </c>
      <c r="Q5" s="21">
        <f t="shared" si="3"/>
        <v>12000</v>
      </c>
      <c r="R5" s="21">
        <v>7300.0</v>
      </c>
      <c r="S5" s="21">
        <v>1000.0</v>
      </c>
      <c r="T5" s="21">
        <f t="shared" si="4"/>
        <v>4269.49</v>
      </c>
      <c r="U5" s="21">
        <f t="shared" si="5"/>
        <v>4269.49</v>
      </c>
      <c r="V5" s="22">
        <f t="shared" si="6"/>
        <v>0.3557908333</v>
      </c>
      <c r="W5" s="19" t="s">
        <v>96</v>
      </c>
      <c r="X5" s="19" t="s">
        <v>97</v>
      </c>
      <c r="Y5" s="19" t="s">
        <v>98</v>
      </c>
      <c r="Z5" s="19" t="s">
        <v>61</v>
      </c>
      <c r="AA5" s="20">
        <v>21824.0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106</v>
      </c>
      <c r="AP5" s="19" t="s">
        <v>61</v>
      </c>
      <c r="AQ5" s="19" t="s">
        <v>61</v>
      </c>
      <c r="AR5" s="19" t="s">
        <v>107</v>
      </c>
      <c r="AS5" s="19" t="s">
        <v>108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>
      <c r="A6" s="18" t="s">
        <v>109</v>
      </c>
      <c r="B6" s="19" t="s">
        <v>110</v>
      </c>
      <c r="C6" s="19" t="s">
        <v>57</v>
      </c>
      <c r="D6" s="19" t="s">
        <v>95</v>
      </c>
      <c r="E6" s="19" t="s">
        <v>59</v>
      </c>
      <c r="F6" s="20">
        <v>1.0</v>
      </c>
      <c r="G6" s="20">
        <v>21824.0</v>
      </c>
      <c r="H6" s="20">
        <v>11500.0</v>
      </c>
      <c r="I6" s="20">
        <v>-5592.0</v>
      </c>
      <c r="J6" s="20" t="s">
        <v>60</v>
      </c>
      <c r="K6" s="20" t="s">
        <v>60</v>
      </c>
      <c r="L6" s="20">
        <v>27732.0</v>
      </c>
      <c r="M6" s="19" t="s">
        <v>61</v>
      </c>
      <c r="N6" s="19" t="str">
        <f t="shared" si="1"/>
        <v>Rizador De Pelo Sin Calor Para Cabello Largo Diadema Ondas </v>
      </c>
      <c r="O6" s="19" t="str">
        <f t="shared" si="2"/>
        <v>Rizador De Pelo Sin Calor Para Cabello Largo Diadema Ondas</v>
      </c>
      <c r="P6" s="21">
        <f>VLOOKUP(O6,YOVANI!B:D,3,0)</f>
        <v>12000</v>
      </c>
      <c r="Q6" s="21">
        <f t="shared" si="3"/>
        <v>12000</v>
      </c>
      <c r="R6" s="21">
        <v>7300.0</v>
      </c>
      <c r="S6" s="21">
        <v>1000.0</v>
      </c>
      <c r="T6" s="21">
        <f t="shared" si="4"/>
        <v>7432</v>
      </c>
      <c r="U6" s="21">
        <f t="shared" si="5"/>
        <v>7432</v>
      </c>
      <c r="V6" s="22">
        <f t="shared" si="6"/>
        <v>0.6193333333</v>
      </c>
      <c r="W6" s="19" t="s">
        <v>96</v>
      </c>
      <c r="X6" s="19" t="s">
        <v>97</v>
      </c>
      <c r="Y6" s="19" t="s">
        <v>98</v>
      </c>
      <c r="Z6" s="19" t="s">
        <v>61</v>
      </c>
      <c r="AA6" s="20">
        <v>21824.0</v>
      </c>
      <c r="AB6" s="20" t="s">
        <v>66</v>
      </c>
      <c r="AC6" s="19" t="s">
        <v>67</v>
      </c>
      <c r="AD6" s="19" t="s">
        <v>111</v>
      </c>
      <c r="AE6" s="19" t="s">
        <v>112</v>
      </c>
      <c r="AF6" s="19" t="s">
        <v>61</v>
      </c>
      <c r="AG6" s="19" t="s">
        <v>61</v>
      </c>
      <c r="AH6" s="19" t="s">
        <v>111</v>
      </c>
      <c r="AI6" s="19" t="s">
        <v>113</v>
      </c>
      <c r="AJ6" s="19" t="s">
        <v>114</v>
      </c>
      <c r="AK6" s="19" t="s">
        <v>115</v>
      </c>
      <c r="AL6" s="19" t="s">
        <v>104</v>
      </c>
      <c r="AM6" s="19" t="s">
        <v>116</v>
      </c>
      <c r="AN6" s="19" t="s">
        <v>75</v>
      </c>
      <c r="AO6" s="19" t="s">
        <v>106</v>
      </c>
      <c r="AP6" s="19" t="s">
        <v>61</v>
      </c>
      <c r="AQ6" s="19" t="s">
        <v>61</v>
      </c>
      <c r="AR6" s="19" t="s">
        <v>107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57400.0</v>
      </c>
      <c r="H7" s="20">
        <v>13200.0</v>
      </c>
      <c r="I7" s="20">
        <v>-13209.28</v>
      </c>
      <c r="J7" s="20">
        <v>-13200.0</v>
      </c>
      <c r="K7" s="20" t="s">
        <v>60</v>
      </c>
      <c r="L7" s="20">
        <v>44190.72</v>
      </c>
      <c r="M7" s="19" t="s">
        <v>61</v>
      </c>
      <c r="N7" s="19" t="str">
        <f t="shared" si="1"/>
        <v>Power Bank Cargador Solar Treqa Tr-936  Carga Rápida 10000mhColor : Negro</v>
      </c>
      <c r="O7" s="19" t="str">
        <f t="shared" si="2"/>
        <v>Power Bank Cargador Solar Treqa Tr-936 Carga Rápida 10000mhColor : Negro</v>
      </c>
      <c r="P7" s="21">
        <f>VLOOKUP(O7,YOVANI!B:D,3,0)</f>
        <v>40000</v>
      </c>
      <c r="Q7" s="21">
        <f t="shared" si="3"/>
        <v>40000</v>
      </c>
      <c r="R7" s="21"/>
      <c r="S7" s="21">
        <v>1000.0</v>
      </c>
      <c r="T7" s="21">
        <f t="shared" si="4"/>
        <v>3190.72</v>
      </c>
      <c r="U7" s="21">
        <f t="shared" si="5"/>
        <v>3190.72</v>
      </c>
      <c r="V7" s="22">
        <f t="shared" si="6"/>
        <v>0.079768</v>
      </c>
      <c r="W7" s="19" t="s">
        <v>120</v>
      </c>
      <c r="X7" s="19" t="s">
        <v>121</v>
      </c>
      <c r="Y7" s="19" t="s">
        <v>122</v>
      </c>
      <c r="Z7" s="19" t="s">
        <v>123</v>
      </c>
      <c r="AA7" s="20">
        <v>57400.0</v>
      </c>
      <c r="AB7" s="20" t="s">
        <v>66</v>
      </c>
      <c r="AC7" s="19" t="s">
        <v>67</v>
      </c>
      <c r="AD7" s="19" t="s">
        <v>124</v>
      </c>
      <c r="AE7" s="19" t="s">
        <v>125</v>
      </c>
      <c r="AF7" s="19" t="s">
        <v>61</v>
      </c>
      <c r="AG7" s="19" t="s">
        <v>61</v>
      </c>
      <c r="AH7" s="19" t="s">
        <v>124</v>
      </c>
      <c r="AI7" s="19" t="s">
        <v>126</v>
      </c>
      <c r="AJ7" s="19" t="s">
        <v>127</v>
      </c>
      <c r="AK7" s="19" t="s">
        <v>128</v>
      </c>
      <c r="AL7" s="19" t="s">
        <v>129</v>
      </c>
      <c r="AM7" s="19" t="s">
        <v>61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130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>
      <c r="A8" s="18" t="s">
        <v>131</v>
      </c>
      <c r="B8" s="19" t="s">
        <v>132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21824.0</v>
      </c>
      <c r="H8" s="20">
        <v>8400.0</v>
      </c>
      <c r="I8" s="20">
        <v>-6170.49</v>
      </c>
      <c r="J8" s="20">
        <v>-8400.0</v>
      </c>
      <c r="K8" s="20" t="s">
        <v>60</v>
      </c>
      <c r="L8" s="20">
        <v>15653.51</v>
      </c>
      <c r="M8" s="19" t="s">
        <v>61</v>
      </c>
      <c r="N8" s="19" t="str">
        <f t="shared" si="1"/>
        <v>Rizador De Pelo Sin Calor Para Cabello Largo Diadema Ondas </v>
      </c>
      <c r="O8" s="19" t="str">
        <f t="shared" si="2"/>
        <v>Rizador De Pelo Sin Calor Para Cabello Largo Diadema Ondas</v>
      </c>
      <c r="P8" s="21">
        <f>VLOOKUP(O8,YOVANI!B:D,3,0)</f>
        <v>12000</v>
      </c>
      <c r="Q8" s="21">
        <f t="shared" si="3"/>
        <v>12000</v>
      </c>
      <c r="R8" s="21"/>
      <c r="S8" s="21">
        <v>1000.0</v>
      </c>
      <c r="T8" s="21">
        <f t="shared" si="4"/>
        <v>2653.51</v>
      </c>
      <c r="U8" s="21">
        <f t="shared" si="5"/>
        <v>2653.51</v>
      </c>
      <c r="V8" s="22">
        <f t="shared" si="6"/>
        <v>0.2211258333</v>
      </c>
      <c r="W8" s="19" t="s">
        <v>96</v>
      </c>
      <c r="X8" s="19" t="s">
        <v>97</v>
      </c>
      <c r="Y8" s="19" t="s">
        <v>98</v>
      </c>
      <c r="Z8" s="19" t="s">
        <v>61</v>
      </c>
      <c r="AA8" s="20">
        <v>21824.0</v>
      </c>
      <c r="AB8" s="20" t="s">
        <v>66</v>
      </c>
      <c r="AC8" s="19" t="s">
        <v>67</v>
      </c>
      <c r="AD8" s="19" t="s">
        <v>133</v>
      </c>
      <c r="AE8" s="19" t="s">
        <v>134</v>
      </c>
      <c r="AF8" s="19" t="s">
        <v>61</v>
      </c>
      <c r="AG8" s="19" t="s">
        <v>61</v>
      </c>
      <c r="AH8" s="19" t="s">
        <v>133</v>
      </c>
      <c r="AI8" s="19" t="s">
        <v>135</v>
      </c>
      <c r="AJ8" s="19" t="s">
        <v>136</v>
      </c>
      <c r="AK8" s="19" t="s">
        <v>115</v>
      </c>
      <c r="AL8" s="19" t="s">
        <v>104</v>
      </c>
      <c r="AM8" s="19" t="s">
        <v>116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137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138</v>
      </c>
      <c r="B9" s="19" t="s">
        <v>139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42000.0</v>
      </c>
      <c r="H9" s="20">
        <v>11305.0</v>
      </c>
      <c r="I9" s="20">
        <v>-8580.26</v>
      </c>
      <c r="J9" s="20">
        <v>-11305.0</v>
      </c>
      <c r="K9" s="20" t="s">
        <v>60</v>
      </c>
      <c r="L9" s="20">
        <v>33419.74</v>
      </c>
      <c r="M9" s="19" t="s">
        <v>61</v>
      </c>
      <c r="N9" s="19" t="str">
        <f t="shared" si="1"/>
        <v>Kit De Teclado Numérico + Mouse Óptico Inalámbrico Pc 2.4ghz Color Del Teclado Blanco </v>
      </c>
      <c r="O9" s="19" t="str">
        <f t="shared" si="2"/>
        <v>Kit De Teclado Numérico + Mouse Óptico Inalámbrico Pc 2.4ghz Color Del Teclado Blanco</v>
      </c>
      <c r="P9" s="21">
        <f>VLOOKUP(O9,YOVANI!B:D,3,0)</f>
        <v>32000</v>
      </c>
      <c r="Q9" s="21">
        <f t="shared" si="3"/>
        <v>32000</v>
      </c>
      <c r="R9" s="21"/>
      <c r="S9" s="21">
        <v>1000.0</v>
      </c>
      <c r="T9" s="21">
        <f t="shared" si="4"/>
        <v>419.74</v>
      </c>
      <c r="U9" s="21">
        <f t="shared" si="5"/>
        <v>419.74</v>
      </c>
      <c r="V9" s="22">
        <f t="shared" si="6"/>
        <v>0.013116875</v>
      </c>
      <c r="W9" s="19" t="s">
        <v>140</v>
      </c>
      <c r="X9" s="19" t="s">
        <v>141</v>
      </c>
      <c r="Y9" s="19" t="s">
        <v>142</v>
      </c>
      <c r="Z9" s="19" t="s">
        <v>61</v>
      </c>
      <c r="AA9" s="20">
        <v>42000.0</v>
      </c>
      <c r="AB9" s="20" t="s">
        <v>66</v>
      </c>
      <c r="AC9" s="19" t="s">
        <v>67</v>
      </c>
      <c r="AD9" s="19" t="s">
        <v>143</v>
      </c>
      <c r="AE9" s="19" t="s">
        <v>144</v>
      </c>
      <c r="AF9" s="19" t="s">
        <v>61</v>
      </c>
      <c r="AG9" s="19" t="s">
        <v>61</v>
      </c>
      <c r="AH9" s="19" t="s">
        <v>143</v>
      </c>
      <c r="AI9" s="19" t="s">
        <v>145</v>
      </c>
      <c r="AJ9" s="19" t="s">
        <v>146</v>
      </c>
      <c r="AK9" s="19" t="s">
        <v>147</v>
      </c>
      <c r="AL9" s="19" t="s">
        <v>148</v>
      </c>
      <c r="AM9" s="19" t="s">
        <v>149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150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151</v>
      </c>
      <c r="B10" s="19" t="s">
        <v>152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42000.0</v>
      </c>
      <c r="H10" s="20">
        <v>9975.0</v>
      </c>
      <c r="I10" s="20">
        <v>-8554.81</v>
      </c>
      <c r="J10" s="20">
        <v>-9975.0</v>
      </c>
      <c r="K10" s="20" t="s">
        <v>60</v>
      </c>
      <c r="L10" s="20">
        <v>33445.19</v>
      </c>
      <c r="M10" s="19" t="s">
        <v>61</v>
      </c>
      <c r="N10" s="19" t="str">
        <f t="shared" si="1"/>
        <v>Kit De Teclado Numérico + Mouse Óptico Inalámbrico Pc 2.4ghz Color Del Teclado Blanco </v>
      </c>
      <c r="O10" s="19" t="str">
        <f t="shared" si="2"/>
        <v>Kit De Teclado Numérico + Mouse Óptico Inalámbrico Pc 2.4ghz Color Del Teclado Blanco</v>
      </c>
      <c r="P10" s="21">
        <f>VLOOKUP(O10,YOVANI!B:D,3,0)</f>
        <v>32000</v>
      </c>
      <c r="Q10" s="21">
        <f t="shared" si="3"/>
        <v>32000</v>
      </c>
      <c r="R10" s="21"/>
      <c r="S10" s="21">
        <v>1000.0</v>
      </c>
      <c r="T10" s="21">
        <f t="shared" si="4"/>
        <v>445.19</v>
      </c>
      <c r="U10" s="21">
        <f t="shared" si="5"/>
        <v>445.19</v>
      </c>
      <c r="V10" s="22">
        <f t="shared" si="6"/>
        <v>0.0139121875</v>
      </c>
      <c r="W10" s="19" t="s">
        <v>140</v>
      </c>
      <c r="X10" s="19" t="s">
        <v>141</v>
      </c>
      <c r="Y10" s="19" t="s">
        <v>142</v>
      </c>
      <c r="Z10" s="19" t="s">
        <v>61</v>
      </c>
      <c r="AA10" s="20">
        <v>42000.0</v>
      </c>
      <c r="AB10" s="20" t="s">
        <v>66</v>
      </c>
      <c r="AC10" s="19" t="s">
        <v>67</v>
      </c>
      <c r="AD10" s="19" t="s">
        <v>153</v>
      </c>
      <c r="AE10" s="19" t="s">
        <v>154</v>
      </c>
      <c r="AF10" s="19" t="s">
        <v>61</v>
      </c>
      <c r="AG10" s="19" t="s">
        <v>61</v>
      </c>
      <c r="AH10" s="19" t="s">
        <v>153</v>
      </c>
      <c r="AI10" s="19" t="s">
        <v>155</v>
      </c>
      <c r="AJ10" s="19" t="s">
        <v>156</v>
      </c>
      <c r="AK10" s="19" t="s">
        <v>157</v>
      </c>
      <c r="AL10" s="19" t="s">
        <v>158</v>
      </c>
      <c r="AM10" s="19" t="s">
        <v>159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160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161</v>
      </c>
      <c r="B11" s="19" t="s">
        <v>162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26102.0</v>
      </c>
      <c r="H11" s="20">
        <v>11900.0</v>
      </c>
      <c r="I11" s="20">
        <v>-6742.36</v>
      </c>
      <c r="J11" s="20">
        <v>-11900.0</v>
      </c>
      <c r="K11" s="20" t="s">
        <v>60</v>
      </c>
      <c r="L11" s="20">
        <v>19359.64</v>
      </c>
      <c r="M11" s="19" t="s">
        <v>61</v>
      </c>
      <c r="N11" s="19" t="str">
        <f t="shared" si="1"/>
        <v>Licuadora Portatil Deportiva 380ml Inalambrica Batidos Fruta Color Rosa </v>
      </c>
      <c r="O11" s="19" t="str">
        <f t="shared" si="2"/>
        <v>Licuadora Portatil Deportiva 380ml Inalambrica Batidos Fruta Color Rosa</v>
      </c>
      <c r="P11" s="21">
        <f>VLOOKUP(O11,YOVANI!B:D,3,0)</f>
        <v>15000</v>
      </c>
      <c r="Q11" s="21">
        <f t="shared" si="3"/>
        <v>15000</v>
      </c>
      <c r="R11" s="21"/>
      <c r="S11" s="21">
        <v>1000.0</v>
      </c>
      <c r="T11" s="21">
        <f t="shared" si="4"/>
        <v>3359.64</v>
      </c>
      <c r="U11" s="21">
        <f t="shared" si="5"/>
        <v>3359.64</v>
      </c>
      <c r="V11" s="22">
        <f t="shared" si="6"/>
        <v>0.223976</v>
      </c>
      <c r="W11" s="19" t="s">
        <v>163</v>
      </c>
      <c r="X11" s="19" t="s">
        <v>164</v>
      </c>
      <c r="Y11" s="19" t="s">
        <v>165</v>
      </c>
      <c r="Z11" s="19" t="s">
        <v>61</v>
      </c>
      <c r="AA11" s="20">
        <v>26102.0</v>
      </c>
      <c r="AB11" s="20" t="s">
        <v>66</v>
      </c>
      <c r="AC11" s="19" t="s">
        <v>67</v>
      </c>
      <c r="AD11" s="19" t="s">
        <v>166</v>
      </c>
      <c r="AE11" s="19" t="s">
        <v>167</v>
      </c>
      <c r="AF11" s="19" t="s">
        <v>61</v>
      </c>
      <c r="AG11" s="19" t="s">
        <v>61</v>
      </c>
      <c r="AH11" s="19" t="s">
        <v>166</v>
      </c>
      <c r="AI11" s="19" t="s">
        <v>168</v>
      </c>
      <c r="AJ11" s="19" t="s">
        <v>169</v>
      </c>
      <c r="AK11" s="19" t="s">
        <v>157</v>
      </c>
      <c r="AL11" s="19" t="s">
        <v>158</v>
      </c>
      <c r="AM11" s="19" t="s">
        <v>170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171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172</v>
      </c>
      <c r="B12" s="19" t="s">
        <v>173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21824.0</v>
      </c>
      <c r="H12" s="20">
        <v>17100.0</v>
      </c>
      <c r="I12" s="20">
        <v>-6337.01</v>
      </c>
      <c r="J12" s="20">
        <v>-17100.0</v>
      </c>
      <c r="K12" s="20" t="s">
        <v>60</v>
      </c>
      <c r="L12" s="20">
        <v>15486.99</v>
      </c>
      <c r="M12" s="19" t="s">
        <v>61</v>
      </c>
      <c r="N12" s="19" t="str">
        <f t="shared" si="1"/>
        <v>Rizador De Pelo Sin Calor Para Cabello Largo Diadema Ondas </v>
      </c>
      <c r="O12" s="19" t="str">
        <f t="shared" si="2"/>
        <v>Rizador De Pelo Sin Calor Para Cabello Largo Diadema Ondas</v>
      </c>
      <c r="P12" s="21">
        <f>VLOOKUP(O12,YOVANI!B:D,3,0)</f>
        <v>12000</v>
      </c>
      <c r="Q12" s="21">
        <f t="shared" si="3"/>
        <v>12000</v>
      </c>
      <c r="R12" s="21"/>
      <c r="S12" s="21">
        <v>1000.0</v>
      </c>
      <c r="T12" s="21">
        <f t="shared" si="4"/>
        <v>2486.99</v>
      </c>
      <c r="U12" s="21">
        <f t="shared" si="5"/>
        <v>2486.99</v>
      </c>
      <c r="V12" s="22">
        <f t="shared" si="6"/>
        <v>0.2072491667</v>
      </c>
      <c r="W12" s="19" t="s">
        <v>96</v>
      </c>
      <c r="X12" s="19" t="s">
        <v>97</v>
      </c>
      <c r="Y12" s="19" t="s">
        <v>98</v>
      </c>
      <c r="Z12" s="19" t="s">
        <v>61</v>
      </c>
      <c r="AA12" s="20">
        <v>21824.0</v>
      </c>
      <c r="AB12" s="20" t="s">
        <v>66</v>
      </c>
      <c r="AC12" s="19" t="s">
        <v>67</v>
      </c>
      <c r="AD12" s="19" t="s">
        <v>174</v>
      </c>
      <c r="AE12" s="19" t="s">
        <v>175</v>
      </c>
      <c r="AF12" s="19" t="s">
        <v>61</v>
      </c>
      <c r="AG12" s="19" t="s">
        <v>61</v>
      </c>
      <c r="AH12" s="19" t="s">
        <v>174</v>
      </c>
      <c r="AI12" s="19" t="s">
        <v>176</v>
      </c>
      <c r="AJ12" s="19" t="s">
        <v>177</v>
      </c>
      <c r="AK12" s="19" t="s">
        <v>178</v>
      </c>
      <c r="AL12" s="19" t="s">
        <v>179</v>
      </c>
      <c r="AM12" s="19" t="s">
        <v>180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181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182</v>
      </c>
      <c r="B13" s="19" t="s">
        <v>183</v>
      </c>
      <c r="C13" s="19" t="s">
        <v>57</v>
      </c>
      <c r="D13" s="19" t="s">
        <v>95</v>
      </c>
      <c r="E13" s="19" t="s">
        <v>59</v>
      </c>
      <c r="F13" s="20">
        <v>1.0</v>
      </c>
      <c r="G13" s="20">
        <v>52900.0</v>
      </c>
      <c r="H13" s="20">
        <v>8900.0</v>
      </c>
      <c r="I13" s="20">
        <v>-10688.85</v>
      </c>
      <c r="J13" s="20" t="s">
        <v>60</v>
      </c>
      <c r="K13" s="20" t="s">
        <v>60</v>
      </c>
      <c r="L13" s="20">
        <v>51111.15</v>
      </c>
      <c r="M13" s="19" t="s">
        <v>61</v>
      </c>
      <c r="N13" s="19" t="str">
        <f t="shared" si="1"/>
        <v>Monitor De Presión Arterial Digital De Muñeca Jziki </v>
      </c>
      <c r="O13" s="19" t="str">
        <f t="shared" si="2"/>
        <v>Monitor De Presión Arterial Digital De Muñeca Jziki</v>
      </c>
      <c r="P13" s="21">
        <f>VLOOKUP(O13,YOVANI!B:D,3,0)</f>
        <v>37000</v>
      </c>
      <c r="Q13" s="21">
        <f t="shared" si="3"/>
        <v>37000</v>
      </c>
      <c r="R13" s="21">
        <v>7300.0</v>
      </c>
      <c r="S13" s="21">
        <v>1000.0</v>
      </c>
      <c r="T13" s="21">
        <f t="shared" si="4"/>
        <v>5811.15</v>
      </c>
      <c r="U13" s="21">
        <f t="shared" si="5"/>
        <v>5811.15</v>
      </c>
      <c r="V13" s="22">
        <f t="shared" si="6"/>
        <v>0.1570581081</v>
      </c>
      <c r="W13" s="19" t="s">
        <v>184</v>
      </c>
      <c r="X13" s="19" t="s">
        <v>185</v>
      </c>
      <c r="Y13" s="19" t="s">
        <v>186</v>
      </c>
      <c r="Z13" s="19" t="s">
        <v>61</v>
      </c>
      <c r="AA13" s="20">
        <v>52900.0</v>
      </c>
      <c r="AB13" s="20" t="s">
        <v>66</v>
      </c>
      <c r="AC13" s="19" t="s">
        <v>67</v>
      </c>
      <c r="AD13" s="19" t="s">
        <v>187</v>
      </c>
      <c r="AE13" s="19" t="s">
        <v>188</v>
      </c>
      <c r="AF13" s="19" t="s">
        <v>61</v>
      </c>
      <c r="AG13" s="19" t="s">
        <v>61</v>
      </c>
      <c r="AH13" s="19" t="s">
        <v>187</v>
      </c>
      <c r="AI13" s="19" t="s">
        <v>189</v>
      </c>
      <c r="AJ13" s="19" t="s">
        <v>190</v>
      </c>
      <c r="AK13" s="19" t="s">
        <v>191</v>
      </c>
      <c r="AL13" s="19" t="s">
        <v>104</v>
      </c>
      <c r="AM13" s="19" t="s">
        <v>192</v>
      </c>
      <c r="AN13" s="19" t="s">
        <v>75</v>
      </c>
      <c r="AO13" s="19" t="s">
        <v>106</v>
      </c>
      <c r="AP13" s="19" t="s">
        <v>61</v>
      </c>
      <c r="AQ13" s="19" t="s">
        <v>61</v>
      </c>
      <c r="AR13" s="19" t="s">
        <v>107</v>
      </c>
      <c r="AS13" s="19" t="s">
        <v>193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194</v>
      </c>
      <c r="B14" s="19" t="s">
        <v>195</v>
      </c>
      <c r="C14" s="19" t="s">
        <v>57</v>
      </c>
      <c r="D14" s="19" t="s">
        <v>95</v>
      </c>
      <c r="E14" s="19" t="s">
        <v>59</v>
      </c>
      <c r="F14" s="20">
        <v>1.0</v>
      </c>
      <c r="G14" s="20">
        <v>59900.0</v>
      </c>
      <c r="H14" s="20">
        <v>9900.0</v>
      </c>
      <c r="I14" s="20">
        <v>-7188.0</v>
      </c>
      <c r="J14" s="20" t="s">
        <v>60</v>
      </c>
      <c r="K14" s="20" t="s">
        <v>60</v>
      </c>
      <c r="L14" s="20">
        <v>62612.0</v>
      </c>
      <c r="M14" s="19" t="s">
        <v>61</v>
      </c>
      <c r="N14" s="19" t="str">
        <f t="shared" si="1"/>
        <v>Set Escoba Y RecogedorColor : Gris oscuro</v>
      </c>
      <c r="O14" s="19" t="str">
        <f t="shared" si="2"/>
        <v>Set Escoba Y RecogedorColor : Gris oscuro</v>
      </c>
      <c r="P14" s="21">
        <f>VLOOKUP(O14,YOVANI!B:D,3,0)</f>
        <v>40000</v>
      </c>
      <c r="Q14" s="21">
        <f t="shared" si="3"/>
        <v>40000</v>
      </c>
      <c r="R14" s="21">
        <v>7300.0</v>
      </c>
      <c r="S14" s="21">
        <v>1000.0</v>
      </c>
      <c r="T14" s="21">
        <f t="shared" si="4"/>
        <v>14312</v>
      </c>
      <c r="U14" s="21">
        <f t="shared" si="5"/>
        <v>14312</v>
      </c>
      <c r="V14" s="22">
        <f t="shared" si="6"/>
        <v>0.3578</v>
      </c>
      <c r="W14" s="19" t="s">
        <v>196</v>
      </c>
      <c r="X14" s="19" t="s">
        <v>197</v>
      </c>
      <c r="Y14" s="19" t="s">
        <v>198</v>
      </c>
      <c r="Z14" s="19" t="s">
        <v>199</v>
      </c>
      <c r="AA14" s="20">
        <v>59900.0</v>
      </c>
      <c r="AB14" s="20" t="s">
        <v>66</v>
      </c>
      <c r="AC14" s="19" t="s">
        <v>67</v>
      </c>
      <c r="AD14" s="19" t="s">
        <v>200</v>
      </c>
      <c r="AE14" s="19" t="s">
        <v>201</v>
      </c>
      <c r="AF14" s="19" t="s">
        <v>61</v>
      </c>
      <c r="AG14" s="19" t="s">
        <v>61</v>
      </c>
      <c r="AH14" s="19" t="s">
        <v>200</v>
      </c>
      <c r="AI14" s="19" t="s">
        <v>202</v>
      </c>
      <c r="AJ14" s="19" t="s">
        <v>203</v>
      </c>
      <c r="AK14" s="19" t="s">
        <v>204</v>
      </c>
      <c r="AL14" s="19" t="s">
        <v>104</v>
      </c>
      <c r="AM14" s="19" t="s">
        <v>205</v>
      </c>
      <c r="AN14" s="19" t="s">
        <v>75</v>
      </c>
      <c r="AO14" s="19" t="s">
        <v>106</v>
      </c>
      <c r="AP14" s="19" t="s">
        <v>61</v>
      </c>
      <c r="AQ14" s="19" t="s">
        <v>61</v>
      </c>
      <c r="AR14" s="19" t="s">
        <v>107</v>
      </c>
      <c r="AS14" s="19" t="s">
        <v>206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207</v>
      </c>
      <c r="B15" s="19" t="s">
        <v>208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47315.0</v>
      </c>
      <c r="H15" s="20">
        <v>9975.0</v>
      </c>
      <c r="I15" s="20">
        <v>-9347.53</v>
      </c>
      <c r="J15" s="20">
        <v>-9975.0</v>
      </c>
      <c r="K15" s="20" t="s">
        <v>60</v>
      </c>
      <c r="L15" s="20">
        <v>37967.47</v>
      </c>
      <c r="M15" s="19" t="s">
        <v>61</v>
      </c>
      <c r="N15" s="19" t="str">
        <f t="shared" si="1"/>
        <v>Audífonos De Diadema Mario Bros Con Bluetooth Niño Color Rojo Color De La Luz Azul </v>
      </c>
      <c r="O15" s="19" t="str">
        <f t="shared" si="2"/>
        <v>Audífonos De Diadema Mario Bros Con Bluetooth Niño Color Rojo Color De La Luz Azul</v>
      </c>
      <c r="P15" s="21">
        <v>35000.0</v>
      </c>
      <c r="Q15" s="21">
        <f t="shared" si="3"/>
        <v>35000</v>
      </c>
      <c r="R15" s="21"/>
      <c r="S15" s="21">
        <v>1000.0</v>
      </c>
      <c r="T15" s="21">
        <f t="shared" si="4"/>
        <v>1967.47</v>
      </c>
      <c r="U15" s="21">
        <f t="shared" si="5"/>
        <v>1967.47</v>
      </c>
      <c r="V15" s="22">
        <f t="shared" si="6"/>
        <v>0.05621342857</v>
      </c>
      <c r="W15" s="19" t="s">
        <v>209</v>
      </c>
      <c r="X15" s="19" t="s">
        <v>210</v>
      </c>
      <c r="Y15" s="19" t="s">
        <v>211</v>
      </c>
      <c r="Z15" s="19" t="s">
        <v>61</v>
      </c>
      <c r="AA15" s="20">
        <v>47315.0</v>
      </c>
      <c r="AB15" s="20" t="s">
        <v>66</v>
      </c>
      <c r="AC15" s="19" t="s">
        <v>67</v>
      </c>
      <c r="AD15" s="19" t="s">
        <v>212</v>
      </c>
      <c r="AE15" s="19" t="s">
        <v>213</v>
      </c>
      <c r="AF15" s="19" t="s">
        <v>61</v>
      </c>
      <c r="AG15" s="19" t="s">
        <v>61</v>
      </c>
      <c r="AH15" s="19" t="s">
        <v>212</v>
      </c>
      <c r="AI15" s="19" t="s">
        <v>214</v>
      </c>
      <c r="AJ15" s="19" t="s">
        <v>215</v>
      </c>
      <c r="AK15" s="19" t="s">
        <v>157</v>
      </c>
      <c r="AL15" s="19" t="s">
        <v>158</v>
      </c>
      <c r="AM15" s="19" t="s">
        <v>216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217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218</v>
      </c>
      <c r="B16" s="19" t="s">
        <v>219</v>
      </c>
      <c r="C16" s="19" t="s">
        <v>57</v>
      </c>
      <c r="D16" s="19" t="s">
        <v>95</v>
      </c>
      <c r="E16" s="19" t="s">
        <v>59</v>
      </c>
      <c r="F16" s="20">
        <v>1.0</v>
      </c>
      <c r="G16" s="20">
        <v>25945.0</v>
      </c>
      <c r="H16" s="20">
        <v>11500.0</v>
      </c>
      <c r="I16" s="20">
        <v>-6511.0</v>
      </c>
      <c r="J16" s="20" t="s">
        <v>60</v>
      </c>
      <c r="K16" s="20" t="s">
        <v>60</v>
      </c>
      <c r="L16" s="20">
        <v>30934.0</v>
      </c>
      <c r="M16" s="19" t="s">
        <v>61</v>
      </c>
      <c r="N16" s="19" t="str">
        <f t="shared" si="1"/>
        <v>Maquina Afeitadora 3 En 1 Corta Vello - Nariz - Patillera Color Negro 220v </v>
      </c>
      <c r="O16" s="19" t="str">
        <f t="shared" si="2"/>
        <v>Maquina Afeitadora 3 En 1 Corta Vello - Nariz - Patillera Color Negro 220v</v>
      </c>
      <c r="P16" s="21">
        <f>VLOOKUP(O16,YOVANI!B:D,3,0)</f>
        <v>16000</v>
      </c>
      <c r="Q16" s="21">
        <f t="shared" si="3"/>
        <v>16000</v>
      </c>
      <c r="R16" s="21">
        <v>7300.0</v>
      </c>
      <c r="S16" s="21">
        <v>1000.0</v>
      </c>
      <c r="T16" s="21">
        <f t="shared" si="4"/>
        <v>6634</v>
      </c>
      <c r="U16" s="21">
        <f t="shared" si="5"/>
        <v>6634</v>
      </c>
      <c r="V16" s="22">
        <f t="shared" si="6"/>
        <v>0.414625</v>
      </c>
      <c r="W16" s="19" t="s">
        <v>220</v>
      </c>
      <c r="X16" s="19" t="s">
        <v>221</v>
      </c>
      <c r="Y16" s="19" t="s">
        <v>222</v>
      </c>
      <c r="Z16" s="19" t="s">
        <v>61</v>
      </c>
      <c r="AA16" s="20">
        <v>25945.0</v>
      </c>
      <c r="AB16" s="20" t="s">
        <v>66</v>
      </c>
      <c r="AC16" s="19" t="s">
        <v>67</v>
      </c>
      <c r="AD16" s="19" t="s">
        <v>223</v>
      </c>
      <c r="AE16" s="19" t="s">
        <v>224</v>
      </c>
      <c r="AF16" s="19" t="s">
        <v>61</v>
      </c>
      <c r="AG16" s="19" t="s">
        <v>61</v>
      </c>
      <c r="AH16" s="19" t="s">
        <v>223</v>
      </c>
      <c r="AI16" s="19" t="s">
        <v>225</v>
      </c>
      <c r="AJ16" s="19" t="s">
        <v>226</v>
      </c>
      <c r="AK16" s="19" t="s">
        <v>227</v>
      </c>
      <c r="AL16" s="19" t="s">
        <v>104</v>
      </c>
      <c r="AM16" s="19" t="s">
        <v>228</v>
      </c>
      <c r="AN16" s="19" t="s">
        <v>75</v>
      </c>
      <c r="AO16" s="19" t="s">
        <v>106</v>
      </c>
      <c r="AP16" s="19" t="s">
        <v>61</v>
      </c>
      <c r="AQ16" s="19" t="s">
        <v>61</v>
      </c>
      <c r="AR16" s="19" t="s">
        <v>107</v>
      </c>
      <c r="AS16" s="19" t="s">
        <v>229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G17" s="23"/>
      <c r="H17" s="23"/>
      <c r="I17" s="23"/>
      <c r="J17" s="23"/>
      <c r="K17" s="23"/>
      <c r="L17" s="23"/>
      <c r="AA17" s="23"/>
    </row>
    <row r="18">
      <c r="G18" s="23"/>
      <c r="H18" s="23"/>
      <c r="I18" s="23"/>
      <c r="J18" s="23"/>
      <c r="K18" s="23"/>
      <c r="L18" s="23"/>
      <c r="AA18" s="23"/>
    </row>
    <row r="19">
      <c r="G19" s="23"/>
      <c r="H19" s="23"/>
      <c r="I19" s="23"/>
      <c r="J19" s="23"/>
      <c r="K19" s="23"/>
      <c r="L19" s="23"/>
      <c r="AA19" s="23"/>
    </row>
    <row r="20">
      <c r="G20" s="23"/>
      <c r="H20" s="23"/>
      <c r="I20" s="23"/>
      <c r="J20" s="23"/>
      <c r="K20" s="23"/>
      <c r="L20" s="23"/>
      <c r="AA20" s="23"/>
    </row>
    <row r="21" ht="15.75" customHeight="1">
      <c r="G21" s="23"/>
      <c r="H21" s="23"/>
      <c r="I21" s="23"/>
      <c r="J21" s="23"/>
      <c r="K21" s="23"/>
      <c r="L21" s="23"/>
      <c r="AA21" s="23"/>
    </row>
    <row r="22" ht="15.75" customHeight="1">
      <c r="G22" s="23"/>
      <c r="H22" s="23"/>
      <c r="I22" s="23"/>
      <c r="J22" s="23"/>
      <c r="K22" s="23"/>
      <c r="L22" s="23"/>
      <c r="AA22" s="23"/>
    </row>
    <row r="23" ht="15.75" customHeight="1">
      <c r="G23" s="23"/>
      <c r="H23" s="23"/>
      <c r="I23" s="23"/>
      <c r="J23" s="23"/>
      <c r="K23" s="23"/>
      <c r="L23" s="23"/>
      <c r="AA23" s="23"/>
    </row>
    <row r="24" ht="15.75" customHeight="1">
      <c r="G24" s="23"/>
      <c r="H24" s="23"/>
      <c r="I24" s="23"/>
      <c r="J24" s="23"/>
      <c r="K24" s="23"/>
      <c r="L24" s="23"/>
      <c r="AA24" s="23"/>
    </row>
    <row r="25" ht="15.75" customHeight="1">
      <c r="G25" s="23"/>
      <c r="H25" s="23"/>
      <c r="I25" s="23"/>
      <c r="J25" s="23"/>
      <c r="K25" s="23"/>
      <c r="L25" s="23"/>
      <c r="AA25" s="23"/>
    </row>
    <row r="26" ht="15.75" customHeight="1">
      <c r="G26" s="23"/>
      <c r="H26" s="23"/>
      <c r="I26" s="23"/>
      <c r="J26" s="23"/>
      <c r="K26" s="23"/>
      <c r="L26" s="23"/>
      <c r="AA26" s="23"/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1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3.57"/>
    <col customWidth="1" min="3" max="3" width="11.43"/>
    <col customWidth="1" min="4" max="4" width="15.14"/>
    <col customWidth="1" min="5" max="5" width="22.71"/>
    <col customWidth="1" min="6" max="6" width="25.57"/>
    <col customWidth="1" min="7" max="7" width="27.14"/>
    <col customWidth="1" min="8" max="8" width="25.57"/>
    <col customWidth="1" min="9" max="9" width="11.43"/>
    <col customWidth="1" min="10" max="26" width="10.71"/>
  </cols>
  <sheetData>
    <row r="1">
      <c r="A1" s="24" t="s">
        <v>230</v>
      </c>
      <c r="B1" s="25"/>
      <c r="C1" s="25"/>
      <c r="D1" s="25"/>
      <c r="E1" s="25"/>
      <c r="F1" s="25"/>
      <c r="G1" s="25"/>
      <c r="H1" s="26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47.25" customHeight="1">
      <c r="A2" s="28" t="s">
        <v>231</v>
      </c>
      <c r="B2" s="29" t="s">
        <v>232</v>
      </c>
      <c r="C2" s="29" t="s">
        <v>233</v>
      </c>
      <c r="D2" s="29" t="s">
        <v>234</v>
      </c>
      <c r="E2" s="29" t="s">
        <v>235</v>
      </c>
      <c r="F2" s="29" t="s">
        <v>236</v>
      </c>
      <c r="G2" s="29" t="s">
        <v>237</v>
      </c>
      <c r="H2" s="30" t="s">
        <v>238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47.25" customHeight="1">
      <c r="A3" s="31">
        <v>98.0</v>
      </c>
      <c r="B3" s="32" t="s">
        <v>239</v>
      </c>
      <c r="C3" s="33">
        <v>1.0</v>
      </c>
      <c r="D3" s="34">
        <f t="shared" ref="D3:D14" si="1">+I3*H3</f>
        <v>40000</v>
      </c>
      <c r="E3" s="34">
        <f t="shared" ref="E3:E14" si="2">+C3*D3</f>
        <v>40000</v>
      </c>
      <c r="F3" s="35" t="s">
        <v>240</v>
      </c>
      <c r="G3" s="35" t="s">
        <v>241</v>
      </c>
      <c r="H3" s="34">
        <v>40.0</v>
      </c>
      <c r="I3" s="27">
        <v>1000.0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47.25" customHeight="1">
      <c r="A4" s="31">
        <v>99.0</v>
      </c>
      <c r="B4" s="32" t="s">
        <v>98</v>
      </c>
      <c r="C4" s="33">
        <v>2.0</v>
      </c>
      <c r="D4" s="34">
        <f t="shared" si="1"/>
        <v>12000</v>
      </c>
      <c r="E4" s="34">
        <f t="shared" si="2"/>
        <v>24000</v>
      </c>
      <c r="F4" s="35" t="s">
        <v>240</v>
      </c>
      <c r="G4" s="35" t="s">
        <v>242</v>
      </c>
      <c r="H4" s="34">
        <v>12.0</v>
      </c>
      <c r="I4" s="27">
        <v>1000.0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47.25" customHeight="1">
      <c r="A5" s="31">
        <v>100.0</v>
      </c>
      <c r="B5" s="32" t="s">
        <v>142</v>
      </c>
      <c r="C5" s="33">
        <v>2.0</v>
      </c>
      <c r="D5" s="34">
        <f t="shared" si="1"/>
        <v>32000</v>
      </c>
      <c r="E5" s="34">
        <f t="shared" si="2"/>
        <v>64000</v>
      </c>
      <c r="F5" s="35" t="s">
        <v>240</v>
      </c>
      <c r="G5" s="35" t="s">
        <v>243</v>
      </c>
      <c r="H5" s="34">
        <v>32.0</v>
      </c>
      <c r="I5" s="27">
        <v>1000.0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47.25" customHeight="1">
      <c r="A6" s="31">
        <v>101.0</v>
      </c>
      <c r="B6" s="32" t="s">
        <v>165</v>
      </c>
      <c r="C6" s="33">
        <v>1.0</v>
      </c>
      <c r="D6" s="34">
        <f t="shared" si="1"/>
        <v>15000</v>
      </c>
      <c r="E6" s="34">
        <f t="shared" si="2"/>
        <v>15000</v>
      </c>
      <c r="F6" s="35" t="s">
        <v>240</v>
      </c>
      <c r="G6" s="35" t="s">
        <v>244</v>
      </c>
      <c r="H6" s="34">
        <v>15.0</v>
      </c>
      <c r="I6" s="27">
        <v>1000.0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1">
        <v>102.0</v>
      </c>
      <c r="B7" s="32" t="s">
        <v>186</v>
      </c>
      <c r="C7" s="33">
        <v>1.0</v>
      </c>
      <c r="D7" s="34">
        <f t="shared" si="1"/>
        <v>37000</v>
      </c>
      <c r="E7" s="34">
        <f t="shared" si="2"/>
        <v>37000</v>
      </c>
      <c r="F7" s="35" t="s">
        <v>240</v>
      </c>
      <c r="G7" s="35" t="s">
        <v>245</v>
      </c>
      <c r="H7" s="34">
        <v>37.0</v>
      </c>
      <c r="I7" s="27">
        <v>1000.0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1">
        <v>103.0</v>
      </c>
      <c r="B8" s="32" t="s">
        <v>246</v>
      </c>
      <c r="C8" s="33">
        <v>1.0</v>
      </c>
      <c r="D8" s="34">
        <f t="shared" si="1"/>
        <v>40000</v>
      </c>
      <c r="E8" s="34">
        <f t="shared" si="2"/>
        <v>40000</v>
      </c>
      <c r="F8" s="35" t="s">
        <v>240</v>
      </c>
      <c r="G8" s="35" t="s">
        <v>242</v>
      </c>
      <c r="H8" s="34">
        <v>40.0</v>
      </c>
      <c r="I8" s="27">
        <v>1000.0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1">
        <v>42.0</v>
      </c>
      <c r="B9" s="32" t="s">
        <v>247</v>
      </c>
      <c r="C9" s="33">
        <v>3.0</v>
      </c>
      <c r="D9" s="34">
        <f t="shared" si="1"/>
        <v>20000</v>
      </c>
      <c r="E9" s="34">
        <f t="shared" si="2"/>
        <v>60000</v>
      </c>
      <c r="F9" s="35" t="s">
        <v>240</v>
      </c>
      <c r="G9" s="35" t="s">
        <v>245</v>
      </c>
      <c r="H9" s="34">
        <v>20.0</v>
      </c>
      <c r="I9" s="27">
        <v>1000.0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1">
        <v>43.0</v>
      </c>
      <c r="B10" s="32" t="s">
        <v>248</v>
      </c>
      <c r="C10" s="33">
        <v>1.0</v>
      </c>
      <c r="D10" s="34">
        <f t="shared" si="1"/>
        <v>50000</v>
      </c>
      <c r="E10" s="34">
        <f t="shared" si="2"/>
        <v>50000</v>
      </c>
      <c r="F10" s="35" t="s">
        <v>240</v>
      </c>
      <c r="G10" s="35" t="s">
        <v>242</v>
      </c>
      <c r="H10" s="34">
        <v>50.0</v>
      </c>
      <c r="I10" s="27">
        <v>1000.0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1">
        <v>44.0</v>
      </c>
      <c r="B11" s="32" t="s">
        <v>98</v>
      </c>
      <c r="C11" s="33">
        <v>2.0</v>
      </c>
      <c r="D11" s="34">
        <f t="shared" si="1"/>
        <v>12000</v>
      </c>
      <c r="E11" s="34">
        <f t="shared" si="2"/>
        <v>24000</v>
      </c>
      <c r="F11" s="35" t="s">
        <v>240</v>
      </c>
      <c r="G11" s="35" t="s">
        <v>242</v>
      </c>
      <c r="H11" s="34">
        <v>12.0</v>
      </c>
      <c r="I11" s="27">
        <v>1000.0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1">
        <v>8.0</v>
      </c>
      <c r="B12" s="32" t="s">
        <v>222</v>
      </c>
      <c r="C12" s="33">
        <v>1.0</v>
      </c>
      <c r="D12" s="34">
        <f t="shared" si="1"/>
        <v>16000</v>
      </c>
      <c r="E12" s="34">
        <f t="shared" si="2"/>
        <v>16000</v>
      </c>
      <c r="F12" s="34"/>
      <c r="G12" s="34"/>
      <c r="H12" s="34">
        <v>16.0</v>
      </c>
      <c r="I12" s="27">
        <v>1000.0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1">
        <v>28.0</v>
      </c>
      <c r="B13" s="32" t="s">
        <v>249</v>
      </c>
      <c r="C13" s="33">
        <v>2.0</v>
      </c>
      <c r="D13" s="34">
        <f t="shared" si="1"/>
        <v>85000</v>
      </c>
      <c r="E13" s="34">
        <f t="shared" si="2"/>
        <v>170000</v>
      </c>
      <c r="F13" s="35" t="s">
        <v>240</v>
      </c>
      <c r="G13" s="35" t="s">
        <v>250</v>
      </c>
      <c r="H13" s="34">
        <v>85.0</v>
      </c>
      <c r="I13" s="27">
        <v>1000.0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1">
        <v>29.0</v>
      </c>
      <c r="B14" s="32" t="s">
        <v>251</v>
      </c>
      <c r="C14" s="33">
        <v>1.0</v>
      </c>
      <c r="D14" s="34">
        <f t="shared" si="1"/>
        <v>100000</v>
      </c>
      <c r="E14" s="34">
        <f t="shared" si="2"/>
        <v>100000</v>
      </c>
      <c r="F14" s="35" t="s">
        <v>240</v>
      </c>
      <c r="G14" s="35" t="s">
        <v>244</v>
      </c>
      <c r="H14" s="34">
        <v>100.0</v>
      </c>
      <c r="I14" s="27">
        <v>1000.0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2024-02-13T16:22:16Z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2024-02-14T15:13:35Z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02dfe234-3b58-42c4-9620-4726bcf64d92</vt:lpwstr>
  </property>
  <property fmtid="{D5CDD505-2E9C-101B-9397-08002B2CF9AE}" pid="8" name="MSIP_Label_defa4170-0d19-0005-0004-bc88714345d2_ContentBits">
    <vt:lpwstr>0</vt:lpwstr>
  </property>
</Properties>
</file>