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YOVANI" sheetId="2" r:id="rId5"/>
  </sheets>
  <definedNames>
    <definedName hidden="1" localSheetId="0" name="_xlnm._FilterDatabase">'Ventas CO'!$A$2:$BE$42</definedName>
  </definedNames>
  <calcPr/>
  <extLst>
    <ext uri="GoogleSheetsCustomDataVersion2">
      <go:sheetsCustomData xmlns:go="http://customooxmlschemas.google.com/" r:id="rId6" roundtripDataChecksum="oEVSNEfqQYXQVgwBea+fulL95/vluUxiIfABWk8CEtY="/>
    </ext>
  </extLst>
</workbook>
</file>

<file path=xl/sharedStrings.xml><?xml version="1.0" encoding="utf-8"?>
<sst xmlns="http://schemas.openxmlformats.org/spreadsheetml/2006/main" count="1853" uniqueCount="488">
  <si>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</si>
  <si>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</si>
  <si>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</si>
  <si>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</si>
  <si>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</si>
  <si>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</si>
  <si>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</si>
  <si>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</si>
  <si>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</si>
  <si>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</si>
  <si>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</si>
  <si>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</si>
  <si>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</si>
  <si>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</si>
  <si>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</si>
  <si>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</si>
  <si>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</si>
  <si>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</si>
  <si>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</si>
  <si>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</si>
  <si>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</si>
  <si>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</si>
  <si>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</si>
  <si>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</si>
  <si>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</si>
  <si>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</si>
  <si>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</si>
  <si>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</si>
  <si>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</si>
  <si>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</si>
  <si>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</si>
  <si>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</si>
  <si>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</si>
  <si>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</si>
  <si>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</si>
  <si>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</si>
  <si>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</si>
  <si>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</si>
  <si>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</si>
  <si>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</si>
  <si>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</si>
  <si>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</si>
  <si>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</si>
  <si>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</si>
  <si>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</si>
  <si>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</si>
  <si>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</si>
  <si>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</si>
  <si>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</si>
  <si>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</si>
  <si>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</si>
  <si>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</si>
  <si>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</si>
  <si>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</si>
  <si>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</si>
  <si>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2000007634152074</t>
  </si>
  <si>
    <t>18 de febrero de 2024 23:12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</si>
  <si>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</si>
  <si>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</si>
  <si>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</si>
  <si>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</si>
  <si>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</si>
  <si>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JUA-14.5</t>
  </si>
  <si>
    <t>MCO1385131165</t>
  </si>
  <si>
    <t>Lámparas Luz Led X3 Portátil Inalámbricas Adhesivas +control</t>
  </si>
  <si>
    <t>Color de la luz : Blanco frío | Voltaje : 110V</t>
  </si>
  <si>
    <t>Clásica</t>
  </si>
  <si>
    <t>Factura no adjunta</t>
  </si>
  <si>
    <t>David Sánchez</t>
  </si>
  <si>
    <t>CC 1015449585</t>
  </si>
  <si>
    <t>1015449585</t>
  </si>
  <si>
    <t>Calle 163 #62-71 / Referencia: IN 1 APT 207 - Gilmar, Suba, Bogotá D.C.</t>
  </si>
  <si>
    <t>Suba</t>
  </si>
  <si>
    <t>Bogotá D.C.</t>
  </si>
  <si>
    <t>111156</t>
  </si>
  <si>
    <t>Colombia</t>
  </si>
  <si>
    <t>Mercado Envíos Flex</t>
  </si>
  <si>
    <t>VENDERAYUDAME20231125182521</t>
  </si>
  <si>
    <t>43116978182</t>
  </si>
  <si>
    <t>2000005424930005</t>
  </si>
  <si>
    <t>18 de febrero de 2024 22:44 hs.</t>
  </si>
  <si>
    <t>Sí</t>
  </si>
  <si>
    <t>HG-30</t>
  </si>
  <si>
    <t>MCO2168865556</t>
  </si>
  <si>
    <t>Kit De Teclado Numérico + Mouse Óptico Inalámbrico Pc 2.4ghz Color Del Teclado Blanco</t>
  </si>
  <si>
    <t>Giovanni torres</t>
  </si>
  <si>
    <t>CC 80135028</t>
  </si>
  <si>
    <t>80135028</t>
  </si>
  <si>
    <t>Calle 21 #69B-74 / Referencia: Zona industrial de Lunes a Jueves 6 AM A 6 PM, Viernes 6AM A 5 PM. Sabados de 6 AM a 12M - Montevideo, Fontibón, Bogotá D.C.</t>
  </si>
  <si>
    <t>Fontibón</t>
  </si>
  <si>
    <t>110931</t>
  </si>
  <si>
    <t>43116937974</t>
  </si>
  <si>
    <t>2000007633921644</t>
  </si>
  <si>
    <t>18 de febrero de 2024 22:22 hs.</t>
  </si>
  <si>
    <t>HG-12</t>
  </si>
  <si>
    <t>MCO2172739566</t>
  </si>
  <si>
    <t>Bombillo Parlante Led Bluetooth Multicolor Rgb + Control</t>
  </si>
  <si>
    <t>Color : Blanco</t>
  </si>
  <si>
    <t>Yeison Alexander Fernandez Muñoz</t>
  </si>
  <si>
    <t>CC 1012329959</t>
  </si>
  <si>
    <t>1012329959</t>
  </si>
  <si>
    <t>Calle 65 sur #104-59 / Referencia: Kasay De Los Venados, Casa 298 - El Recreo, Bosa, Bogotá D.C.</t>
  </si>
  <si>
    <t>Bosa</t>
  </si>
  <si>
    <t>110721</t>
  </si>
  <si>
    <t>43116761373</t>
  </si>
  <si>
    <t>2000007633362044</t>
  </si>
  <si>
    <t>18 de febrero de 2024 20:59 hs.</t>
  </si>
  <si>
    <t>Tienes que darle el paquete a la próxima colecta que te visite.</t>
  </si>
  <si>
    <t>VZ-44</t>
  </si>
  <si>
    <t>MCO1384120787</t>
  </si>
  <si>
    <t>Bolso Carriel Antirrobo Canguro Deportiva Kanguro Pechera</t>
  </si>
  <si>
    <t>Color : Negro | Diseño de la tela : Liso</t>
  </si>
  <si>
    <t>Malfi Natalia Ceballos Campo</t>
  </si>
  <si>
    <t>CC 1061749229</t>
  </si>
  <si>
    <t>1061749229</t>
  </si>
  <si>
    <t>Calle 4 #10A-08 / primer piso Referencia: casa esquinera en frente de la iglesia pentecostal unida de Colombia - las cruces, Yumbo, Valle Del Cauca</t>
  </si>
  <si>
    <t>Yumbo</t>
  </si>
  <si>
    <t>Valle Del Cauca</t>
  </si>
  <si>
    <t>760502</t>
  </si>
  <si>
    <t>Colecta de Mercado Envíos</t>
  </si>
  <si>
    <t>MELI Logistics</t>
  </si>
  <si>
    <t>MEL43116536591FMXDF01</t>
  </si>
  <si>
    <t>2000007632649656</t>
  </si>
  <si>
    <t>18 de febrero de 2024 18:58 hs.</t>
  </si>
  <si>
    <t>LI-25</t>
  </si>
  <si>
    <t>MCO2162824734</t>
  </si>
  <si>
    <t>Depiladora Recargable 4 En 1 Mujer Sh-7657 Electri Shinon</t>
  </si>
  <si>
    <t>HILDA FIGUEROA</t>
  </si>
  <si>
    <t>CC 1032369098</t>
  </si>
  <si>
    <t>1032369098</t>
  </si>
  <si>
    <t>Calle 58a #49a-09 / Referencia: Urbanización Atlanta II bloque 8 apartamento 101. - Coruña, Ciudad Bolivar, Bogotá D.C.</t>
  </si>
  <si>
    <t>Ciudad Bolivar</t>
  </si>
  <si>
    <t>111911</t>
  </si>
  <si>
    <t>43116401656</t>
  </si>
  <si>
    <t>2000005423837579</t>
  </si>
  <si>
    <t>18 de febrero de 2024 17:22 hs.</t>
  </si>
  <si>
    <t>VZ-21</t>
  </si>
  <si>
    <t>MCO1384128765</t>
  </si>
  <si>
    <t>Ventilador Portatil De Cuello Recargable Personal Usb</t>
  </si>
  <si>
    <t>Juan Sebastian Cruz Prieto</t>
  </si>
  <si>
    <t>CC 1019084016</t>
  </si>
  <si>
    <t>1019084016</t>
  </si>
  <si>
    <t>Avenida Carrera 58 #169a-19 / T. 1 Apto 804 Referencia: Edificio Kasuary - Britalia Norte, Suba, Bogotá D.C.</t>
  </si>
  <si>
    <t>43116016631</t>
  </si>
  <si>
    <t>2000007631240554</t>
  </si>
  <si>
    <t>18 de febrero de 2024 15:14 hs.</t>
  </si>
  <si>
    <t>VZ-27</t>
  </si>
  <si>
    <t>MCO1384044181</t>
  </si>
  <si>
    <t>Dispensador Aceite De Oliva Y Vinagre - Set X 2 Aceitera</t>
  </si>
  <si>
    <t>ava solutions sas</t>
  </si>
  <si>
    <t>NIT 901230821</t>
  </si>
  <si>
    <t>901230821</t>
  </si>
  <si>
    <t>Calle 7A sur #02-56 / Referencia: Torre 1A apto 1004 - La Maria, San Cristobal Sur, Bogotá D.C.</t>
  </si>
  <si>
    <t>San Cristobal Sur</t>
  </si>
  <si>
    <t>110411</t>
  </si>
  <si>
    <t>43115831672</t>
  </si>
  <si>
    <t>2000007631158104</t>
  </si>
  <si>
    <t>18 de febrero de 2024 14:59 hs.</t>
  </si>
  <si>
    <t>TC-14</t>
  </si>
  <si>
    <t>MCO2206660172</t>
  </si>
  <si>
    <t>Cámara De Seguridad Shenzhen A9 Mini Con Resolución De 1080p Visión Nocturna Incluida Negra</t>
  </si>
  <si>
    <t>Javier Gutiérrez Lozano</t>
  </si>
  <si>
    <t>CC 10115600</t>
  </si>
  <si>
    <t>10115600</t>
  </si>
  <si>
    <t>Calle 5 #04-221 / Referencia: apartamento 1004 - calle 5 #4-221 edf.portal del lago, rodadero reservado, Santa Marta, Magdalena</t>
  </si>
  <si>
    <t>Santa Marta</t>
  </si>
  <si>
    <t>Magdalena</t>
  </si>
  <si>
    <t>MEL43115794898FMXDF01</t>
  </si>
  <si>
    <t>2000007630920522</t>
  </si>
  <si>
    <t>18 de febrero de 2024 14:21 hs.</t>
  </si>
  <si>
    <t>maria espinosa</t>
  </si>
  <si>
    <t>CC 38793223</t>
  </si>
  <si>
    <t>38793223</t>
  </si>
  <si>
    <t>Diagonal 21a #11-12 / Referencia: Serca ala trasvezal - chiminangos, Tuluá, Valle Del Cauca</t>
  </si>
  <si>
    <t>Tuluá</t>
  </si>
  <si>
    <t>763023</t>
  </si>
  <si>
    <t>MEL43115561557FMXDF01</t>
  </si>
  <si>
    <t>2000007630438282</t>
  </si>
  <si>
    <t>18 de febrero de 2024 13:03 hs.</t>
  </si>
  <si>
    <t>EDISON JAVIER GONZALEZ CARVAJAL</t>
  </si>
  <si>
    <t>CC 93408648</t>
  </si>
  <si>
    <t>93408648</t>
  </si>
  <si>
    <t>Calle CRA 4a Estado #24-02 / Referencia: Segundo Piso - El Carmen, Ibagué, Tolima</t>
  </si>
  <si>
    <t>Ibagué</t>
  </si>
  <si>
    <t>Tolima</t>
  </si>
  <si>
    <t>730001</t>
  </si>
  <si>
    <t>MEL43115366579FMXDF01</t>
  </si>
  <si>
    <t>2000007629888758</t>
  </si>
  <si>
    <t>18 de febrero de 2024 11:29 hs.</t>
  </si>
  <si>
    <t>Andrea Cortez</t>
  </si>
  <si>
    <t>CC 1112101779</t>
  </si>
  <si>
    <t>1112101779</t>
  </si>
  <si>
    <t>Carrera 23 #13b-32 / Referencia: diagonal al colegio Alfonso López Pumarejo - el jardin, Tuluá, Valle Del Cauca</t>
  </si>
  <si>
    <t>MEL43115281436FMXDF01</t>
  </si>
  <si>
    <t>2000007629288136</t>
  </si>
  <si>
    <t>18 de febrero de 2024 09:40 hs.</t>
  </si>
  <si>
    <t>TQ-15</t>
  </si>
  <si>
    <t>MCO1383815599</t>
  </si>
  <si>
    <t>Licuadora Portatil Deportiva 380ml Inalambrica Batidos Fruta Color Rosa</t>
  </si>
  <si>
    <t>Sandra Aguilar</t>
  </si>
  <si>
    <t>CC 43868301</t>
  </si>
  <si>
    <t>43868301</t>
  </si>
  <si>
    <t>Carrera 55 cc # 84sur 39 #SN-SN / Urbanización Villa del campo - Ancon, La Estrella, Antioquia</t>
  </si>
  <si>
    <t>La Estrella</t>
  </si>
  <si>
    <t>Antioquia</t>
  </si>
  <si>
    <t>055468</t>
  </si>
  <si>
    <t>MEL43115030174FMXDF01</t>
  </si>
  <si>
    <t>2000005421973387</t>
  </si>
  <si>
    <t>18 de febrero de 2024 00:39 hs.</t>
  </si>
  <si>
    <t>Paquete de 5 productos</t>
  </si>
  <si>
    <t>Sonia Milena Rodriguez Farfan</t>
  </si>
  <si>
    <t>CC 52542096</t>
  </si>
  <si>
    <t>52542096</t>
  </si>
  <si>
    <t>Carrera Cra 87D #48-03sur / casa 147 Referencia: Conjunto Residencial Parques de San Rafael - Las Margaritas, Bosa, Bogotá D.C.</t>
  </si>
  <si>
    <t>110881</t>
  </si>
  <si>
    <t>43114638902</t>
  </si>
  <si>
    <t>2000007628348394</t>
  </si>
  <si>
    <t>TMAY-68</t>
  </si>
  <si>
    <t>MCO1387846717</t>
  </si>
  <si>
    <t>Maquina Original Wahl Mini T-pro - 09307-108 -</t>
  </si>
  <si>
    <t>Color : Blanco | Voltaje : 110V</t>
  </si>
  <si>
    <t>2000007628354196</t>
  </si>
  <si>
    <t>IF-20</t>
  </si>
  <si>
    <t>MCO2162445464</t>
  </si>
  <si>
    <t>Reloj Despertador Alarma Digital Lcd Proyecta Hora En Techo</t>
  </si>
  <si>
    <t>Color : Negro</t>
  </si>
  <si>
    <t>2000007628347698</t>
  </si>
  <si>
    <t>VZ-4</t>
  </si>
  <si>
    <t>MCO2196812388</t>
  </si>
  <si>
    <t>Filtro Repuesto Purificador De Agua Para El Grifo Zoosen</t>
  </si>
  <si>
    <t>2000007628347696</t>
  </si>
  <si>
    <t>LI-20</t>
  </si>
  <si>
    <t>MCO2196787002</t>
  </si>
  <si>
    <t>Filtro De Agua Purificador Grifo 7 Niveles Adaptable Nuevo</t>
  </si>
  <si>
    <t>2000007628347694</t>
  </si>
  <si>
    <t>TQ-4</t>
  </si>
  <si>
    <t>MCO1383818171</t>
  </si>
  <si>
    <t>5 Parches Reductores Abdomen - Unidad a $1958</t>
  </si>
  <si>
    <t>Color : Blanco | Talla : Unica</t>
  </si>
  <si>
    <t>2000007628097394</t>
  </si>
  <si>
    <t>17 de febrero de 2024 22:54 hs.</t>
  </si>
  <si>
    <t>TQ-32</t>
  </si>
  <si>
    <t>MCO1383879209</t>
  </si>
  <si>
    <t>Exprimidor Saca Jugos Naranja Automatico Recargable Portatil</t>
  </si>
  <si>
    <t>Daniel Rojas</t>
  </si>
  <si>
    <t>CC 80761809</t>
  </si>
  <si>
    <t>80761809</t>
  </si>
  <si>
    <t>Calle 168 #14-55 / Interior 3 Casa 22 - Villas de Aranjuez, Usaquén, Bogotá D.C.</t>
  </si>
  <si>
    <t>Usaquén</t>
  </si>
  <si>
    <t>110131</t>
  </si>
  <si>
    <t>43114408531</t>
  </si>
  <si>
    <t>2000005421678779</t>
  </si>
  <si>
    <t>17 de febrero de 2024 21:41 hs.</t>
  </si>
  <si>
    <t>Claudia Bermudez</t>
  </si>
  <si>
    <t>CC 51767289</t>
  </si>
  <si>
    <t>51767289</t>
  </si>
  <si>
    <t>Carrera 97 #24-15 / bogota Referencia: Int 4 Apto 101 - Portal de Cofradia, Fontibón, Bogotá D.C.</t>
  </si>
  <si>
    <t>110911</t>
  </si>
  <si>
    <t>43114444710</t>
  </si>
  <si>
    <t>2000005421625005</t>
  </si>
  <si>
    <t>17 de febrero de 2024 21:19 hs.</t>
  </si>
  <si>
    <t>Paquete de 4 productos</t>
  </si>
  <si>
    <t>gustavo adolfo clemen martinez</t>
  </si>
  <si>
    <t>CC 1103101657</t>
  </si>
  <si>
    <t>1103101657</t>
  </si>
  <si>
    <t>Carrera 98c #54-86 / Apto 801-6 torre 6 Referencia: Mirador de la Alameda - Apto 801 Torre 6 - Valle de Lili, Cali, Valle Del Cauca</t>
  </si>
  <si>
    <t>Cali</t>
  </si>
  <si>
    <t>760007</t>
  </si>
  <si>
    <t>MEL43114408988FMXDF01</t>
  </si>
  <si>
    <t>2000007627765784</t>
  </si>
  <si>
    <t>2000007627761998</t>
  </si>
  <si>
    <t>EH-20</t>
  </si>
  <si>
    <t>MCO1385478369</t>
  </si>
  <si>
    <t>Sarten Ceramica 4 Puestos En 1 Antiadherente</t>
  </si>
  <si>
    <t>2000007627765782</t>
  </si>
  <si>
    <t>VZ-19</t>
  </si>
  <si>
    <t>MCO1384154629</t>
  </si>
  <si>
    <t>Cojín Silicona Gel Flexible Comodidad + Funda Protectora</t>
  </si>
  <si>
    <t>2000007627765780</t>
  </si>
  <si>
    <t>TQ-7</t>
  </si>
  <si>
    <t>MCO2160832590</t>
  </si>
  <si>
    <t>Kit Bandas Elasticas Cerradas X5 + Guía De Ejercicio + Bolso</t>
  </si>
  <si>
    <t>Color : TQ-7</t>
  </si>
  <si>
    <t>2000007627330144</t>
  </si>
  <si>
    <t>17 de febrero de 2024 19:47 hs.</t>
  </si>
  <si>
    <t>FK-10</t>
  </si>
  <si>
    <t>MCO2174844612</t>
  </si>
  <si>
    <t>Rodillera Deportiva, Almohadillas Protectoras Banda, Rodille</t>
  </si>
  <si>
    <t>Color : Negro | Talla : Unica</t>
  </si>
  <si>
    <t>Mauricio Gaviria</t>
  </si>
  <si>
    <t>CC 16072722</t>
  </si>
  <si>
    <t>16072722</t>
  </si>
  <si>
    <t>Calle 42 108 a 215 apt 434 bloque 16 #SN-SN / Referencia: Ciudadela San Michel - San Javier, Medellín, Antioquia</t>
  </si>
  <si>
    <t>Medellín</t>
  </si>
  <si>
    <t>050022</t>
  </si>
  <si>
    <t>MEL43114089823FMXDF01</t>
  </si>
  <si>
    <t>2000007627070984</t>
  </si>
  <si>
    <t>17 de febrero de 2024 19:01 hs.</t>
  </si>
  <si>
    <t>Yeison Beltran</t>
  </si>
  <si>
    <t>CC 1075874691</t>
  </si>
  <si>
    <t>1075874691</t>
  </si>
  <si>
    <t>Carrera crr 3B    3a-60 sur #SN-SN / Referencia: casa esquinera - Los Andes, Sopó, Cundinamarca</t>
  </si>
  <si>
    <t>Sopó</t>
  </si>
  <si>
    <t>Cundinamarca</t>
  </si>
  <si>
    <t>251001</t>
  </si>
  <si>
    <t>MEL43114124966FMXDF01</t>
  </si>
  <si>
    <t>2000005421196675</t>
  </si>
  <si>
    <t>17 de febrero de 2024 18:44 hs.</t>
  </si>
  <si>
    <t>Jessica Tatana Montaño Alarcon</t>
  </si>
  <si>
    <t>CC 1019134782</t>
  </si>
  <si>
    <t>1019134782</t>
  </si>
  <si>
    <t>Carrera 12 13 sur- 28 E #SN-SN / 1 piso Referencia: casa verde merca fruver de la sabana - verganzo sector gomez, Tocancipá, Cundinamarca</t>
  </si>
  <si>
    <t>Tocancipá</t>
  </si>
  <si>
    <t>250240</t>
  </si>
  <si>
    <t>MEL43113944525FMXDF02</t>
  </si>
  <si>
    <t>2000007626794982</t>
  </si>
  <si>
    <t>17 de febrero de 2024 18:24 hs.</t>
  </si>
  <si>
    <t>JUA-47.5</t>
  </si>
  <si>
    <t>MCO1384921857</t>
  </si>
  <si>
    <t>Lonchera / Fiambrera Eléctrica Portacomida</t>
  </si>
  <si>
    <t>Color : Azul acero | Voltaje : 110V/220V</t>
  </si>
  <si>
    <t>Johanna Carolina Duarte Mendoza</t>
  </si>
  <si>
    <t>CC 37440934</t>
  </si>
  <si>
    <t>37440934</t>
  </si>
  <si>
    <t>Calle 2 #SN-SN / Referencia: serca a la maya del aeropuerto - aeropuerto, Cúcuta, Norte De Santander</t>
  </si>
  <si>
    <t>Cúcuta</t>
  </si>
  <si>
    <t>Norte De Santander</t>
  </si>
  <si>
    <t>540011</t>
  </si>
  <si>
    <t>MEL43113900203FMXDF01</t>
  </si>
  <si>
    <t>2000007626292744</t>
  </si>
  <si>
    <t>17 de febrero de 2024 16:45 hs.</t>
  </si>
  <si>
    <t>EH-50</t>
  </si>
  <si>
    <t>MCO1382955459</t>
  </si>
  <si>
    <t>Aspiradora De Mano Inalambrica Portatil Recargable Pequeña</t>
  </si>
  <si>
    <t>Color : Gris</t>
  </si>
  <si>
    <t>Gutierrez Barrera Ingrid Lorena</t>
  </si>
  <si>
    <t>CC 1016063572</t>
  </si>
  <si>
    <t>1016063572</t>
  </si>
  <si>
    <t>Carrera 48 #22-80 / Referencia: casa 15 - Quinta Paredes, Teusaquillo, Bogotá D.C.</t>
  </si>
  <si>
    <t>Teusaquillo</t>
  </si>
  <si>
    <t>111321</t>
  </si>
  <si>
    <t>43113800262</t>
  </si>
  <si>
    <t>2000007626156948</t>
  </si>
  <si>
    <t>17 de febrero de 2024 16:20 hs.</t>
  </si>
  <si>
    <t>camilo  perafan</t>
  </si>
  <si>
    <t>CC 1018468561</t>
  </si>
  <si>
    <t>1018468561</t>
  </si>
  <si>
    <t>Carrera 17a #175-82 / torre 3 apto 1201 - La alameda, Usaquén, Bogotá D.C.</t>
  </si>
  <si>
    <t>110141</t>
  </si>
  <si>
    <t>43113743744</t>
  </si>
  <si>
    <t>2000007626113380</t>
  </si>
  <si>
    <t>17 de febrero de 2024 16:13 hs.</t>
  </si>
  <si>
    <t>Stephanie Campuzano</t>
  </si>
  <si>
    <t>CC 1010053070</t>
  </si>
  <si>
    <t>1010053070</t>
  </si>
  <si>
    <t>Carrera 105b #69-11sur / Casa 176 Referencia: Conjunto recreo reservado 2 - El Recreo, Bosa, Bogotá D.C.</t>
  </si>
  <si>
    <t>110731</t>
  </si>
  <si>
    <t>43113588341</t>
  </si>
  <si>
    <t>2000007625464888</t>
  </si>
  <si>
    <t>17 de febrero de 2024 15:09 hs.</t>
  </si>
  <si>
    <t>alexander henao</t>
  </si>
  <si>
    <t>CC 1053770900</t>
  </si>
  <si>
    <t>1053770900</t>
  </si>
  <si>
    <t>Carrera 2 #7--33 / Restaurante arroz paisa - Centro, Facatativá, Cundinamarca</t>
  </si>
  <si>
    <t>Facatativá</t>
  </si>
  <si>
    <t>253057</t>
  </si>
  <si>
    <t>MEL43113312731FMXDF01</t>
  </si>
  <si>
    <t>2000007636096732</t>
  </si>
  <si>
    <t>19 de febrero de 2024 09:47 hs.</t>
  </si>
  <si>
    <t>HG-60</t>
  </si>
  <si>
    <t>MCO1384869033</t>
  </si>
  <si>
    <t>Cámara Para Carro Dvr 3 Lentes 1080p Full Hd Dash Cam 3 En 1</t>
  </si>
  <si>
    <t>Lisandro Fajardo</t>
  </si>
  <si>
    <t>CC 1127954483</t>
  </si>
  <si>
    <t>1127954483</t>
  </si>
  <si>
    <t>Carrera 22 #7D-67 / Hacienda la Quinta 2, Torre 5 Apartamento 702 - Hacienda la Quinta 2,, Zipaquirá, Cundinamarca</t>
  </si>
  <si>
    <t>Zipaquirá</t>
  </si>
  <si>
    <t>250252</t>
  </si>
  <si>
    <t>MEL43117808918FMXDF01</t>
  </si>
  <si>
    <t>2000007635552376</t>
  </si>
  <si>
    <t>19 de febrero de 2024 08:39 hs.</t>
  </si>
  <si>
    <t>JUA-10</t>
  </si>
  <si>
    <t>MCO1385533365</t>
  </si>
  <si>
    <t>Gorro Secado De Cabello Tratamientos Accesorio Para Secador</t>
  </si>
  <si>
    <t>Color : Negro | Voltaje : 1</t>
  </si>
  <si>
    <t>Deisy Cardenas gomez</t>
  </si>
  <si>
    <t>CC 22739091</t>
  </si>
  <si>
    <t>22739091</t>
  </si>
  <si>
    <t>calle 69c #39-133 / Es Una Casa Blanca en el barrio las delicias - las delicias, Barranquilla, Atlantico</t>
  </si>
  <si>
    <t>Barranquilla</t>
  </si>
  <si>
    <t>Atlantico</t>
  </si>
  <si>
    <t>080002</t>
  </si>
  <si>
    <t>MEL43117571716FMXDF01</t>
  </si>
  <si>
    <t>2000007636979396</t>
  </si>
  <si>
    <t>19 de febrero de 2024 11:36 hs.</t>
  </si>
  <si>
    <t>edwin fredy jaimes contreras</t>
  </si>
  <si>
    <t>CC 80019108</t>
  </si>
  <si>
    <t>80019108</t>
  </si>
  <si>
    <t>Calle 2A #01-24 / Referencia: primer riel subiendo a santamarta a mano derecha pasaje cerrado - El guamo, Pamplona, Norte De Santander</t>
  </si>
  <si>
    <t>Pamplona</t>
  </si>
  <si>
    <t>543050</t>
  </si>
  <si>
    <t>MEL43118052917FMXDF01</t>
  </si>
  <si>
    <t>2000007636769598</t>
  </si>
  <si>
    <t>19 de febrero de 2024 11:26 hs.</t>
  </si>
  <si>
    <t>Tienes que darle el paquete a tu conductor mañana.</t>
  </si>
  <si>
    <t>Miguel Caballero</t>
  </si>
  <si>
    <t>CC 1012405379</t>
  </si>
  <si>
    <t>1012405379</t>
  </si>
  <si>
    <t>Calle 10b #81f-70 / Referencia: Conjunto Castilla Central TO3 Apto 201 - Castilla, Kennedy, Bogotá D.C.</t>
  </si>
  <si>
    <t>Kennedy</t>
  </si>
  <si>
    <t>110811</t>
  </si>
  <si>
    <t>43117962567</t>
  </si>
  <si>
    <t>2000007638593926</t>
  </si>
  <si>
    <t>19 de febrero de 2024 14:50 hs.</t>
  </si>
  <si>
    <t>Samuel Cespedes</t>
  </si>
  <si>
    <t>CC 1088274609</t>
  </si>
  <si>
    <t>1088274609</t>
  </si>
  <si>
    <t>Calle call 70 c #35-15 / piso 1 Referencia: Llamar antes de ir o escribir por wasath - Cuba, Pereira, Risaralda</t>
  </si>
  <si>
    <t>Pereira</t>
  </si>
  <si>
    <t>Risaralda</t>
  </si>
  <si>
    <t>660005</t>
  </si>
  <si>
    <t>MEL43118880068FMXDF01</t>
  </si>
  <si>
    <t>2000007638060130</t>
  </si>
  <si>
    <t>19 de febrero de 2024 13:44 hs.</t>
  </si>
  <si>
    <t xml:space="preserve">Fabio Nelson  Cardona Robledo </t>
  </si>
  <si>
    <t>CC 71386191</t>
  </si>
  <si>
    <t>71386191</t>
  </si>
  <si>
    <t>CARRERA 73 94-76 / Jhon F Kennedy - Barrio Kennedy, Medellín, Antioquia</t>
  </si>
  <si>
    <t>050042</t>
  </si>
  <si>
    <t>MEL43118506109FMXDF01</t>
  </si>
  <si>
    <t>2000007637824830</t>
  </si>
  <si>
    <t>19 de febrero de 2024 13:17 hs.</t>
  </si>
  <si>
    <t>luisa  villa</t>
  </si>
  <si>
    <t>CC 30235683</t>
  </si>
  <si>
    <t>30235683</t>
  </si>
  <si>
    <t>Calle 55 #24-81 / clinica ocb Referencia: barrio belen clinica olga celeny becerra - villa cade de la carola, Manizales, Caldas</t>
  </si>
  <si>
    <t>Manizales</t>
  </si>
  <si>
    <t>Caldas</t>
  </si>
  <si>
    <t>170004</t>
  </si>
  <si>
    <t>MEL43118409275FMXDF01</t>
  </si>
  <si>
    <t>LISTA DE MERCANCIA 1ER CORTE ML FLEX Y COLECTA GIOVANI 19 FEBRERO</t>
  </si>
  <si>
    <t>ITEM</t>
  </si>
  <si>
    <t>PRODUCTO</t>
  </si>
  <si>
    <t>CANT</t>
  </si>
  <si>
    <t>VALOR U/N</t>
  </si>
  <si>
    <t>VALOR TOTAL</t>
  </si>
  <si>
    <t>FORMA DE PAGO</t>
  </si>
  <si>
    <t>PROVEEDOR INICIAL</t>
  </si>
  <si>
    <t>PROVEEDOR REAL</t>
  </si>
  <si>
    <t>NOVEDAD</t>
  </si>
  <si>
    <t>Lámparas Luz Led X3 Portátil Inalámbricas Adhesivas +controlColor de la luz : Blanco frío | Voltaje : 110VJUA-14.5</t>
  </si>
  <si>
    <t>CONTADO</t>
  </si>
  <si>
    <t>TOR SEBAS</t>
  </si>
  <si>
    <t>Kit De Teclado Numérico + Mouse Óptico Inalámbrico Pc 2.4ghz Color Del Teclado Blanco HG-30</t>
  </si>
  <si>
    <t>HUGE</t>
  </si>
  <si>
    <t>Bombillo Parlante Led Bluetooth Multicolor Rgb + ControlColor : BlancoHG-12</t>
  </si>
  <si>
    <t>Bolso Carriel Antirrobo Canguro Deportiva Kanguro PecheraColor : Negro | Diseño de la tela : LisoVZ-44</t>
  </si>
  <si>
    <t>Depiladora Recargable 4 En 1 Mujer Sh-7657 Electri Shinon LI-25</t>
  </si>
  <si>
    <t>INDEPENDENCIA</t>
  </si>
  <si>
    <t>Ventilador Portatil De Cuello Recargable Personal UsbColor : BlancoVZ-21</t>
  </si>
  <si>
    <t>Dispensador Aceite De Oliva Y Vinagre - Set X 2 Aceitera VZ-27</t>
  </si>
  <si>
    <t>VELEZ</t>
  </si>
  <si>
    <t>Cámara De Seguridad Shenzhen A9 Mini Con Resolución De 1080p Visión Nocturna Incluida Negra TC-14</t>
  </si>
  <si>
    <t>DARDOS</t>
  </si>
  <si>
    <t>Licuadora Portatil Deportiva 380ml Inalambrica Batidos Fruta Color Rosa TQ-15</t>
  </si>
  <si>
    <t>PEPE</t>
  </si>
  <si>
    <t>Maquina Original Wahl Mini T-pro - 09307-108 -Color : Blanco | Voltaje : 110VTMAY-68</t>
  </si>
  <si>
    <t>TV NOVEDADES</t>
  </si>
  <si>
    <t>Reloj Despertador Alarma Digital Lcd Proyecta Hora En TechoColor : NegroIF-20</t>
  </si>
  <si>
    <t>IFOCUS</t>
  </si>
  <si>
    <t>Filtro Repuesto Purificador De Agua Para El Grifo Zoosen VZ-4</t>
  </si>
  <si>
    <t>Filtro De Agua Purificador Grifo 7 Niveles Adaptable Nuevo LI-20</t>
  </si>
  <si>
    <t>IPEGA</t>
  </si>
  <si>
    <t>5 Parches Reductores Abdomen - Unidad a $1958Color : Blanco | Talla : UnicaTQ-4</t>
  </si>
  <si>
    <t>CREDITO</t>
  </si>
  <si>
    <t>Exprimidor Saca Jugos Naranja Automatico Recargable PortatilColor : BlancoTQ-32</t>
  </si>
  <si>
    <t>JULIAN</t>
  </si>
  <si>
    <t>Sarten Ceramica 4 Puestos En 1 AntiadherenteColor : NegroEH-20</t>
  </si>
  <si>
    <t>BODEGA RC</t>
  </si>
  <si>
    <t>Cojín Silicona Gel Flexible Comodidad + Funda Protectora VZ-19</t>
  </si>
  <si>
    <t>JUAN</t>
  </si>
  <si>
    <t>Kit Bandas Elasticas Cerradas X5 + Guía De Ejercicio + BolsoColor : TQ-7TQ-7</t>
  </si>
  <si>
    <t>ELDA</t>
  </si>
  <si>
    <t>Rodillera Deportiva, Almohadillas Protectoras Banda, RodilleColor : Negro | Talla : UnicaFK-10</t>
  </si>
  <si>
    <t>FAKA</t>
  </si>
  <si>
    <t>Lonchera / Fiambrera Eléctrica PortacomidaColor : Azul acero | Voltaje : 110V/220VJUA-47.5</t>
  </si>
  <si>
    <t>Aspiradora De Mano Inalambrica Portatil Recargable PequeñaColor : GrisEH-50</t>
  </si>
  <si>
    <t>ELECTRO HOGAR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</si>
</sst>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Calibri"/>
    </font>
    <font>
      <sz val="16.0"/>
      <color theme="1"/>
      <name val="Arial"/>
    </font>
    <font>
      <sz val="11.0"/>
      <color theme="1"/>
      <name val="Calibri"/>
    </font>
    <font>
      <sz val="16.0"/>
      <color theme="1"/>
      <name val="Calibri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0" fontId="4" numFmtId="0" xfId="0" applyAlignment="1" applyFont="1">
      <alignment readingOrder="0" vertical="center"/>
    </xf>
    <xf borderId="0" fillId="0" fontId="9" numFmtId="0" xfId="0" applyFont="1"/>
    <xf borderId="6" fillId="13" fontId="10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0" fontId="2" numFmtId="0" xfId="0" applyBorder="1" applyFont="1"/>
    <xf borderId="0" fillId="0" fontId="11" numFmtId="0" xfId="0" applyFont="1"/>
    <xf borderId="9" fillId="13" fontId="10" numFmtId="0" xfId="0" applyAlignment="1" applyBorder="1" applyFont="1">
      <alignment horizontal="center" shrinkToFit="0" wrapText="1"/>
    </xf>
    <xf borderId="10" fillId="13" fontId="10" numFmtId="0" xfId="0" applyAlignment="1" applyBorder="1" applyFont="1">
      <alignment horizontal="center" shrinkToFit="0" wrapText="1"/>
    </xf>
    <xf borderId="10" fillId="0" fontId="10" numFmtId="0" xfId="0" applyAlignment="1" applyBorder="1" applyFont="1">
      <alignment horizontal="center" shrinkToFit="0" wrapText="1"/>
    </xf>
    <xf borderId="9" fillId="0" fontId="10" numFmtId="0" xfId="0" applyAlignment="1" applyBorder="1" applyFont="1">
      <alignment horizontal="right" shrinkToFit="0" wrapText="1"/>
    </xf>
    <xf borderId="10" fillId="0" fontId="12" numFmtId="0" xfId="0" applyAlignment="1" applyBorder="1" applyFont="1">
      <alignment shrinkToFit="0" wrapText="1"/>
    </xf>
    <xf borderId="10" fillId="0" fontId="12" numFmtId="0" xfId="0" applyAlignment="1" applyBorder="1" applyFont="1">
      <alignment horizontal="right" shrinkToFit="0" wrapText="1"/>
    </xf>
    <xf borderId="10" fillId="0" fontId="13" numFmtId="0" xfId="0" applyAlignment="1" applyBorder="1" applyFont="1">
      <alignment shrinkToFit="0" wrapText="1"/>
    </xf>
    <xf borderId="10" fillId="0" fontId="13" numFmtId="0" xfId="0" applyAlignment="1" applyBorder="1" applyFont="1">
      <alignment readingOrder="0" shrinkToFit="0" wrapText="1"/>
    </xf>
    <xf borderId="10" fillId="12" fontId="12" numFmtId="0" xfId="0" applyAlignment="1" applyBorder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ercadolibre.com.co/ventas/2000007637824830/detalle" TargetMode="External"/><Relationship Id="rId20" Type="http://schemas.openxmlformats.org/officeDocument/2006/relationships/hyperlink" Target="https://www.mercadolibre.com.co/ventas/2000005421678779/detalle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mercadolibre.com.co/ventas/2000005421625005/detalle" TargetMode="External"/><Relationship Id="rId21" Type="http://schemas.openxmlformats.org/officeDocument/2006/relationships/hyperlink" Target="https://www.mercadolibre.com.co/ventas/2000005421625005/detalle" TargetMode="External"/><Relationship Id="rId24" Type="http://schemas.openxmlformats.org/officeDocument/2006/relationships/hyperlink" Target="https://www.mercadolibre.com.co/ventas/2000005421625005/detalle" TargetMode="External"/><Relationship Id="rId23" Type="http://schemas.openxmlformats.org/officeDocument/2006/relationships/hyperlink" Target="https://www.mercadolibre.com.co/ventas/2000005421625005/detalle" TargetMode="External"/><Relationship Id="rId1" Type="http://schemas.openxmlformats.org/officeDocument/2006/relationships/hyperlink" Target="https://www.mercadolibre.com.co/ventas/2000007634152074/detalle" TargetMode="External"/><Relationship Id="rId2" Type="http://schemas.openxmlformats.org/officeDocument/2006/relationships/hyperlink" Target="https://www.mercadolibre.com.co/ventas/2000005424930005/detalle" TargetMode="External"/><Relationship Id="rId3" Type="http://schemas.openxmlformats.org/officeDocument/2006/relationships/hyperlink" Target="https://www.mercadolibre.com.co/ventas/2000007633921644/detalle" TargetMode="External"/><Relationship Id="rId4" Type="http://schemas.openxmlformats.org/officeDocument/2006/relationships/hyperlink" Target="https://www.mercadolibre.com.co/ventas/2000007633362044/detalle" TargetMode="External"/><Relationship Id="rId9" Type="http://schemas.openxmlformats.org/officeDocument/2006/relationships/hyperlink" Target="https://www.mercadolibre.com.co/ventas/2000007630920522/detalle" TargetMode="External"/><Relationship Id="rId26" Type="http://schemas.openxmlformats.org/officeDocument/2006/relationships/hyperlink" Target="https://www.mercadolibre.com.co/ventas/2000007627330144/detalle" TargetMode="External"/><Relationship Id="rId25" Type="http://schemas.openxmlformats.org/officeDocument/2006/relationships/hyperlink" Target="https://www.mercadolibre.com.co/ventas/2000005421625005/detalle" TargetMode="External"/><Relationship Id="rId28" Type="http://schemas.openxmlformats.org/officeDocument/2006/relationships/hyperlink" Target="https://www.mercadolibre.com.co/ventas/2000005421196675/detalle" TargetMode="External"/><Relationship Id="rId27" Type="http://schemas.openxmlformats.org/officeDocument/2006/relationships/hyperlink" Target="https://www.mercadolibre.com.co/ventas/2000007627070984/detalle" TargetMode="External"/><Relationship Id="rId5" Type="http://schemas.openxmlformats.org/officeDocument/2006/relationships/hyperlink" Target="https://www.mercadolibre.com.co/ventas/2000007632649656/detalle" TargetMode="External"/><Relationship Id="rId6" Type="http://schemas.openxmlformats.org/officeDocument/2006/relationships/hyperlink" Target="https://www.mercadolibre.com.co/ventas/2000005423837579/detalle" TargetMode="External"/><Relationship Id="rId29" Type="http://schemas.openxmlformats.org/officeDocument/2006/relationships/hyperlink" Target="https://www.mercadolibre.com.co/ventas/2000007626794982/detalle" TargetMode="External"/><Relationship Id="rId7" Type="http://schemas.openxmlformats.org/officeDocument/2006/relationships/hyperlink" Target="https://www.mercadolibre.com.co/ventas/2000007631240554/detalle" TargetMode="External"/><Relationship Id="rId8" Type="http://schemas.openxmlformats.org/officeDocument/2006/relationships/hyperlink" Target="https://www.mercadolibre.com.co/ventas/2000007631158104/detalle" TargetMode="External"/><Relationship Id="rId31" Type="http://schemas.openxmlformats.org/officeDocument/2006/relationships/hyperlink" Target="https://www.mercadolibre.com.co/ventas/2000007626156948/detalle" TargetMode="External"/><Relationship Id="rId30" Type="http://schemas.openxmlformats.org/officeDocument/2006/relationships/hyperlink" Target="https://www.mercadolibre.com.co/ventas/2000007626292744/detalle" TargetMode="External"/><Relationship Id="rId11" Type="http://schemas.openxmlformats.org/officeDocument/2006/relationships/hyperlink" Target="https://www.mercadolibre.com.co/ventas/2000007629888758/detalle" TargetMode="External"/><Relationship Id="rId33" Type="http://schemas.openxmlformats.org/officeDocument/2006/relationships/hyperlink" Target="https://www.mercadolibre.com.co/ventas/2000007625464888/detalle" TargetMode="External"/><Relationship Id="rId10" Type="http://schemas.openxmlformats.org/officeDocument/2006/relationships/hyperlink" Target="https://www.mercadolibre.com.co/ventas/2000007630438282/detalle" TargetMode="External"/><Relationship Id="rId32" Type="http://schemas.openxmlformats.org/officeDocument/2006/relationships/hyperlink" Target="https://www.mercadolibre.com.co/ventas/2000007626113380/detalle" TargetMode="External"/><Relationship Id="rId13" Type="http://schemas.openxmlformats.org/officeDocument/2006/relationships/hyperlink" Target="https://www.mercadolibre.com.co/ventas/2000005421973387/detalle" TargetMode="External"/><Relationship Id="rId35" Type="http://schemas.openxmlformats.org/officeDocument/2006/relationships/hyperlink" Target="https://www.mercadolibre.com.co/ventas/2000007635552376/detalle" TargetMode="External"/><Relationship Id="rId12" Type="http://schemas.openxmlformats.org/officeDocument/2006/relationships/hyperlink" Target="https://www.mercadolibre.com.co/ventas/2000007629288136/detalle" TargetMode="External"/><Relationship Id="rId34" Type="http://schemas.openxmlformats.org/officeDocument/2006/relationships/hyperlink" Target="https://www.mercadolibre.com.co/ventas/2000007636096732/detalle" TargetMode="External"/><Relationship Id="rId15" Type="http://schemas.openxmlformats.org/officeDocument/2006/relationships/hyperlink" Target="https://www.mercadolibre.com.co/ventas/2000005421973387/detalle" TargetMode="External"/><Relationship Id="rId37" Type="http://schemas.openxmlformats.org/officeDocument/2006/relationships/hyperlink" Target="https://www.mercadolibre.com.co/ventas/2000007636769598/detalle" TargetMode="External"/><Relationship Id="rId14" Type="http://schemas.openxmlformats.org/officeDocument/2006/relationships/hyperlink" Target="https://www.mercadolibre.com.co/ventas/2000005421973387/detalle" TargetMode="External"/><Relationship Id="rId36" Type="http://schemas.openxmlformats.org/officeDocument/2006/relationships/hyperlink" Target="https://www.mercadolibre.com.co/ventas/2000007636979396/detalle" TargetMode="External"/><Relationship Id="rId17" Type="http://schemas.openxmlformats.org/officeDocument/2006/relationships/hyperlink" Target="https://www.mercadolibre.com.co/ventas/2000005421973387/detalle" TargetMode="External"/><Relationship Id="rId39" Type="http://schemas.openxmlformats.org/officeDocument/2006/relationships/hyperlink" Target="https://www.mercadolibre.com.co/ventas/2000007638060130/detalle" TargetMode="External"/><Relationship Id="rId16" Type="http://schemas.openxmlformats.org/officeDocument/2006/relationships/hyperlink" Target="https://www.mercadolibre.com.co/ventas/2000005421973387/detalle" TargetMode="External"/><Relationship Id="rId38" Type="http://schemas.openxmlformats.org/officeDocument/2006/relationships/hyperlink" Target="https://www.mercadolibre.com.co/ventas/2000007638593926/detalle" TargetMode="External"/><Relationship Id="rId19" Type="http://schemas.openxmlformats.org/officeDocument/2006/relationships/hyperlink" Target="https://www.mercadolibre.com.co/ventas/2000007628097394/detalle" TargetMode="External"/><Relationship Id="rId18" Type="http://schemas.openxmlformats.org/officeDocument/2006/relationships/hyperlink" Target="https://www.mercadolibre.com.co/ventas/2000005421973387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2.71"/>
    <col customWidth="1" min="15" max="15" width="40.57"/>
    <col customWidth="1" min="16" max="57" width="12.71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21900.0</v>
      </c>
      <c r="H3" s="20">
        <v>11500.0</v>
      </c>
      <c r="I3" s="20">
        <v>-5805.28</v>
      </c>
      <c r="J3" s="20" t="s">
        <v>60</v>
      </c>
      <c r="K3" s="20" t="s">
        <v>60</v>
      </c>
      <c r="L3" s="20">
        <v>27594.72</v>
      </c>
      <c r="M3" s="19" t="s">
        <v>61</v>
      </c>
      <c r="N3" s="19" t="str">
        <f t="shared" ref="N3:N42" si="1">+Y3&amp;Z3&amp;W3</f>
        <v>Lámparas Luz Led X3 Portátil Inalámbricas Adhesivas +controlColor de la luz : Blanco frío | Voltaje : 110VJUA-14.5</v>
      </c>
      <c r="O3" s="19" t="str">
        <f t="shared" ref="O3:O42" si="2">+CLEAN(TRIM(N3))</f>
        <v>Lámparas Luz Led X3 Portátil Inalámbricas Adhesivas +controlColor de la luz : Blanco frío | Voltaje : 110VJUA-14.5</v>
      </c>
      <c r="P3" s="19">
        <f>VLOOKUP(O3,YOVANI!B:D,3,0)</f>
        <v>15000</v>
      </c>
      <c r="Q3" s="19">
        <f t="shared" ref="Q3:Q14" si="3">P3*F3</f>
        <v>15000</v>
      </c>
      <c r="R3" s="19">
        <v>7300.0</v>
      </c>
      <c r="S3" s="19">
        <v>1000.0</v>
      </c>
      <c r="T3" s="19">
        <f t="shared" ref="T3:T15" si="4">L3-Q3-R3-S3</f>
        <v>4294.72</v>
      </c>
      <c r="U3" s="19">
        <f t="shared" ref="U3:U42" si="5">T3/F3</f>
        <v>4294.72</v>
      </c>
      <c r="V3" s="21">
        <f t="shared" ref="V3:V15" si="6">T3/Q3</f>
        <v>0.2863146667</v>
      </c>
      <c r="W3" s="19" t="s">
        <v>62</v>
      </c>
      <c r="X3" s="19" t="s">
        <v>63</v>
      </c>
      <c r="Y3" s="19" t="s">
        <v>64</v>
      </c>
      <c r="Z3" s="19" t="s">
        <v>65</v>
      </c>
      <c r="AA3" s="20">
        <v>21900.0</v>
      </c>
      <c r="AB3" s="20" t="s">
        <v>66</v>
      </c>
      <c r="AC3" s="19" t="s">
        <v>67</v>
      </c>
      <c r="AD3" s="19" t="s">
        <v>68</v>
      </c>
      <c r="AE3" s="19" t="s">
        <v>69</v>
      </c>
      <c r="AF3" s="19" t="s">
        <v>61</v>
      </c>
      <c r="AG3" s="19" t="s">
        <v>61</v>
      </c>
      <c r="AH3" s="19" t="s">
        <v>68</v>
      </c>
      <c r="AI3" s="19" t="s">
        <v>70</v>
      </c>
      <c r="AJ3" s="19" t="s">
        <v>71</v>
      </c>
      <c r="AK3" s="19" t="s">
        <v>72</v>
      </c>
      <c r="AL3" s="19" t="s">
        <v>73</v>
      </c>
      <c r="AM3" s="19" t="s">
        <v>74</v>
      </c>
      <c r="AN3" s="19" t="s">
        <v>75</v>
      </c>
      <c r="AO3" s="19" t="s">
        <v>76</v>
      </c>
      <c r="AP3" s="19" t="s">
        <v>61</v>
      </c>
      <c r="AQ3" s="19" t="s">
        <v>61</v>
      </c>
      <c r="AR3" s="19" t="s">
        <v>77</v>
      </c>
      <c r="AS3" s="19" t="s">
        <v>78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79</v>
      </c>
      <c r="B4" s="19" t="s">
        <v>80</v>
      </c>
      <c r="C4" s="19" t="s">
        <v>57</v>
      </c>
      <c r="D4" s="19" t="s">
        <v>58</v>
      </c>
      <c r="E4" s="19" t="s">
        <v>81</v>
      </c>
      <c r="F4" s="20">
        <v>1.0</v>
      </c>
      <c r="G4" s="20">
        <v>42000.0</v>
      </c>
      <c r="H4" s="20">
        <v>9900.0</v>
      </c>
      <c r="I4" s="20">
        <v>-8190.0</v>
      </c>
      <c r="J4" s="20" t="s">
        <v>60</v>
      </c>
      <c r="K4" s="20" t="s">
        <v>60</v>
      </c>
      <c r="L4" s="20">
        <v>43710.0</v>
      </c>
      <c r="M4" s="19" t="s">
        <v>61</v>
      </c>
      <c r="N4" s="19" t="str">
        <f t="shared" si="1"/>
        <v>Kit De Teclado Numérico + Mouse Óptico Inalámbrico Pc 2.4ghz Color Del Teclado Blanco HG-30</v>
      </c>
      <c r="O4" s="19" t="str">
        <f t="shared" si="2"/>
        <v>Kit De Teclado Numérico + Mouse Óptico Inalámbrico Pc 2.4ghz Color Del Teclado Blanco HG-30</v>
      </c>
      <c r="P4" s="19">
        <f>VLOOKUP(O4,YOVANI!B:D,3,0)</f>
        <v>35000</v>
      </c>
      <c r="Q4" s="19">
        <f t="shared" si="3"/>
        <v>35000</v>
      </c>
      <c r="R4" s="19">
        <v>7300.0</v>
      </c>
      <c r="S4" s="19">
        <v>1000.0</v>
      </c>
      <c r="T4" s="19">
        <f t="shared" si="4"/>
        <v>410</v>
      </c>
      <c r="U4" s="19">
        <f t="shared" si="5"/>
        <v>410</v>
      </c>
      <c r="V4" s="21">
        <f t="shared" si="6"/>
        <v>0.01171428571</v>
      </c>
      <c r="W4" s="19" t="s">
        <v>82</v>
      </c>
      <c r="X4" s="19" t="s">
        <v>83</v>
      </c>
      <c r="Y4" s="19" t="s">
        <v>84</v>
      </c>
      <c r="Z4" s="19" t="s">
        <v>61</v>
      </c>
      <c r="AA4" s="20">
        <v>42000.0</v>
      </c>
      <c r="AB4" s="20" t="s">
        <v>66</v>
      </c>
      <c r="AC4" s="19" t="s">
        <v>67</v>
      </c>
      <c r="AD4" s="19" t="s">
        <v>85</v>
      </c>
      <c r="AE4" s="19" t="s">
        <v>86</v>
      </c>
      <c r="AF4" s="19" t="s">
        <v>61</v>
      </c>
      <c r="AG4" s="19" t="s">
        <v>61</v>
      </c>
      <c r="AH4" s="19" t="s">
        <v>85</v>
      </c>
      <c r="AI4" s="19" t="s">
        <v>87</v>
      </c>
      <c r="AJ4" s="19" t="s">
        <v>88</v>
      </c>
      <c r="AK4" s="19" t="s">
        <v>89</v>
      </c>
      <c r="AL4" s="19" t="s">
        <v>73</v>
      </c>
      <c r="AM4" s="19" t="s">
        <v>90</v>
      </c>
      <c r="AN4" s="19" t="s">
        <v>75</v>
      </c>
      <c r="AO4" s="19" t="s">
        <v>76</v>
      </c>
      <c r="AP4" s="19" t="s">
        <v>61</v>
      </c>
      <c r="AQ4" s="19" t="s">
        <v>61</v>
      </c>
      <c r="AR4" s="19" t="s">
        <v>77</v>
      </c>
      <c r="AS4" s="19" t="s">
        <v>91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92</v>
      </c>
      <c r="B5" s="19" t="s">
        <v>93</v>
      </c>
      <c r="C5" s="19" t="s">
        <v>57</v>
      </c>
      <c r="D5" s="19" t="s">
        <v>58</v>
      </c>
      <c r="E5" s="19" t="s">
        <v>59</v>
      </c>
      <c r="F5" s="20">
        <v>1.0</v>
      </c>
      <c r="G5" s="20">
        <v>17000.0</v>
      </c>
      <c r="H5" s="20">
        <v>8900.0</v>
      </c>
      <c r="I5" s="20">
        <v>-4310.0</v>
      </c>
      <c r="J5" s="20" t="s">
        <v>60</v>
      </c>
      <c r="K5" s="20" t="s">
        <v>60</v>
      </c>
      <c r="L5" s="20">
        <v>21590.0</v>
      </c>
      <c r="M5" s="19" t="s">
        <v>61</v>
      </c>
      <c r="N5" s="19" t="str">
        <f t="shared" si="1"/>
        <v>Bombillo Parlante Led Bluetooth Multicolor Rgb + ControlColor : BlancoHG-12</v>
      </c>
      <c r="O5" s="19" t="str">
        <f t="shared" si="2"/>
        <v>Bombillo Parlante Led Bluetooth Multicolor Rgb + ControlColor : BlancoHG-12</v>
      </c>
      <c r="P5" s="19">
        <f>VLOOKUP(O5,YOVANI!B:D,3,0)</f>
        <v>12000</v>
      </c>
      <c r="Q5" s="19">
        <f t="shared" si="3"/>
        <v>12000</v>
      </c>
      <c r="R5" s="19">
        <v>7300.0</v>
      </c>
      <c r="S5" s="19">
        <v>1000.0</v>
      </c>
      <c r="T5" s="19">
        <f t="shared" si="4"/>
        <v>1290</v>
      </c>
      <c r="U5" s="19">
        <f t="shared" si="5"/>
        <v>1290</v>
      </c>
      <c r="V5" s="21">
        <f t="shared" si="6"/>
        <v>0.1075</v>
      </c>
      <c r="W5" s="19" t="s">
        <v>94</v>
      </c>
      <c r="X5" s="19" t="s">
        <v>95</v>
      </c>
      <c r="Y5" s="19" t="s">
        <v>96</v>
      </c>
      <c r="Z5" s="19" t="s">
        <v>97</v>
      </c>
      <c r="AA5" s="20">
        <v>17000.0</v>
      </c>
      <c r="AB5" s="20" t="s">
        <v>66</v>
      </c>
      <c r="AC5" s="19" t="s">
        <v>67</v>
      </c>
      <c r="AD5" s="19" t="s">
        <v>98</v>
      </c>
      <c r="AE5" s="19" t="s">
        <v>99</v>
      </c>
      <c r="AF5" s="19" t="s">
        <v>61</v>
      </c>
      <c r="AG5" s="19" t="s">
        <v>61</v>
      </c>
      <c r="AH5" s="19" t="s">
        <v>98</v>
      </c>
      <c r="AI5" s="19" t="s">
        <v>100</v>
      </c>
      <c r="AJ5" s="19" t="s">
        <v>101</v>
      </c>
      <c r="AK5" s="19" t="s">
        <v>102</v>
      </c>
      <c r="AL5" s="19" t="s">
        <v>73</v>
      </c>
      <c r="AM5" s="19" t="s">
        <v>103</v>
      </c>
      <c r="AN5" s="19" t="s">
        <v>75</v>
      </c>
      <c r="AO5" s="19" t="s">
        <v>76</v>
      </c>
      <c r="AP5" s="19" t="s">
        <v>61</v>
      </c>
      <c r="AQ5" s="19" t="s">
        <v>61</v>
      </c>
      <c r="AR5" s="19" t="s">
        <v>77</v>
      </c>
      <c r="AS5" s="19" t="s">
        <v>104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105</v>
      </c>
      <c r="B6" s="19" t="s">
        <v>106</v>
      </c>
      <c r="C6" s="19" t="s">
        <v>57</v>
      </c>
      <c r="D6" s="19" t="s">
        <v>107</v>
      </c>
      <c r="E6" s="19" t="s">
        <v>59</v>
      </c>
      <c r="F6" s="20">
        <v>1.0</v>
      </c>
      <c r="G6" s="20">
        <v>67000.0</v>
      </c>
      <c r="H6" s="20">
        <v>13300.0</v>
      </c>
      <c r="I6" s="20">
        <v>-14160.0</v>
      </c>
      <c r="J6" s="20">
        <v>-13300.0</v>
      </c>
      <c r="K6" s="20" t="s">
        <v>60</v>
      </c>
      <c r="L6" s="20">
        <v>52840.0</v>
      </c>
      <c r="M6" s="19" t="s">
        <v>61</v>
      </c>
      <c r="N6" s="19" t="str">
        <f t="shared" si="1"/>
        <v>Bolso Carriel Antirrobo Canguro Deportiva Kanguro PecheraColor : Negro | Diseño de la tela : LisoVZ-44</v>
      </c>
      <c r="O6" s="19" t="str">
        <f t="shared" si="2"/>
        <v>Bolso Carriel Antirrobo Canguro Deportiva Kanguro PecheraColor : Negro | Diseño de la tela : LisoVZ-44</v>
      </c>
      <c r="P6" s="19">
        <f>VLOOKUP(O6,YOVANI!B:D,3,0)</f>
        <v>45000</v>
      </c>
      <c r="Q6" s="19">
        <f t="shared" si="3"/>
        <v>45000</v>
      </c>
      <c r="R6" s="19"/>
      <c r="S6" s="19">
        <v>1000.0</v>
      </c>
      <c r="T6" s="19">
        <f t="shared" si="4"/>
        <v>6840</v>
      </c>
      <c r="U6" s="19">
        <f t="shared" si="5"/>
        <v>6840</v>
      </c>
      <c r="V6" s="21">
        <f t="shared" si="6"/>
        <v>0.152</v>
      </c>
      <c r="W6" s="19" t="s">
        <v>108</v>
      </c>
      <c r="X6" s="19" t="s">
        <v>109</v>
      </c>
      <c r="Y6" s="19" t="s">
        <v>110</v>
      </c>
      <c r="Z6" s="19" t="s">
        <v>111</v>
      </c>
      <c r="AA6" s="20">
        <v>67000.0</v>
      </c>
      <c r="AB6" s="20" t="s">
        <v>66</v>
      </c>
      <c r="AC6" s="19" t="s">
        <v>67</v>
      </c>
      <c r="AD6" s="19" t="s">
        <v>112</v>
      </c>
      <c r="AE6" s="19" t="s">
        <v>113</v>
      </c>
      <c r="AF6" s="19" t="s">
        <v>61</v>
      </c>
      <c r="AG6" s="19" t="s">
        <v>61</v>
      </c>
      <c r="AH6" s="19" t="s">
        <v>112</v>
      </c>
      <c r="AI6" s="19" t="s">
        <v>114</v>
      </c>
      <c r="AJ6" s="19" t="s">
        <v>115</v>
      </c>
      <c r="AK6" s="19" t="s">
        <v>116</v>
      </c>
      <c r="AL6" s="19" t="s">
        <v>117</v>
      </c>
      <c r="AM6" s="19" t="s">
        <v>118</v>
      </c>
      <c r="AN6" s="19" t="s">
        <v>75</v>
      </c>
      <c r="AO6" s="19" t="s">
        <v>119</v>
      </c>
      <c r="AP6" s="19" t="s">
        <v>61</v>
      </c>
      <c r="AQ6" s="19" t="s">
        <v>61</v>
      </c>
      <c r="AR6" s="19" t="s">
        <v>120</v>
      </c>
      <c r="AS6" s="19" t="s">
        <v>121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122</v>
      </c>
      <c r="B7" s="19" t="s">
        <v>123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35900.0</v>
      </c>
      <c r="H7" s="20">
        <v>9900.0</v>
      </c>
      <c r="I7" s="20">
        <v>-7844.0</v>
      </c>
      <c r="J7" s="20" t="s">
        <v>60</v>
      </c>
      <c r="K7" s="20" t="s">
        <v>60</v>
      </c>
      <c r="L7" s="20">
        <v>37956.0</v>
      </c>
      <c r="M7" s="19" t="s">
        <v>61</v>
      </c>
      <c r="N7" s="19" t="str">
        <f t="shared" si="1"/>
        <v>Depiladora Recargable 4 En 1 Mujer Sh-7657 Electri Shinon LI-25</v>
      </c>
      <c r="O7" s="19" t="str">
        <f t="shared" si="2"/>
        <v>Depiladora Recargable 4 En 1 Mujer Sh-7657 Electri Shinon LI-25</v>
      </c>
      <c r="P7" s="19">
        <f>VLOOKUP(O7,YOVANI!B:D,3,0)</f>
        <v>25000</v>
      </c>
      <c r="Q7" s="19">
        <f t="shared" si="3"/>
        <v>25000</v>
      </c>
      <c r="R7" s="19">
        <v>7300.0</v>
      </c>
      <c r="S7" s="19">
        <v>1000.0</v>
      </c>
      <c r="T7" s="19">
        <f t="shared" si="4"/>
        <v>4656</v>
      </c>
      <c r="U7" s="19">
        <f t="shared" si="5"/>
        <v>4656</v>
      </c>
      <c r="V7" s="21">
        <f t="shared" si="6"/>
        <v>0.18624</v>
      </c>
      <c r="W7" s="19" t="s">
        <v>124</v>
      </c>
      <c r="X7" s="19" t="s">
        <v>125</v>
      </c>
      <c r="Y7" s="19" t="s">
        <v>126</v>
      </c>
      <c r="Z7" s="19" t="s">
        <v>61</v>
      </c>
      <c r="AA7" s="20">
        <v>35900.0</v>
      </c>
      <c r="AB7" s="20" t="s">
        <v>66</v>
      </c>
      <c r="AC7" s="19" t="s">
        <v>67</v>
      </c>
      <c r="AD7" s="19" t="s">
        <v>127</v>
      </c>
      <c r="AE7" s="19" t="s">
        <v>128</v>
      </c>
      <c r="AF7" s="19" t="s">
        <v>61</v>
      </c>
      <c r="AG7" s="19" t="s">
        <v>61</v>
      </c>
      <c r="AH7" s="19" t="s">
        <v>127</v>
      </c>
      <c r="AI7" s="19" t="s">
        <v>129</v>
      </c>
      <c r="AJ7" s="19" t="s">
        <v>130</v>
      </c>
      <c r="AK7" s="19" t="s">
        <v>131</v>
      </c>
      <c r="AL7" s="19" t="s">
        <v>73</v>
      </c>
      <c r="AM7" s="19" t="s">
        <v>132</v>
      </c>
      <c r="AN7" s="19" t="s">
        <v>75</v>
      </c>
      <c r="AO7" s="19" t="s">
        <v>76</v>
      </c>
      <c r="AP7" s="19" t="s">
        <v>61</v>
      </c>
      <c r="AQ7" s="19" t="s">
        <v>61</v>
      </c>
      <c r="AR7" s="19" t="s">
        <v>77</v>
      </c>
      <c r="AS7" s="19" t="s">
        <v>133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18" t="s">
        <v>134</v>
      </c>
      <c r="B8" s="19" t="s">
        <v>135</v>
      </c>
      <c r="C8" s="19" t="s">
        <v>57</v>
      </c>
      <c r="D8" s="19" t="s">
        <v>58</v>
      </c>
      <c r="E8" s="19" t="s">
        <v>81</v>
      </c>
      <c r="F8" s="20">
        <v>1.0</v>
      </c>
      <c r="G8" s="20">
        <v>35900.0</v>
      </c>
      <c r="H8" s="20">
        <v>11500.0</v>
      </c>
      <c r="I8" s="20">
        <v>-7293.13</v>
      </c>
      <c r="J8" s="20" t="s">
        <v>60</v>
      </c>
      <c r="K8" s="20" t="s">
        <v>60</v>
      </c>
      <c r="L8" s="20">
        <v>40106.87</v>
      </c>
      <c r="M8" s="19" t="s">
        <v>61</v>
      </c>
      <c r="N8" s="19" t="str">
        <f t="shared" si="1"/>
        <v>Ventilador Portatil De Cuello Recargable Personal UsbColor : BlancoVZ-21</v>
      </c>
      <c r="O8" s="19" t="str">
        <f t="shared" si="2"/>
        <v>Ventilador Portatil De Cuello Recargable Personal UsbColor : BlancoVZ-21</v>
      </c>
      <c r="P8" s="19">
        <f>VLOOKUP(O8,YOVANI!B:D,3,0)</f>
        <v>22000</v>
      </c>
      <c r="Q8" s="19">
        <f t="shared" si="3"/>
        <v>22000</v>
      </c>
      <c r="R8" s="19">
        <v>7300.0</v>
      </c>
      <c r="S8" s="19">
        <v>1000.0</v>
      </c>
      <c r="T8" s="19">
        <f t="shared" si="4"/>
        <v>9806.87</v>
      </c>
      <c r="U8" s="19">
        <f t="shared" si="5"/>
        <v>9806.87</v>
      </c>
      <c r="V8" s="21">
        <f t="shared" si="6"/>
        <v>0.4457668182</v>
      </c>
      <c r="W8" s="19" t="s">
        <v>136</v>
      </c>
      <c r="X8" s="19" t="s">
        <v>137</v>
      </c>
      <c r="Y8" s="19" t="s">
        <v>138</v>
      </c>
      <c r="Z8" s="19" t="s">
        <v>97</v>
      </c>
      <c r="AA8" s="20">
        <v>35900.0</v>
      </c>
      <c r="AB8" s="20" t="s">
        <v>66</v>
      </c>
      <c r="AC8" s="19" t="s">
        <v>67</v>
      </c>
      <c r="AD8" s="19" t="s">
        <v>139</v>
      </c>
      <c r="AE8" s="19" t="s">
        <v>140</v>
      </c>
      <c r="AF8" s="19" t="s">
        <v>61</v>
      </c>
      <c r="AG8" s="19" t="s">
        <v>61</v>
      </c>
      <c r="AH8" s="19" t="s">
        <v>139</v>
      </c>
      <c r="AI8" s="19" t="s">
        <v>141</v>
      </c>
      <c r="AJ8" s="19" t="s">
        <v>142</v>
      </c>
      <c r="AK8" s="19" t="s">
        <v>72</v>
      </c>
      <c r="AL8" s="19" t="s">
        <v>73</v>
      </c>
      <c r="AM8" s="19" t="s">
        <v>74</v>
      </c>
      <c r="AN8" s="19" t="s">
        <v>75</v>
      </c>
      <c r="AO8" s="19" t="s">
        <v>76</v>
      </c>
      <c r="AP8" s="19" t="s">
        <v>61</v>
      </c>
      <c r="AQ8" s="19" t="s">
        <v>61</v>
      </c>
      <c r="AR8" s="19" t="s">
        <v>77</v>
      </c>
      <c r="AS8" s="19" t="s">
        <v>143</v>
      </c>
      <c r="AT8" s="19" t="s">
        <v>61</v>
      </c>
      <c r="AU8" s="20" t="s">
        <v>61</v>
      </c>
      <c r="AV8" s="19" t="s">
        <v>61</v>
      </c>
      <c r="AW8" s="19" t="s">
        <v>61</v>
      </c>
      <c r="AX8" s="19" t="s">
        <v>61</v>
      </c>
      <c r="AY8" s="19" t="s">
        <v>61</v>
      </c>
      <c r="AZ8" s="19" t="s">
        <v>61</v>
      </c>
      <c r="BA8" s="19" t="s">
        <v>61</v>
      </c>
      <c r="BB8" s="20" t="s">
        <v>60</v>
      </c>
      <c r="BC8" s="19" t="s">
        <v>59</v>
      </c>
      <c r="BD8" s="19" t="s">
        <v>60</v>
      </c>
      <c r="BE8" s="19" t="s">
        <v>59</v>
      </c>
    </row>
    <row r="9" ht="22.5" customHeight="1">
      <c r="A9" s="18" t="s">
        <v>144</v>
      </c>
      <c r="B9" s="19" t="s">
        <v>145</v>
      </c>
      <c r="C9" s="19" t="s">
        <v>57</v>
      </c>
      <c r="D9" s="19" t="s">
        <v>58</v>
      </c>
      <c r="E9" s="19" t="s">
        <v>59</v>
      </c>
      <c r="F9" s="20">
        <v>1.0</v>
      </c>
      <c r="G9" s="20">
        <v>49300.0</v>
      </c>
      <c r="H9" s="20">
        <v>9900.0</v>
      </c>
      <c r="I9" s="20">
        <v>-9002.0</v>
      </c>
      <c r="J9" s="20" t="s">
        <v>60</v>
      </c>
      <c r="K9" s="20" t="s">
        <v>60</v>
      </c>
      <c r="L9" s="20">
        <v>50198.0</v>
      </c>
      <c r="M9" s="19" t="s">
        <v>61</v>
      </c>
      <c r="N9" s="19" t="str">
        <f t="shared" si="1"/>
        <v>Dispensador Aceite De Oliva Y Vinagre - Set X 2 Aceitera VZ-27</v>
      </c>
      <c r="O9" s="19" t="str">
        <f t="shared" si="2"/>
        <v>Dispensador Aceite De Oliva Y Vinagre - Set X 2 Aceitera VZ-27</v>
      </c>
      <c r="P9" s="19">
        <f>VLOOKUP(O9,YOVANI!B:D,3,0)</f>
        <v>25000</v>
      </c>
      <c r="Q9" s="19">
        <f t="shared" si="3"/>
        <v>25000</v>
      </c>
      <c r="R9" s="19">
        <v>7300.0</v>
      </c>
      <c r="S9" s="19">
        <v>1000.0</v>
      </c>
      <c r="T9" s="19">
        <f t="shared" si="4"/>
        <v>16898</v>
      </c>
      <c r="U9" s="19">
        <f t="shared" si="5"/>
        <v>16898</v>
      </c>
      <c r="V9" s="21">
        <f t="shared" si="6"/>
        <v>0.67592</v>
      </c>
      <c r="W9" s="19" t="s">
        <v>146</v>
      </c>
      <c r="X9" s="19" t="s">
        <v>147</v>
      </c>
      <c r="Y9" s="19" t="s">
        <v>148</v>
      </c>
      <c r="Z9" s="19" t="s">
        <v>61</v>
      </c>
      <c r="AA9" s="20">
        <v>49300.0</v>
      </c>
      <c r="AB9" s="20" t="s">
        <v>66</v>
      </c>
      <c r="AC9" s="19" t="s">
        <v>67</v>
      </c>
      <c r="AD9" s="19" t="s">
        <v>149</v>
      </c>
      <c r="AE9" s="19" t="s">
        <v>150</v>
      </c>
      <c r="AF9" s="19" t="s">
        <v>61</v>
      </c>
      <c r="AG9" s="19" t="s">
        <v>61</v>
      </c>
      <c r="AH9" s="19" t="s">
        <v>149</v>
      </c>
      <c r="AI9" s="19" t="s">
        <v>151</v>
      </c>
      <c r="AJ9" s="19" t="s">
        <v>152</v>
      </c>
      <c r="AK9" s="19" t="s">
        <v>153</v>
      </c>
      <c r="AL9" s="19" t="s">
        <v>73</v>
      </c>
      <c r="AM9" s="19" t="s">
        <v>154</v>
      </c>
      <c r="AN9" s="19" t="s">
        <v>75</v>
      </c>
      <c r="AO9" s="19" t="s">
        <v>76</v>
      </c>
      <c r="AP9" s="19" t="s">
        <v>61</v>
      </c>
      <c r="AQ9" s="19" t="s">
        <v>61</v>
      </c>
      <c r="AR9" s="19" t="s">
        <v>77</v>
      </c>
      <c r="AS9" s="19" t="s">
        <v>155</v>
      </c>
      <c r="AT9" s="19" t="s">
        <v>61</v>
      </c>
      <c r="AU9" s="20" t="s">
        <v>61</v>
      </c>
      <c r="AV9" s="19" t="s">
        <v>61</v>
      </c>
      <c r="AW9" s="19" t="s">
        <v>61</v>
      </c>
      <c r="AX9" s="19" t="s">
        <v>61</v>
      </c>
      <c r="AY9" s="19" t="s">
        <v>61</v>
      </c>
      <c r="AZ9" s="19" t="s">
        <v>61</v>
      </c>
      <c r="BA9" s="19" t="s">
        <v>61</v>
      </c>
      <c r="BB9" s="20" t="s">
        <v>60</v>
      </c>
      <c r="BC9" s="19" t="s">
        <v>59</v>
      </c>
      <c r="BD9" s="19" t="s">
        <v>60</v>
      </c>
      <c r="BE9" s="19" t="s">
        <v>59</v>
      </c>
    </row>
    <row r="10" ht="22.5" customHeight="1">
      <c r="A10" s="18" t="s">
        <v>156</v>
      </c>
      <c r="B10" s="19" t="s">
        <v>157</v>
      </c>
      <c r="C10" s="19" t="s">
        <v>57</v>
      </c>
      <c r="D10" s="19" t="s">
        <v>107</v>
      </c>
      <c r="E10" s="19" t="s">
        <v>59</v>
      </c>
      <c r="F10" s="20">
        <v>2.0</v>
      </c>
      <c r="G10" s="20">
        <v>40066.0</v>
      </c>
      <c r="H10" s="20">
        <v>13940.0</v>
      </c>
      <c r="I10" s="20">
        <v>-10041.67</v>
      </c>
      <c r="J10" s="20">
        <v>-13940.0</v>
      </c>
      <c r="K10" s="20" t="s">
        <v>60</v>
      </c>
      <c r="L10" s="20">
        <v>30024.33</v>
      </c>
      <c r="M10" s="19" t="s">
        <v>61</v>
      </c>
      <c r="N10" s="19" t="str">
        <f t="shared" si="1"/>
        <v>Cámara De Seguridad Shenzhen A9 Mini Con Resolución De 1080p Visión Nocturna Incluida Negra TC-14</v>
      </c>
      <c r="O10" s="19" t="str">
        <f t="shared" si="2"/>
        <v>Cámara De Seguridad Shenzhen A9 Mini Con Resolución De 1080p Visión Nocturna Incluida Negra TC-14</v>
      </c>
      <c r="P10" s="19">
        <f>VLOOKUP(O10,YOVANI!B:D,3,0)</f>
        <v>14000</v>
      </c>
      <c r="Q10" s="19">
        <f t="shared" si="3"/>
        <v>28000</v>
      </c>
      <c r="R10" s="19"/>
      <c r="S10" s="19">
        <v>1000.0</v>
      </c>
      <c r="T10" s="19">
        <f t="shared" si="4"/>
        <v>1024.33</v>
      </c>
      <c r="U10" s="19">
        <f t="shared" si="5"/>
        <v>512.165</v>
      </c>
      <c r="V10" s="21">
        <f t="shared" si="6"/>
        <v>0.03658321429</v>
      </c>
      <c r="W10" s="19" t="s">
        <v>158</v>
      </c>
      <c r="X10" s="19" t="s">
        <v>159</v>
      </c>
      <c r="Y10" s="19" t="s">
        <v>160</v>
      </c>
      <c r="Z10" s="19" t="s">
        <v>61</v>
      </c>
      <c r="AA10" s="20">
        <v>20033.0</v>
      </c>
      <c r="AB10" s="20" t="s">
        <v>66</v>
      </c>
      <c r="AC10" s="19" t="s">
        <v>67</v>
      </c>
      <c r="AD10" s="19" t="s">
        <v>161</v>
      </c>
      <c r="AE10" s="19" t="s">
        <v>162</v>
      </c>
      <c r="AF10" s="19" t="s">
        <v>61</v>
      </c>
      <c r="AG10" s="19" t="s">
        <v>61</v>
      </c>
      <c r="AH10" s="19" t="s">
        <v>161</v>
      </c>
      <c r="AI10" s="19" t="s">
        <v>163</v>
      </c>
      <c r="AJ10" s="19" t="s">
        <v>164</v>
      </c>
      <c r="AK10" s="19" t="s">
        <v>165</v>
      </c>
      <c r="AL10" s="19" t="s">
        <v>166</v>
      </c>
      <c r="AM10" s="19" t="s">
        <v>61</v>
      </c>
      <c r="AN10" s="19" t="s">
        <v>75</v>
      </c>
      <c r="AO10" s="19" t="s">
        <v>119</v>
      </c>
      <c r="AP10" s="19" t="s">
        <v>61</v>
      </c>
      <c r="AQ10" s="19" t="s">
        <v>61</v>
      </c>
      <c r="AR10" s="19" t="s">
        <v>120</v>
      </c>
      <c r="AS10" s="19" t="s">
        <v>167</v>
      </c>
      <c r="AT10" s="19" t="s">
        <v>61</v>
      </c>
      <c r="AU10" s="20" t="s">
        <v>61</v>
      </c>
      <c r="AV10" s="19" t="s">
        <v>61</v>
      </c>
      <c r="AW10" s="19" t="s">
        <v>61</v>
      </c>
      <c r="AX10" s="19" t="s">
        <v>61</v>
      </c>
      <c r="AY10" s="19" t="s">
        <v>61</v>
      </c>
      <c r="AZ10" s="19" t="s">
        <v>61</v>
      </c>
      <c r="BA10" s="19" t="s">
        <v>61</v>
      </c>
      <c r="BB10" s="20" t="s">
        <v>60</v>
      </c>
      <c r="BC10" s="19" t="s">
        <v>59</v>
      </c>
      <c r="BD10" s="19" t="s">
        <v>60</v>
      </c>
      <c r="BE10" s="19" t="s">
        <v>59</v>
      </c>
    </row>
    <row r="11" ht="22.5" customHeight="1">
      <c r="A11" s="18" t="s">
        <v>168</v>
      </c>
      <c r="B11" s="19" t="s">
        <v>169</v>
      </c>
      <c r="C11" s="19" t="s">
        <v>57</v>
      </c>
      <c r="D11" s="19" t="s">
        <v>107</v>
      </c>
      <c r="E11" s="19" t="s">
        <v>59</v>
      </c>
      <c r="F11" s="20">
        <v>1.0</v>
      </c>
      <c r="G11" s="20">
        <v>20033.0</v>
      </c>
      <c r="H11" s="20">
        <v>10625.0</v>
      </c>
      <c r="I11" s="20">
        <v>-5090.79</v>
      </c>
      <c r="J11" s="20">
        <v>-10625.0</v>
      </c>
      <c r="K11" s="20" t="s">
        <v>60</v>
      </c>
      <c r="L11" s="20">
        <v>14942.21</v>
      </c>
      <c r="M11" s="19" t="s">
        <v>61</v>
      </c>
      <c r="N11" s="19" t="str">
        <f t="shared" si="1"/>
        <v>Cámara De Seguridad Shenzhen A9 Mini Con Resolución De 1080p Visión Nocturna Incluida Negra TC-14</v>
      </c>
      <c r="O11" s="19" t="str">
        <f t="shared" si="2"/>
        <v>Cámara De Seguridad Shenzhen A9 Mini Con Resolución De 1080p Visión Nocturna Incluida Negra TC-14</v>
      </c>
      <c r="P11" s="19">
        <f>VLOOKUP(O11,YOVANI!B:D,3,0)</f>
        <v>14000</v>
      </c>
      <c r="Q11" s="19">
        <f t="shared" si="3"/>
        <v>14000</v>
      </c>
      <c r="R11" s="19"/>
      <c r="S11" s="19">
        <v>1000.0</v>
      </c>
      <c r="T11" s="19">
        <f t="shared" si="4"/>
        <v>-57.79</v>
      </c>
      <c r="U11" s="19">
        <f t="shared" si="5"/>
        <v>-57.79</v>
      </c>
      <c r="V11" s="21">
        <f t="shared" si="6"/>
        <v>-0.004127857143</v>
      </c>
      <c r="W11" s="19" t="s">
        <v>158</v>
      </c>
      <c r="X11" s="19" t="s">
        <v>159</v>
      </c>
      <c r="Y11" s="19" t="s">
        <v>160</v>
      </c>
      <c r="Z11" s="19" t="s">
        <v>61</v>
      </c>
      <c r="AA11" s="20">
        <v>20033.0</v>
      </c>
      <c r="AB11" s="20" t="s">
        <v>66</v>
      </c>
      <c r="AC11" s="19" t="s">
        <v>67</v>
      </c>
      <c r="AD11" s="19" t="s">
        <v>170</v>
      </c>
      <c r="AE11" s="19" t="s">
        <v>171</v>
      </c>
      <c r="AF11" s="19" t="s">
        <v>61</v>
      </c>
      <c r="AG11" s="19" t="s">
        <v>61</v>
      </c>
      <c r="AH11" s="19" t="s">
        <v>170</v>
      </c>
      <c r="AI11" s="19" t="s">
        <v>172</v>
      </c>
      <c r="AJ11" s="19" t="s">
        <v>173</v>
      </c>
      <c r="AK11" s="19" t="s">
        <v>174</v>
      </c>
      <c r="AL11" s="19" t="s">
        <v>117</v>
      </c>
      <c r="AM11" s="19" t="s">
        <v>175</v>
      </c>
      <c r="AN11" s="19" t="s">
        <v>75</v>
      </c>
      <c r="AO11" s="19" t="s">
        <v>119</v>
      </c>
      <c r="AP11" s="19" t="s">
        <v>61</v>
      </c>
      <c r="AQ11" s="19" t="s">
        <v>61</v>
      </c>
      <c r="AR11" s="19" t="s">
        <v>120</v>
      </c>
      <c r="AS11" s="19" t="s">
        <v>176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177</v>
      </c>
      <c r="B12" s="19" t="s">
        <v>178</v>
      </c>
      <c r="C12" s="19" t="s">
        <v>57</v>
      </c>
      <c r="D12" s="19" t="s">
        <v>107</v>
      </c>
      <c r="E12" s="19" t="s">
        <v>59</v>
      </c>
      <c r="F12" s="20">
        <v>1.0</v>
      </c>
      <c r="G12" s="20">
        <v>20033.0</v>
      </c>
      <c r="H12" s="20">
        <v>11925.0</v>
      </c>
      <c r="I12" s="20">
        <v>-4504.0</v>
      </c>
      <c r="J12" s="20">
        <v>-11925.0</v>
      </c>
      <c r="K12" s="20" t="s">
        <v>60</v>
      </c>
      <c r="L12" s="20">
        <v>15529.0</v>
      </c>
      <c r="M12" s="19" t="s">
        <v>61</v>
      </c>
      <c r="N12" s="19" t="str">
        <f t="shared" si="1"/>
        <v>Cámara De Seguridad Shenzhen A9 Mini Con Resolución De 1080p Visión Nocturna Incluida Negra TC-14</v>
      </c>
      <c r="O12" s="19" t="str">
        <f t="shared" si="2"/>
        <v>Cámara De Seguridad Shenzhen A9 Mini Con Resolución De 1080p Visión Nocturna Incluida Negra TC-14</v>
      </c>
      <c r="P12" s="19">
        <f>VLOOKUP(O12,YOVANI!B:D,3,0)</f>
        <v>14000</v>
      </c>
      <c r="Q12" s="19">
        <f t="shared" si="3"/>
        <v>14000</v>
      </c>
      <c r="R12" s="19"/>
      <c r="S12" s="19">
        <v>1000.0</v>
      </c>
      <c r="T12" s="19">
        <f t="shared" si="4"/>
        <v>529</v>
      </c>
      <c r="U12" s="19">
        <f t="shared" si="5"/>
        <v>529</v>
      </c>
      <c r="V12" s="21">
        <f t="shared" si="6"/>
        <v>0.03778571429</v>
      </c>
      <c r="W12" s="19" t="s">
        <v>158</v>
      </c>
      <c r="X12" s="19" t="s">
        <v>159</v>
      </c>
      <c r="Y12" s="19" t="s">
        <v>160</v>
      </c>
      <c r="Z12" s="19" t="s">
        <v>61</v>
      </c>
      <c r="AA12" s="20">
        <v>20033.0</v>
      </c>
      <c r="AB12" s="20" t="s">
        <v>66</v>
      </c>
      <c r="AC12" s="19" t="s">
        <v>67</v>
      </c>
      <c r="AD12" s="19" t="s">
        <v>179</v>
      </c>
      <c r="AE12" s="19" t="s">
        <v>180</v>
      </c>
      <c r="AF12" s="19" t="s">
        <v>61</v>
      </c>
      <c r="AG12" s="19" t="s">
        <v>61</v>
      </c>
      <c r="AH12" s="19" t="s">
        <v>179</v>
      </c>
      <c r="AI12" s="19" t="s">
        <v>181</v>
      </c>
      <c r="AJ12" s="19" t="s">
        <v>182</v>
      </c>
      <c r="AK12" s="19" t="s">
        <v>183</v>
      </c>
      <c r="AL12" s="19" t="s">
        <v>184</v>
      </c>
      <c r="AM12" s="19" t="s">
        <v>185</v>
      </c>
      <c r="AN12" s="19" t="s">
        <v>75</v>
      </c>
      <c r="AO12" s="19" t="s">
        <v>119</v>
      </c>
      <c r="AP12" s="19" t="s">
        <v>61</v>
      </c>
      <c r="AQ12" s="19" t="s">
        <v>61</v>
      </c>
      <c r="AR12" s="19" t="s">
        <v>120</v>
      </c>
      <c r="AS12" s="19" t="s">
        <v>186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187</v>
      </c>
      <c r="B13" s="19" t="s">
        <v>188</v>
      </c>
      <c r="C13" s="19" t="s">
        <v>57</v>
      </c>
      <c r="D13" s="19" t="s">
        <v>107</v>
      </c>
      <c r="E13" s="19" t="s">
        <v>59</v>
      </c>
      <c r="F13" s="20">
        <v>1.0</v>
      </c>
      <c r="G13" s="20">
        <v>35900.0</v>
      </c>
      <c r="H13" s="20">
        <v>10625.0</v>
      </c>
      <c r="I13" s="20">
        <v>-7657.49</v>
      </c>
      <c r="J13" s="20">
        <v>-10625.0</v>
      </c>
      <c r="K13" s="20" t="s">
        <v>60</v>
      </c>
      <c r="L13" s="20">
        <v>28242.51</v>
      </c>
      <c r="M13" s="19" t="s">
        <v>61</v>
      </c>
      <c r="N13" s="19" t="str">
        <f t="shared" si="1"/>
        <v>Ventilador Portatil De Cuello Recargable Personal UsbColor : BlancoVZ-21</v>
      </c>
      <c r="O13" s="19" t="str">
        <f t="shared" si="2"/>
        <v>Ventilador Portatil De Cuello Recargable Personal UsbColor : BlancoVZ-21</v>
      </c>
      <c r="P13" s="19">
        <f>VLOOKUP(O13,YOVANI!B:D,3,0)</f>
        <v>22000</v>
      </c>
      <c r="Q13" s="19">
        <f t="shared" si="3"/>
        <v>22000</v>
      </c>
      <c r="R13" s="19"/>
      <c r="S13" s="19">
        <v>1000.0</v>
      </c>
      <c r="T13" s="19">
        <f t="shared" si="4"/>
        <v>5242.51</v>
      </c>
      <c r="U13" s="19">
        <f t="shared" si="5"/>
        <v>5242.51</v>
      </c>
      <c r="V13" s="21">
        <f t="shared" si="6"/>
        <v>0.2382959091</v>
      </c>
      <c r="W13" s="19" t="s">
        <v>136</v>
      </c>
      <c r="X13" s="19" t="s">
        <v>137</v>
      </c>
      <c r="Y13" s="19" t="s">
        <v>138</v>
      </c>
      <c r="Z13" s="19" t="s">
        <v>97</v>
      </c>
      <c r="AA13" s="20">
        <v>35900.0</v>
      </c>
      <c r="AB13" s="20" t="s">
        <v>66</v>
      </c>
      <c r="AC13" s="19" t="s">
        <v>67</v>
      </c>
      <c r="AD13" s="19" t="s">
        <v>189</v>
      </c>
      <c r="AE13" s="19" t="s">
        <v>190</v>
      </c>
      <c r="AF13" s="19" t="s">
        <v>61</v>
      </c>
      <c r="AG13" s="19" t="s">
        <v>61</v>
      </c>
      <c r="AH13" s="19" t="s">
        <v>189</v>
      </c>
      <c r="AI13" s="19" t="s">
        <v>191</v>
      </c>
      <c r="AJ13" s="19" t="s">
        <v>192</v>
      </c>
      <c r="AK13" s="19" t="s">
        <v>174</v>
      </c>
      <c r="AL13" s="19" t="s">
        <v>117</v>
      </c>
      <c r="AM13" s="19" t="s">
        <v>175</v>
      </c>
      <c r="AN13" s="19" t="s">
        <v>75</v>
      </c>
      <c r="AO13" s="19" t="s">
        <v>119</v>
      </c>
      <c r="AP13" s="19" t="s">
        <v>61</v>
      </c>
      <c r="AQ13" s="19" t="s">
        <v>61</v>
      </c>
      <c r="AR13" s="19" t="s">
        <v>120</v>
      </c>
      <c r="AS13" s="19" t="s">
        <v>193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194</v>
      </c>
      <c r="B14" s="19" t="s">
        <v>195</v>
      </c>
      <c r="C14" s="19" t="s">
        <v>57</v>
      </c>
      <c r="D14" s="19" t="s">
        <v>107</v>
      </c>
      <c r="E14" s="19" t="s">
        <v>59</v>
      </c>
      <c r="F14" s="20">
        <v>1.0</v>
      </c>
      <c r="G14" s="20">
        <v>26102.0</v>
      </c>
      <c r="H14" s="20">
        <v>11900.0</v>
      </c>
      <c r="I14" s="20">
        <v>-6015.0</v>
      </c>
      <c r="J14" s="20">
        <v>-11900.0</v>
      </c>
      <c r="K14" s="20" t="s">
        <v>60</v>
      </c>
      <c r="L14" s="20">
        <v>20087.0</v>
      </c>
      <c r="M14" s="19" t="s">
        <v>61</v>
      </c>
      <c r="N14" s="19" t="str">
        <f t="shared" si="1"/>
        <v>Licuadora Portatil Deportiva 380ml Inalambrica Batidos Fruta Color Rosa TQ-15</v>
      </c>
      <c r="O14" s="19" t="str">
        <f t="shared" si="2"/>
        <v>Licuadora Portatil Deportiva 380ml Inalambrica Batidos Fruta Color Rosa TQ-15</v>
      </c>
      <c r="P14" s="19">
        <f>VLOOKUP(O14,YOVANI!B:D,3,0)</f>
        <v>15000</v>
      </c>
      <c r="Q14" s="19">
        <f t="shared" si="3"/>
        <v>15000</v>
      </c>
      <c r="R14" s="19"/>
      <c r="S14" s="19">
        <v>1000.0</v>
      </c>
      <c r="T14" s="19">
        <f t="shared" si="4"/>
        <v>4087</v>
      </c>
      <c r="U14" s="19">
        <f t="shared" si="5"/>
        <v>4087</v>
      </c>
      <c r="V14" s="21">
        <f t="shared" si="6"/>
        <v>0.2724666667</v>
      </c>
      <c r="W14" s="19" t="s">
        <v>196</v>
      </c>
      <c r="X14" s="19" t="s">
        <v>197</v>
      </c>
      <c r="Y14" s="19" t="s">
        <v>198</v>
      </c>
      <c r="Z14" s="19" t="s">
        <v>61</v>
      </c>
      <c r="AA14" s="20">
        <v>26102.0</v>
      </c>
      <c r="AB14" s="20" t="s">
        <v>66</v>
      </c>
      <c r="AC14" s="19" t="s">
        <v>67</v>
      </c>
      <c r="AD14" s="19" t="s">
        <v>199</v>
      </c>
      <c r="AE14" s="19" t="s">
        <v>200</v>
      </c>
      <c r="AF14" s="19" t="s">
        <v>61</v>
      </c>
      <c r="AG14" s="19" t="s">
        <v>61</v>
      </c>
      <c r="AH14" s="19" t="s">
        <v>199</v>
      </c>
      <c r="AI14" s="19" t="s">
        <v>201</v>
      </c>
      <c r="AJ14" s="19" t="s">
        <v>202</v>
      </c>
      <c r="AK14" s="19" t="s">
        <v>203</v>
      </c>
      <c r="AL14" s="19" t="s">
        <v>204</v>
      </c>
      <c r="AM14" s="19" t="s">
        <v>205</v>
      </c>
      <c r="AN14" s="19" t="s">
        <v>75</v>
      </c>
      <c r="AO14" s="19" t="s">
        <v>119</v>
      </c>
      <c r="AP14" s="19" t="s">
        <v>61</v>
      </c>
      <c r="AQ14" s="19" t="s">
        <v>61</v>
      </c>
      <c r="AR14" s="19" t="s">
        <v>120</v>
      </c>
      <c r="AS14" s="19" t="s">
        <v>206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22" t="s">
        <v>207</v>
      </c>
      <c r="B15" s="23" t="s">
        <v>208</v>
      </c>
      <c r="C15" s="23" t="s">
        <v>209</v>
      </c>
      <c r="D15" s="23" t="s">
        <v>61</v>
      </c>
      <c r="E15" s="23" t="s">
        <v>61</v>
      </c>
      <c r="F15" s="24" t="s">
        <v>60</v>
      </c>
      <c r="G15" s="24">
        <v>211980.0</v>
      </c>
      <c r="H15" s="24">
        <v>8900.0</v>
      </c>
      <c r="I15" s="24">
        <v>-50921.69</v>
      </c>
      <c r="J15" s="24" t="s">
        <v>60</v>
      </c>
      <c r="K15" s="24" t="s">
        <v>60</v>
      </c>
      <c r="L15" s="24">
        <v>169958.31</v>
      </c>
      <c r="M15" s="23" t="s">
        <v>61</v>
      </c>
      <c r="N15" s="19" t="str">
        <f t="shared" si="1"/>
        <v>   </v>
      </c>
      <c r="O15" s="19" t="str">
        <f t="shared" si="2"/>
        <v/>
      </c>
      <c r="P15" s="19">
        <v>125000.0</v>
      </c>
      <c r="Q15" s="19">
        <v>125000.0</v>
      </c>
      <c r="R15" s="19">
        <v>7300.0</v>
      </c>
      <c r="S15" s="19">
        <v>1000.0</v>
      </c>
      <c r="T15" s="19">
        <f t="shared" si="4"/>
        <v>36658.31</v>
      </c>
      <c r="U15" s="19" t="str">
        <f t="shared" si="5"/>
        <v>#DIV/0!</v>
      </c>
      <c r="V15" s="21">
        <f t="shared" si="6"/>
        <v>0.29326648</v>
      </c>
      <c r="W15" s="23" t="s">
        <v>61</v>
      </c>
      <c r="X15" s="23" t="s">
        <v>61</v>
      </c>
      <c r="Y15" s="23" t="s">
        <v>61</v>
      </c>
      <c r="Z15" s="23" t="s">
        <v>61</v>
      </c>
      <c r="AA15" s="24" t="s">
        <v>60</v>
      </c>
      <c r="AB15" s="24" t="s">
        <v>61</v>
      </c>
      <c r="AC15" s="23" t="s">
        <v>67</v>
      </c>
      <c r="AD15" s="23" t="s">
        <v>210</v>
      </c>
      <c r="AE15" s="23" t="s">
        <v>211</v>
      </c>
      <c r="AF15" s="23" t="s">
        <v>61</v>
      </c>
      <c r="AG15" s="23" t="s">
        <v>61</v>
      </c>
      <c r="AH15" s="23" t="s">
        <v>210</v>
      </c>
      <c r="AI15" s="23" t="s">
        <v>212</v>
      </c>
      <c r="AJ15" s="23" t="s">
        <v>213</v>
      </c>
      <c r="AK15" s="23" t="s">
        <v>102</v>
      </c>
      <c r="AL15" s="23" t="s">
        <v>73</v>
      </c>
      <c r="AM15" s="23" t="s">
        <v>214</v>
      </c>
      <c r="AN15" s="23" t="s">
        <v>75</v>
      </c>
      <c r="AO15" s="23" t="s">
        <v>76</v>
      </c>
      <c r="AP15" s="23" t="s">
        <v>61</v>
      </c>
      <c r="AQ15" s="23" t="s">
        <v>61</v>
      </c>
      <c r="AR15" s="23" t="s">
        <v>77</v>
      </c>
      <c r="AS15" s="23" t="s">
        <v>215</v>
      </c>
      <c r="AT15" s="23" t="s">
        <v>61</v>
      </c>
      <c r="AU15" s="25" t="s">
        <v>61</v>
      </c>
      <c r="AV15" s="23" t="s">
        <v>61</v>
      </c>
      <c r="AW15" s="23" t="s">
        <v>61</v>
      </c>
      <c r="AX15" s="23" t="s">
        <v>61</v>
      </c>
      <c r="AY15" s="23" t="s">
        <v>61</v>
      </c>
      <c r="AZ15" s="23" t="s">
        <v>61</v>
      </c>
      <c r="BA15" s="23" t="s">
        <v>61</v>
      </c>
      <c r="BB15" s="25" t="s">
        <v>60</v>
      </c>
      <c r="BC15" s="23" t="s">
        <v>61</v>
      </c>
      <c r="BD15" s="23" t="s">
        <v>60</v>
      </c>
      <c r="BE15" s="23" t="s">
        <v>61</v>
      </c>
    </row>
    <row r="16" ht="22.5" customHeight="1">
      <c r="A16" s="26" t="s">
        <v>216</v>
      </c>
      <c r="B16" s="27" t="s">
        <v>208</v>
      </c>
      <c r="C16" s="27" t="s">
        <v>57</v>
      </c>
      <c r="D16" s="27" t="s">
        <v>58</v>
      </c>
      <c r="E16" s="27" t="s">
        <v>81</v>
      </c>
      <c r="F16" s="28">
        <v>1.0</v>
      </c>
      <c r="G16" s="28" t="s">
        <v>60</v>
      </c>
      <c r="H16" s="28" t="s">
        <v>60</v>
      </c>
      <c r="I16" s="28" t="s">
        <v>60</v>
      </c>
      <c r="J16" s="28" t="s">
        <v>60</v>
      </c>
      <c r="K16" s="28" t="s">
        <v>60</v>
      </c>
      <c r="L16" s="28" t="s">
        <v>60</v>
      </c>
      <c r="M16" s="27" t="s">
        <v>61</v>
      </c>
      <c r="N16" s="19" t="str">
        <f t="shared" si="1"/>
        <v>Maquina Original Wahl Mini T-pro - 09307-108 -Color : Blanco | Voltaje : 110VTMAY-68</v>
      </c>
      <c r="O16" s="19" t="str">
        <f t="shared" si="2"/>
        <v>Maquina Original Wahl Mini T-pro - 09307-108 -Color : Blanco | Voltaje : 110VTMAY-68</v>
      </c>
      <c r="P16" s="19">
        <v>0.0</v>
      </c>
      <c r="Q16" s="19">
        <f t="shared" ref="Q16:Q22" si="7">P16*F16</f>
        <v>0</v>
      </c>
      <c r="R16" s="27"/>
      <c r="S16" s="19">
        <v>0.0</v>
      </c>
      <c r="T16" s="19">
        <v>0.0</v>
      </c>
      <c r="U16" s="19">
        <f t="shared" si="5"/>
        <v>0</v>
      </c>
      <c r="V16" s="21">
        <v>0.0</v>
      </c>
      <c r="W16" s="27" t="s">
        <v>217</v>
      </c>
      <c r="X16" s="27" t="s">
        <v>218</v>
      </c>
      <c r="Y16" s="27" t="s">
        <v>219</v>
      </c>
      <c r="Z16" s="27" t="s">
        <v>220</v>
      </c>
      <c r="AA16" s="28">
        <v>87900.0</v>
      </c>
      <c r="AB16" s="28" t="s">
        <v>66</v>
      </c>
      <c r="AC16" s="27" t="s">
        <v>61</v>
      </c>
      <c r="AD16" s="27" t="s">
        <v>61</v>
      </c>
      <c r="AE16" s="27" t="s">
        <v>61</v>
      </c>
      <c r="AF16" s="27" t="s">
        <v>61</v>
      </c>
      <c r="AG16" s="27" t="s">
        <v>61</v>
      </c>
      <c r="AH16" s="27" t="s">
        <v>61</v>
      </c>
      <c r="AI16" s="27" t="s">
        <v>61</v>
      </c>
      <c r="AJ16" s="27" t="s">
        <v>61</v>
      </c>
      <c r="AK16" s="27" t="s">
        <v>61</v>
      </c>
      <c r="AL16" s="27" t="s">
        <v>61</v>
      </c>
      <c r="AM16" s="27" t="s">
        <v>61</v>
      </c>
      <c r="AN16" s="27" t="s">
        <v>61</v>
      </c>
      <c r="AO16" s="27" t="s">
        <v>61</v>
      </c>
      <c r="AP16" s="27" t="s">
        <v>61</v>
      </c>
      <c r="AQ16" s="27" t="s">
        <v>61</v>
      </c>
      <c r="AR16" s="27" t="s">
        <v>61</v>
      </c>
      <c r="AS16" s="27" t="s">
        <v>61</v>
      </c>
      <c r="AT16" s="27" t="s">
        <v>61</v>
      </c>
      <c r="AU16" s="28" t="s">
        <v>61</v>
      </c>
      <c r="AV16" s="27" t="s">
        <v>61</v>
      </c>
      <c r="AW16" s="27" t="s">
        <v>61</v>
      </c>
      <c r="AX16" s="27" t="s">
        <v>61</v>
      </c>
      <c r="AY16" s="27" t="s">
        <v>61</v>
      </c>
      <c r="AZ16" s="27" t="s">
        <v>61</v>
      </c>
      <c r="BA16" s="27" t="s">
        <v>61</v>
      </c>
      <c r="BB16" s="28" t="s">
        <v>60</v>
      </c>
      <c r="BC16" s="27" t="s">
        <v>59</v>
      </c>
      <c r="BD16" s="27" t="s">
        <v>60</v>
      </c>
      <c r="BE16" s="27" t="s">
        <v>59</v>
      </c>
    </row>
    <row r="17" ht="22.5" customHeight="1">
      <c r="A17" s="26" t="s">
        <v>221</v>
      </c>
      <c r="B17" s="27" t="s">
        <v>208</v>
      </c>
      <c r="C17" s="27" t="s">
        <v>57</v>
      </c>
      <c r="D17" s="27" t="s">
        <v>58</v>
      </c>
      <c r="E17" s="27" t="s">
        <v>81</v>
      </c>
      <c r="F17" s="28">
        <v>2.0</v>
      </c>
      <c r="G17" s="28" t="s">
        <v>60</v>
      </c>
      <c r="H17" s="28" t="s">
        <v>60</v>
      </c>
      <c r="I17" s="28" t="s">
        <v>60</v>
      </c>
      <c r="J17" s="28" t="s">
        <v>60</v>
      </c>
      <c r="K17" s="28" t="s">
        <v>60</v>
      </c>
      <c r="L17" s="28" t="s">
        <v>60</v>
      </c>
      <c r="M17" s="27" t="s">
        <v>61</v>
      </c>
      <c r="N17" s="19" t="str">
        <f t="shared" si="1"/>
        <v>Reloj Despertador Alarma Digital Lcd Proyecta Hora En TechoColor : NegroIF-20</v>
      </c>
      <c r="O17" s="19" t="str">
        <f t="shared" si="2"/>
        <v>Reloj Despertador Alarma Digital Lcd Proyecta Hora En TechoColor : NegroIF-20</v>
      </c>
      <c r="P17" s="19">
        <v>0.0</v>
      </c>
      <c r="Q17" s="19">
        <f t="shared" si="7"/>
        <v>0</v>
      </c>
      <c r="R17" s="27"/>
      <c r="S17" s="19">
        <v>0.0</v>
      </c>
      <c r="T17" s="19">
        <v>0.0</v>
      </c>
      <c r="U17" s="19">
        <f t="shared" si="5"/>
        <v>0</v>
      </c>
      <c r="V17" s="21">
        <v>0.0</v>
      </c>
      <c r="W17" s="27" t="s">
        <v>222</v>
      </c>
      <c r="X17" s="27" t="s">
        <v>223</v>
      </c>
      <c r="Y17" s="27" t="s">
        <v>224</v>
      </c>
      <c r="Z17" s="27" t="s">
        <v>225</v>
      </c>
      <c r="AA17" s="28">
        <v>31000.0</v>
      </c>
      <c r="AB17" s="28" t="s">
        <v>66</v>
      </c>
      <c r="AC17" s="27" t="s">
        <v>61</v>
      </c>
      <c r="AD17" s="27" t="s">
        <v>61</v>
      </c>
      <c r="AE17" s="27" t="s">
        <v>61</v>
      </c>
      <c r="AF17" s="27" t="s">
        <v>61</v>
      </c>
      <c r="AG17" s="27" t="s">
        <v>61</v>
      </c>
      <c r="AH17" s="27" t="s">
        <v>61</v>
      </c>
      <c r="AI17" s="27" t="s">
        <v>61</v>
      </c>
      <c r="AJ17" s="27" t="s">
        <v>61</v>
      </c>
      <c r="AK17" s="27" t="s">
        <v>61</v>
      </c>
      <c r="AL17" s="27" t="s">
        <v>61</v>
      </c>
      <c r="AM17" s="27" t="s">
        <v>61</v>
      </c>
      <c r="AN17" s="27" t="s">
        <v>61</v>
      </c>
      <c r="AO17" s="27" t="s">
        <v>61</v>
      </c>
      <c r="AP17" s="27" t="s">
        <v>61</v>
      </c>
      <c r="AQ17" s="27" t="s">
        <v>61</v>
      </c>
      <c r="AR17" s="27" t="s">
        <v>61</v>
      </c>
      <c r="AS17" s="27" t="s">
        <v>61</v>
      </c>
      <c r="AT17" s="27" t="s">
        <v>61</v>
      </c>
      <c r="AU17" s="28" t="s">
        <v>61</v>
      </c>
      <c r="AV17" s="27" t="s">
        <v>61</v>
      </c>
      <c r="AW17" s="27" t="s">
        <v>61</v>
      </c>
      <c r="AX17" s="27" t="s">
        <v>61</v>
      </c>
      <c r="AY17" s="27" t="s">
        <v>61</v>
      </c>
      <c r="AZ17" s="27" t="s">
        <v>61</v>
      </c>
      <c r="BA17" s="27" t="s">
        <v>61</v>
      </c>
      <c r="BB17" s="28" t="s">
        <v>60</v>
      </c>
      <c r="BC17" s="27" t="s">
        <v>59</v>
      </c>
      <c r="BD17" s="27" t="s">
        <v>60</v>
      </c>
      <c r="BE17" s="27" t="s">
        <v>59</v>
      </c>
    </row>
    <row r="18" ht="22.5" customHeight="1">
      <c r="A18" s="26" t="s">
        <v>226</v>
      </c>
      <c r="B18" s="27" t="s">
        <v>208</v>
      </c>
      <c r="C18" s="27" t="s">
        <v>57</v>
      </c>
      <c r="D18" s="27" t="s">
        <v>58</v>
      </c>
      <c r="E18" s="27" t="s">
        <v>81</v>
      </c>
      <c r="F18" s="28">
        <v>1.0</v>
      </c>
      <c r="G18" s="28" t="s">
        <v>60</v>
      </c>
      <c r="H18" s="28" t="s">
        <v>60</v>
      </c>
      <c r="I18" s="28" t="s">
        <v>60</v>
      </c>
      <c r="J18" s="28" t="s">
        <v>60</v>
      </c>
      <c r="K18" s="28" t="s">
        <v>60</v>
      </c>
      <c r="L18" s="28" t="s">
        <v>60</v>
      </c>
      <c r="M18" s="27" t="s">
        <v>61</v>
      </c>
      <c r="N18" s="19" t="str">
        <f t="shared" si="1"/>
        <v>Filtro Repuesto Purificador De Agua Para El Grifo Zoosen VZ-4</v>
      </c>
      <c r="O18" s="19" t="str">
        <f t="shared" si="2"/>
        <v>Filtro Repuesto Purificador De Agua Para El Grifo Zoosen VZ-4</v>
      </c>
      <c r="P18" s="19">
        <v>0.0</v>
      </c>
      <c r="Q18" s="19">
        <f t="shared" si="7"/>
        <v>0</v>
      </c>
      <c r="R18" s="27"/>
      <c r="S18" s="19">
        <v>0.0</v>
      </c>
      <c r="T18" s="19">
        <v>0.0</v>
      </c>
      <c r="U18" s="19">
        <f t="shared" si="5"/>
        <v>0</v>
      </c>
      <c r="V18" s="21">
        <v>0.0</v>
      </c>
      <c r="W18" s="27" t="s">
        <v>227</v>
      </c>
      <c r="X18" s="27" t="s">
        <v>228</v>
      </c>
      <c r="Y18" s="27" t="s">
        <v>229</v>
      </c>
      <c r="Z18" s="27" t="s">
        <v>61</v>
      </c>
      <c r="AA18" s="28">
        <v>13600.0</v>
      </c>
      <c r="AB18" s="28" t="s">
        <v>66</v>
      </c>
      <c r="AC18" s="27" t="s">
        <v>61</v>
      </c>
      <c r="AD18" s="27" t="s">
        <v>61</v>
      </c>
      <c r="AE18" s="27" t="s">
        <v>61</v>
      </c>
      <c r="AF18" s="27" t="s">
        <v>61</v>
      </c>
      <c r="AG18" s="27" t="s">
        <v>61</v>
      </c>
      <c r="AH18" s="27" t="s">
        <v>61</v>
      </c>
      <c r="AI18" s="27" t="s">
        <v>61</v>
      </c>
      <c r="AJ18" s="27" t="s">
        <v>61</v>
      </c>
      <c r="AK18" s="27" t="s">
        <v>61</v>
      </c>
      <c r="AL18" s="27" t="s">
        <v>61</v>
      </c>
      <c r="AM18" s="27" t="s">
        <v>61</v>
      </c>
      <c r="AN18" s="27" t="s">
        <v>61</v>
      </c>
      <c r="AO18" s="27" t="s">
        <v>61</v>
      </c>
      <c r="AP18" s="27" t="s">
        <v>61</v>
      </c>
      <c r="AQ18" s="27" t="s">
        <v>61</v>
      </c>
      <c r="AR18" s="27" t="s">
        <v>61</v>
      </c>
      <c r="AS18" s="27" t="s">
        <v>61</v>
      </c>
      <c r="AT18" s="27" t="s">
        <v>61</v>
      </c>
      <c r="AU18" s="28" t="s">
        <v>61</v>
      </c>
      <c r="AV18" s="27" t="s">
        <v>61</v>
      </c>
      <c r="AW18" s="27" t="s">
        <v>61</v>
      </c>
      <c r="AX18" s="27" t="s">
        <v>61</v>
      </c>
      <c r="AY18" s="27" t="s">
        <v>61</v>
      </c>
      <c r="AZ18" s="27" t="s">
        <v>61</v>
      </c>
      <c r="BA18" s="27" t="s">
        <v>61</v>
      </c>
      <c r="BB18" s="28" t="s">
        <v>60</v>
      </c>
      <c r="BC18" s="27" t="s">
        <v>59</v>
      </c>
      <c r="BD18" s="27" t="s">
        <v>60</v>
      </c>
      <c r="BE18" s="27" t="s">
        <v>59</v>
      </c>
    </row>
    <row r="19" ht="22.5" customHeight="1">
      <c r="A19" s="26" t="s">
        <v>230</v>
      </c>
      <c r="B19" s="27" t="s">
        <v>208</v>
      </c>
      <c r="C19" s="27" t="s">
        <v>57</v>
      </c>
      <c r="D19" s="27" t="s">
        <v>58</v>
      </c>
      <c r="E19" s="27" t="s">
        <v>81</v>
      </c>
      <c r="F19" s="28">
        <v>1.0</v>
      </c>
      <c r="G19" s="28" t="s">
        <v>60</v>
      </c>
      <c r="H19" s="28" t="s">
        <v>60</v>
      </c>
      <c r="I19" s="28" t="s">
        <v>60</v>
      </c>
      <c r="J19" s="28" t="s">
        <v>60</v>
      </c>
      <c r="K19" s="28" t="s">
        <v>60</v>
      </c>
      <c r="L19" s="28" t="s">
        <v>60</v>
      </c>
      <c r="M19" s="27" t="s">
        <v>61</v>
      </c>
      <c r="N19" s="19" t="str">
        <f t="shared" si="1"/>
        <v>Filtro De Agua Purificador Grifo 7 Niveles Adaptable Nuevo LI-20</v>
      </c>
      <c r="O19" s="19" t="str">
        <f t="shared" si="2"/>
        <v>Filtro De Agua Purificador Grifo 7 Niveles Adaptable Nuevo LI-20</v>
      </c>
      <c r="P19" s="19">
        <v>0.0</v>
      </c>
      <c r="Q19" s="19">
        <f t="shared" si="7"/>
        <v>0</v>
      </c>
      <c r="R19" s="27"/>
      <c r="S19" s="19">
        <v>0.0</v>
      </c>
      <c r="T19" s="19">
        <v>0.0</v>
      </c>
      <c r="U19" s="19">
        <f t="shared" si="5"/>
        <v>0</v>
      </c>
      <c r="V19" s="21">
        <v>0.0</v>
      </c>
      <c r="W19" s="27" t="s">
        <v>231</v>
      </c>
      <c r="X19" s="27" t="s">
        <v>232</v>
      </c>
      <c r="Y19" s="27" t="s">
        <v>233</v>
      </c>
      <c r="Z19" s="27" t="s">
        <v>61</v>
      </c>
      <c r="AA19" s="28">
        <v>28900.0</v>
      </c>
      <c r="AB19" s="28" t="s">
        <v>66</v>
      </c>
      <c r="AC19" s="27" t="s">
        <v>61</v>
      </c>
      <c r="AD19" s="27" t="s">
        <v>61</v>
      </c>
      <c r="AE19" s="27" t="s">
        <v>61</v>
      </c>
      <c r="AF19" s="27" t="s">
        <v>61</v>
      </c>
      <c r="AG19" s="27" t="s">
        <v>61</v>
      </c>
      <c r="AH19" s="27" t="s">
        <v>61</v>
      </c>
      <c r="AI19" s="27" t="s">
        <v>61</v>
      </c>
      <c r="AJ19" s="27" t="s">
        <v>61</v>
      </c>
      <c r="AK19" s="27" t="s">
        <v>61</v>
      </c>
      <c r="AL19" s="27" t="s">
        <v>61</v>
      </c>
      <c r="AM19" s="27" t="s">
        <v>61</v>
      </c>
      <c r="AN19" s="27" t="s">
        <v>61</v>
      </c>
      <c r="AO19" s="27" t="s">
        <v>61</v>
      </c>
      <c r="AP19" s="27" t="s">
        <v>61</v>
      </c>
      <c r="AQ19" s="27" t="s">
        <v>61</v>
      </c>
      <c r="AR19" s="27" t="s">
        <v>61</v>
      </c>
      <c r="AS19" s="27" t="s">
        <v>61</v>
      </c>
      <c r="AT19" s="27" t="s">
        <v>61</v>
      </c>
      <c r="AU19" s="28" t="s">
        <v>61</v>
      </c>
      <c r="AV19" s="27" t="s">
        <v>61</v>
      </c>
      <c r="AW19" s="27" t="s">
        <v>61</v>
      </c>
      <c r="AX19" s="27" t="s">
        <v>61</v>
      </c>
      <c r="AY19" s="27" t="s">
        <v>61</v>
      </c>
      <c r="AZ19" s="27" t="s">
        <v>61</v>
      </c>
      <c r="BA19" s="27" t="s">
        <v>61</v>
      </c>
      <c r="BB19" s="28" t="s">
        <v>60</v>
      </c>
      <c r="BC19" s="27" t="s">
        <v>59</v>
      </c>
      <c r="BD19" s="27" t="s">
        <v>60</v>
      </c>
      <c r="BE19" s="27" t="s">
        <v>59</v>
      </c>
    </row>
    <row r="20" ht="22.5" customHeight="1">
      <c r="A20" s="26" t="s">
        <v>234</v>
      </c>
      <c r="B20" s="27" t="s">
        <v>208</v>
      </c>
      <c r="C20" s="27" t="s">
        <v>57</v>
      </c>
      <c r="D20" s="27" t="s">
        <v>58</v>
      </c>
      <c r="E20" s="27" t="s">
        <v>81</v>
      </c>
      <c r="F20" s="28">
        <v>2.0</v>
      </c>
      <c r="G20" s="28" t="s">
        <v>60</v>
      </c>
      <c r="H20" s="28" t="s">
        <v>60</v>
      </c>
      <c r="I20" s="28" t="s">
        <v>60</v>
      </c>
      <c r="J20" s="28" t="s">
        <v>60</v>
      </c>
      <c r="K20" s="28" t="s">
        <v>60</v>
      </c>
      <c r="L20" s="28" t="s">
        <v>60</v>
      </c>
      <c r="M20" s="27" t="s">
        <v>61</v>
      </c>
      <c r="N20" s="19" t="str">
        <f t="shared" si="1"/>
        <v>5 Parches Reductores Abdomen - Unidad a $1958Color : Blanco | Talla : UnicaTQ-4</v>
      </c>
      <c r="O20" s="19" t="str">
        <f t="shared" si="2"/>
        <v>5 Parches Reductores Abdomen - Unidad a $1958Color : Blanco | Talla : UnicaTQ-4</v>
      </c>
      <c r="P20" s="19">
        <f>VLOOKUP(O20,YOVANI!B:D,3,0)</f>
        <v>0</v>
      </c>
      <c r="Q20" s="19">
        <f t="shared" si="7"/>
        <v>0</v>
      </c>
      <c r="R20" s="27"/>
      <c r="S20" s="19">
        <v>0.0</v>
      </c>
      <c r="T20" s="19">
        <v>0.0</v>
      </c>
      <c r="U20" s="19">
        <f t="shared" si="5"/>
        <v>0</v>
      </c>
      <c r="V20" s="21">
        <v>0.0</v>
      </c>
      <c r="W20" s="27" t="s">
        <v>235</v>
      </c>
      <c r="X20" s="27" t="s">
        <v>236</v>
      </c>
      <c r="Y20" s="27" t="s">
        <v>237</v>
      </c>
      <c r="Z20" s="27" t="s">
        <v>238</v>
      </c>
      <c r="AA20" s="28">
        <v>9790.0</v>
      </c>
      <c r="AB20" s="28" t="s">
        <v>66</v>
      </c>
      <c r="AC20" s="27" t="s">
        <v>61</v>
      </c>
      <c r="AD20" s="27" t="s">
        <v>61</v>
      </c>
      <c r="AE20" s="27" t="s">
        <v>61</v>
      </c>
      <c r="AF20" s="27" t="s">
        <v>61</v>
      </c>
      <c r="AG20" s="27" t="s">
        <v>61</v>
      </c>
      <c r="AH20" s="27" t="s">
        <v>61</v>
      </c>
      <c r="AI20" s="27" t="s">
        <v>61</v>
      </c>
      <c r="AJ20" s="27" t="s">
        <v>61</v>
      </c>
      <c r="AK20" s="27" t="s">
        <v>61</v>
      </c>
      <c r="AL20" s="27" t="s">
        <v>61</v>
      </c>
      <c r="AM20" s="27" t="s">
        <v>61</v>
      </c>
      <c r="AN20" s="27" t="s">
        <v>61</v>
      </c>
      <c r="AO20" s="27" t="s">
        <v>61</v>
      </c>
      <c r="AP20" s="27" t="s">
        <v>61</v>
      </c>
      <c r="AQ20" s="27" t="s">
        <v>61</v>
      </c>
      <c r="AR20" s="27" t="s">
        <v>61</v>
      </c>
      <c r="AS20" s="27" t="s">
        <v>61</v>
      </c>
      <c r="AT20" s="27" t="s">
        <v>61</v>
      </c>
      <c r="AU20" s="28" t="s">
        <v>61</v>
      </c>
      <c r="AV20" s="27" t="s">
        <v>61</v>
      </c>
      <c r="AW20" s="27" t="s">
        <v>61</v>
      </c>
      <c r="AX20" s="27" t="s">
        <v>61</v>
      </c>
      <c r="AY20" s="27" t="s">
        <v>61</v>
      </c>
      <c r="AZ20" s="27" t="s">
        <v>61</v>
      </c>
      <c r="BA20" s="27" t="s">
        <v>61</v>
      </c>
      <c r="BB20" s="28" t="s">
        <v>60</v>
      </c>
      <c r="BC20" s="27" t="s">
        <v>59</v>
      </c>
      <c r="BD20" s="27" t="s">
        <v>60</v>
      </c>
      <c r="BE20" s="27" t="s">
        <v>59</v>
      </c>
    </row>
    <row r="21" ht="22.5" customHeight="1">
      <c r="A21" s="18" t="s">
        <v>239</v>
      </c>
      <c r="B21" s="19" t="s">
        <v>240</v>
      </c>
      <c r="C21" s="19" t="s">
        <v>57</v>
      </c>
      <c r="D21" s="19" t="s">
        <v>58</v>
      </c>
      <c r="E21" s="19" t="s">
        <v>59</v>
      </c>
      <c r="F21" s="20">
        <v>1.0</v>
      </c>
      <c r="G21" s="20">
        <v>45000.0</v>
      </c>
      <c r="H21" s="20">
        <v>11500.0</v>
      </c>
      <c r="I21" s="20">
        <v>-9898.4</v>
      </c>
      <c r="J21" s="20" t="s">
        <v>60</v>
      </c>
      <c r="K21" s="20" t="s">
        <v>60</v>
      </c>
      <c r="L21" s="20">
        <v>46601.6</v>
      </c>
      <c r="M21" s="19" t="s">
        <v>61</v>
      </c>
      <c r="N21" s="19" t="str">
        <f t="shared" si="1"/>
        <v>Exprimidor Saca Jugos Naranja Automatico Recargable PortatilColor : BlancoTQ-32</v>
      </c>
      <c r="O21" s="19" t="str">
        <f t="shared" si="2"/>
        <v>Exprimidor Saca Jugos Naranja Automatico Recargable PortatilColor : BlancoTQ-32</v>
      </c>
      <c r="P21" s="19">
        <f>VLOOKUP(O21,YOVANI!B:D,3,0)</f>
        <v>32000</v>
      </c>
      <c r="Q21" s="19">
        <f t="shared" si="7"/>
        <v>32000</v>
      </c>
      <c r="R21" s="19">
        <v>7300.0</v>
      </c>
      <c r="S21" s="19">
        <v>1000.0</v>
      </c>
      <c r="T21" s="19">
        <f t="shared" ref="T21:T23" si="8">L21-Q21-R21-S21</f>
        <v>6301.6</v>
      </c>
      <c r="U21" s="19">
        <f t="shared" si="5"/>
        <v>6301.6</v>
      </c>
      <c r="V21" s="21">
        <f t="shared" ref="V21:V23" si="9">T21/Q21</f>
        <v>0.196925</v>
      </c>
      <c r="W21" s="19" t="s">
        <v>241</v>
      </c>
      <c r="X21" s="19" t="s">
        <v>242</v>
      </c>
      <c r="Y21" s="19" t="s">
        <v>243</v>
      </c>
      <c r="Z21" s="19" t="s">
        <v>97</v>
      </c>
      <c r="AA21" s="20">
        <v>45000.0</v>
      </c>
      <c r="AB21" s="20" t="s">
        <v>66</v>
      </c>
      <c r="AC21" s="19" t="s">
        <v>67</v>
      </c>
      <c r="AD21" s="19" t="s">
        <v>244</v>
      </c>
      <c r="AE21" s="19" t="s">
        <v>245</v>
      </c>
      <c r="AF21" s="19" t="s">
        <v>61</v>
      </c>
      <c r="AG21" s="19" t="s">
        <v>61</v>
      </c>
      <c r="AH21" s="19" t="s">
        <v>244</v>
      </c>
      <c r="AI21" s="19" t="s">
        <v>246</v>
      </c>
      <c r="AJ21" s="19" t="s">
        <v>247</v>
      </c>
      <c r="AK21" s="19" t="s">
        <v>248</v>
      </c>
      <c r="AL21" s="19" t="s">
        <v>73</v>
      </c>
      <c r="AM21" s="19" t="s">
        <v>249</v>
      </c>
      <c r="AN21" s="19" t="s">
        <v>75</v>
      </c>
      <c r="AO21" s="19" t="s">
        <v>76</v>
      </c>
      <c r="AP21" s="19" t="s">
        <v>61</v>
      </c>
      <c r="AQ21" s="19" t="s">
        <v>61</v>
      </c>
      <c r="AR21" s="19" t="s">
        <v>77</v>
      </c>
      <c r="AS21" s="19" t="s">
        <v>250</v>
      </c>
      <c r="AT21" s="19" t="s">
        <v>61</v>
      </c>
      <c r="AU21" s="20" t="s">
        <v>61</v>
      </c>
      <c r="AV21" s="19" t="s">
        <v>61</v>
      </c>
      <c r="AW21" s="19" t="s">
        <v>61</v>
      </c>
      <c r="AX21" s="19" t="s">
        <v>61</v>
      </c>
      <c r="AY21" s="19" t="s">
        <v>61</v>
      </c>
      <c r="AZ21" s="19" t="s">
        <v>61</v>
      </c>
      <c r="BA21" s="19" t="s">
        <v>61</v>
      </c>
      <c r="BB21" s="20" t="s">
        <v>60</v>
      </c>
      <c r="BC21" s="19" t="s">
        <v>59</v>
      </c>
      <c r="BD21" s="19" t="s">
        <v>60</v>
      </c>
      <c r="BE21" s="19" t="s">
        <v>59</v>
      </c>
    </row>
    <row r="22" ht="22.5" customHeight="1">
      <c r="A22" s="18" t="s">
        <v>251</v>
      </c>
      <c r="B22" s="19" t="s">
        <v>252</v>
      </c>
      <c r="C22" s="19" t="s">
        <v>57</v>
      </c>
      <c r="D22" s="19" t="s">
        <v>58</v>
      </c>
      <c r="E22" s="19" t="s">
        <v>81</v>
      </c>
      <c r="F22" s="20">
        <v>1.0</v>
      </c>
      <c r="G22" s="20">
        <v>26102.0</v>
      </c>
      <c r="H22" s="20">
        <v>9900.0</v>
      </c>
      <c r="I22" s="20">
        <v>-6406.53</v>
      </c>
      <c r="J22" s="20" t="s">
        <v>60</v>
      </c>
      <c r="K22" s="20" t="s">
        <v>60</v>
      </c>
      <c r="L22" s="20">
        <v>29595.47</v>
      </c>
      <c r="M22" s="19" t="s">
        <v>61</v>
      </c>
      <c r="N22" s="19" t="str">
        <f t="shared" si="1"/>
        <v>Licuadora Portatil Deportiva 380ml Inalambrica Batidos Fruta Color Rosa TQ-15</v>
      </c>
      <c r="O22" s="19" t="str">
        <f t="shared" si="2"/>
        <v>Licuadora Portatil Deportiva 380ml Inalambrica Batidos Fruta Color Rosa TQ-15</v>
      </c>
      <c r="P22" s="19">
        <f>VLOOKUP(O22,YOVANI!B:D,3,0)</f>
        <v>15000</v>
      </c>
      <c r="Q22" s="19">
        <f t="shared" si="7"/>
        <v>15000</v>
      </c>
      <c r="R22" s="19">
        <v>7300.0</v>
      </c>
      <c r="S22" s="19">
        <v>1000.0</v>
      </c>
      <c r="T22" s="19">
        <f t="shared" si="8"/>
        <v>6295.47</v>
      </c>
      <c r="U22" s="19">
        <f t="shared" si="5"/>
        <v>6295.47</v>
      </c>
      <c r="V22" s="21">
        <f t="shared" si="9"/>
        <v>0.419698</v>
      </c>
      <c r="W22" s="19" t="s">
        <v>196</v>
      </c>
      <c r="X22" s="19" t="s">
        <v>197</v>
      </c>
      <c r="Y22" s="19" t="s">
        <v>198</v>
      </c>
      <c r="Z22" s="19" t="s">
        <v>61</v>
      </c>
      <c r="AA22" s="20">
        <v>26102.0</v>
      </c>
      <c r="AB22" s="20" t="s">
        <v>66</v>
      </c>
      <c r="AC22" s="19" t="s">
        <v>67</v>
      </c>
      <c r="AD22" s="19" t="s">
        <v>253</v>
      </c>
      <c r="AE22" s="19" t="s">
        <v>254</v>
      </c>
      <c r="AF22" s="19" t="s">
        <v>61</v>
      </c>
      <c r="AG22" s="19" t="s">
        <v>61</v>
      </c>
      <c r="AH22" s="19" t="s">
        <v>253</v>
      </c>
      <c r="AI22" s="19" t="s">
        <v>255</v>
      </c>
      <c r="AJ22" s="19" t="s">
        <v>256</v>
      </c>
      <c r="AK22" s="19" t="s">
        <v>89</v>
      </c>
      <c r="AL22" s="19" t="s">
        <v>73</v>
      </c>
      <c r="AM22" s="19" t="s">
        <v>257</v>
      </c>
      <c r="AN22" s="19" t="s">
        <v>75</v>
      </c>
      <c r="AO22" s="19" t="s">
        <v>76</v>
      </c>
      <c r="AP22" s="19" t="s">
        <v>61</v>
      </c>
      <c r="AQ22" s="19" t="s">
        <v>61</v>
      </c>
      <c r="AR22" s="19" t="s">
        <v>77</v>
      </c>
      <c r="AS22" s="19" t="s">
        <v>258</v>
      </c>
      <c r="AT22" s="19" t="s">
        <v>61</v>
      </c>
      <c r="AU22" s="20" t="s">
        <v>61</v>
      </c>
      <c r="AV22" s="19" t="s">
        <v>61</v>
      </c>
      <c r="AW22" s="19" t="s">
        <v>61</v>
      </c>
      <c r="AX22" s="19" t="s">
        <v>61</v>
      </c>
      <c r="AY22" s="19" t="s">
        <v>61</v>
      </c>
      <c r="AZ22" s="19" t="s">
        <v>61</v>
      </c>
      <c r="BA22" s="19" t="s">
        <v>61</v>
      </c>
      <c r="BB22" s="20" t="s">
        <v>60</v>
      </c>
      <c r="BC22" s="19" t="s">
        <v>59</v>
      </c>
      <c r="BD22" s="19" t="s">
        <v>60</v>
      </c>
      <c r="BE22" s="19" t="s">
        <v>59</v>
      </c>
    </row>
    <row r="23" ht="22.5" customHeight="1">
      <c r="A23" s="22" t="s">
        <v>259</v>
      </c>
      <c r="B23" s="23" t="s">
        <v>260</v>
      </c>
      <c r="C23" s="23" t="s">
        <v>261</v>
      </c>
      <c r="D23" s="23" t="s">
        <v>61</v>
      </c>
      <c r="E23" s="23" t="s">
        <v>61</v>
      </c>
      <c r="F23" s="24" t="s">
        <v>60</v>
      </c>
      <c r="G23" s="24">
        <v>94000.0</v>
      </c>
      <c r="H23" s="24" t="s">
        <v>60</v>
      </c>
      <c r="I23" s="24">
        <v>-22956.0</v>
      </c>
      <c r="J23" s="24" t="s">
        <v>60</v>
      </c>
      <c r="K23" s="24" t="s">
        <v>60</v>
      </c>
      <c r="L23" s="24">
        <v>71044.0</v>
      </c>
      <c r="M23" s="23" t="s">
        <v>61</v>
      </c>
      <c r="N23" s="19" t="str">
        <f t="shared" si="1"/>
        <v>   </v>
      </c>
      <c r="O23" s="19" t="str">
        <f t="shared" si="2"/>
        <v/>
      </c>
      <c r="P23" s="19">
        <v>57000.0</v>
      </c>
      <c r="Q23" s="19">
        <v>57000.0</v>
      </c>
      <c r="R23" s="23"/>
      <c r="S23" s="19">
        <v>1000.0</v>
      </c>
      <c r="T23" s="19">
        <f t="shared" si="8"/>
        <v>13044</v>
      </c>
      <c r="U23" s="19" t="str">
        <f t="shared" si="5"/>
        <v>#DIV/0!</v>
      </c>
      <c r="V23" s="21">
        <f t="shared" si="9"/>
        <v>0.2288421053</v>
      </c>
      <c r="W23" s="23" t="s">
        <v>61</v>
      </c>
      <c r="X23" s="23" t="s">
        <v>61</v>
      </c>
      <c r="Y23" s="23" t="s">
        <v>61</v>
      </c>
      <c r="Z23" s="23" t="s">
        <v>61</v>
      </c>
      <c r="AA23" s="24" t="s">
        <v>60</v>
      </c>
      <c r="AB23" s="24" t="s">
        <v>61</v>
      </c>
      <c r="AC23" s="23" t="s">
        <v>67</v>
      </c>
      <c r="AD23" s="23" t="s">
        <v>262</v>
      </c>
      <c r="AE23" s="23" t="s">
        <v>263</v>
      </c>
      <c r="AF23" s="23" t="s">
        <v>61</v>
      </c>
      <c r="AG23" s="23" t="s">
        <v>61</v>
      </c>
      <c r="AH23" s="23" t="s">
        <v>262</v>
      </c>
      <c r="AI23" s="23" t="s">
        <v>264</v>
      </c>
      <c r="AJ23" s="23" t="s">
        <v>265</v>
      </c>
      <c r="AK23" s="23" t="s">
        <v>266</v>
      </c>
      <c r="AL23" s="23" t="s">
        <v>117</v>
      </c>
      <c r="AM23" s="23" t="s">
        <v>267</v>
      </c>
      <c r="AN23" s="23" t="s">
        <v>75</v>
      </c>
      <c r="AO23" s="23" t="s">
        <v>119</v>
      </c>
      <c r="AP23" s="23" t="s">
        <v>61</v>
      </c>
      <c r="AQ23" s="23" t="s">
        <v>61</v>
      </c>
      <c r="AR23" s="23" t="s">
        <v>120</v>
      </c>
      <c r="AS23" s="23" t="s">
        <v>268</v>
      </c>
      <c r="AT23" s="23" t="s">
        <v>61</v>
      </c>
      <c r="AU23" s="25" t="s">
        <v>61</v>
      </c>
      <c r="AV23" s="23" t="s">
        <v>61</v>
      </c>
      <c r="AW23" s="23" t="s">
        <v>61</v>
      </c>
      <c r="AX23" s="23" t="s">
        <v>61</v>
      </c>
      <c r="AY23" s="23" t="s">
        <v>61</v>
      </c>
      <c r="AZ23" s="23" t="s">
        <v>61</v>
      </c>
      <c r="BA23" s="23" t="s">
        <v>61</v>
      </c>
      <c r="BB23" s="25" t="s">
        <v>60</v>
      </c>
      <c r="BC23" s="23" t="s">
        <v>61</v>
      </c>
      <c r="BD23" s="23" t="s">
        <v>60</v>
      </c>
      <c r="BE23" s="23" t="s">
        <v>61</v>
      </c>
    </row>
    <row r="24" ht="22.5" customHeight="1">
      <c r="A24" s="26" t="s">
        <v>269</v>
      </c>
      <c r="B24" s="27" t="s">
        <v>260</v>
      </c>
      <c r="C24" s="27" t="s">
        <v>57</v>
      </c>
      <c r="D24" s="27" t="s">
        <v>107</v>
      </c>
      <c r="E24" s="27" t="s">
        <v>81</v>
      </c>
      <c r="F24" s="28">
        <v>1.0</v>
      </c>
      <c r="G24" s="28" t="s">
        <v>60</v>
      </c>
      <c r="H24" s="28" t="s">
        <v>60</v>
      </c>
      <c r="I24" s="28" t="s">
        <v>60</v>
      </c>
      <c r="J24" s="28" t="s">
        <v>60</v>
      </c>
      <c r="K24" s="28" t="s">
        <v>60</v>
      </c>
      <c r="L24" s="28" t="s">
        <v>60</v>
      </c>
      <c r="M24" s="27" t="s">
        <v>61</v>
      </c>
      <c r="N24" s="19" t="str">
        <f t="shared" si="1"/>
        <v>Lámparas Luz Led X3 Portátil Inalámbricas Adhesivas +controlColor de la luz : Blanco frío | Voltaje : 110VJUA-14.5</v>
      </c>
      <c r="O24" s="19" t="str">
        <f t="shared" si="2"/>
        <v>Lámparas Luz Led X3 Portátil Inalámbricas Adhesivas +controlColor de la luz : Blanco frío | Voltaje : 110VJUA-14.5</v>
      </c>
      <c r="P24" s="19">
        <v>0.0</v>
      </c>
      <c r="Q24" s="19">
        <f t="shared" ref="Q24:Q42" si="10">P24*F24</f>
        <v>0</v>
      </c>
      <c r="R24" s="27"/>
      <c r="S24" s="19">
        <v>0.0</v>
      </c>
      <c r="T24" s="19">
        <v>0.0</v>
      </c>
      <c r="U24" s="19">
        <f t="shared" si="5"/>
        <v>0</v>
      </c>
      <c r="V24" s="21">
        <v>0.0</v>
      </c>
      <c r="W24" s="27" t="s">
        <v>62</v>
      </c>
      <c r="X24" s="27" t="s">
        <v>63</v>
      </c>
      <c r="Y24" s="27" t="s">
        <v>64</v>
      </c>
      <c r="Z24" s="27" t="s">
        <v>65</v>
      </c>
      <c r="AA24" s="28">
        <v>21900.0</v>
      </c>
      <c r="AB24" s="28" t="s">
        <v>66</v>
      </c>
      <c r="AC24" s="27" t="s">
        <v>61</v>
      </c>
      <c r="AD24" s="27" t="s">
        <v>61</v>
      </c>
      <c r="AE24" s="27" t="s">
        <v>61</v>
      </c>
      <c r="AF24" s="27" t="s">
        <v>61</v>
      </c>
      <c r="AG24" s="27" t="s">
        <v>61</v>
      </c>
      <c r="AH24" s="27" t="s">
        <v>61</v>
      </c>
      <c r="AI24" s="27" t="s">
        <v>61</v>
      </c>
      <c r="AJ24" s="27" t="s">
        <v>61</v>
      </c>
      <c r="AK24" s="27" t="s">
        <v>61</v>
      </c>
      <c r="AL24" s="27" t="s">
        <v>61</v>
      </c>
      <c r="AM24" s="27" t="s">
        <v>61</v>
      </c>
      <c r="AN24" s="27" t="s">
        <v>61</v>
      </c>
      <c r="AO24" s="27" t="s">
        <v>61</v>
      </c>
      <c r="AP24" s="27" t="s">
        <v>61</v>
      </c>
      <c r="AQ24" s="27" t="s">
        <v>61</v>
      </c>
      <c r="AR24" s="27" t="s">
        <v>61</v>
      </c>
      <c r="AS24" s="27" t="s">
        <v>61</v>
      </c>
      <c r="AT24" s="27" t="s">
        <v>61</v>
      </c>
      <c r="AU24" s="28" t="s">
        <v>61</v>
      </c>
      <c r="AV24" s="27" t="s">
        <v>61</v>
      </c>
      <c r="AW24" s="27" t="s">
        <v>61</v>
      </c>
      <c r="AX24" s="27" t="s">
        <v>61</v>
      </c>
      <c r="AY24" s="27" t="s">
        <v>61</v>
      </c>
      <c r="AZ24" s="27" t="s">
        <v>61</v>
      </c>
      <c r="BA24" s="27" t="s">
        <v>61</v>
      </c>
      <c r="BB24" s="28" t="s">
        <v>60</v>
      </c>
      <c r="BC24" s="27" t="s">
        <v>59</v>
      </c>
      <c r="BD24" s="27" t="s">
        <v>60</v>
      </c>
      <c r="BE24" s="27" t="s">
        <v>59</v>
      </c>
    </row>
    <row r="25" ht="22.5" customHeight="1">
      <c r="A25" s="26" t="s">
        <v>270</v>
      </c>
      <c r="B25" s="27" t="s">
        <v>260</v>
      </c>
      <c r="C25" s="27" t="s">
        <v>57</v>
      </c>
      <c r="D25" s="27" t="s">
        <v>107</v>
      </c>
      <c r="E25" s="27" t="s">
        <v>81</v>
      </c>
      <c r="F25" s="28">
        <v>1.0</v>
      </c>
      <c r="G25" s="28" t="s">
        <v>60</v>
      </c>
      <c r="H25" s="28" t="s">
        <v>60</v>
      </c>
      <c r="I25" s="28" t="s">
        <v>60</v>
      </c>
      <c r="J25" s="28" t="s">
        <v>60</v>
      </c>
      <c r="K25" s="28" t="s">
        <v>60</v>
      </c>
      <c r="L25" s="28" t="s">
        <v>60</v>
      </c>
      <c r="M25" s="27" t="s">
        <v>61</v>
      </c>
      <c r="N25" s="19" t="str">
        <f t="shared" si="1"/>
        <v>Sarten Ceramica 4 Puestos En 1 AntiadherenteColor : NegroEH-20</v>
      </c>
      <c r="O25" s="19" t="str">
        <f t="shared" si="2"/>
        <v>Sarten Ceramica 4 Puestos En 1 AntiadherenteColor : NegroEH-20</v>
      </c>
      <c r="P25" s="19">
        <v>0.0</v>
      </c>
      <c r="Q25" s="19">
        <f t="shared" si="10"/>
        <v>0</v>
      </c>
      <c r="R25" s="27"/>
      <c r="S25" s="19">
        <v>0.0</v>
      </c>
      <c r="T25" s="19">
        <v>0.0</v>
      </c>
      <c r="U25" s="19">
        <f t="shared" si="5"/>
        <v>0</v>
      </c>
      <c r="V25" s="21">
        <v>0.0</v>
      </c>
      <c r="W25" s="27" t="s">
        <v>271</v>
      </c>
      <c r="X25" s="27" t="s">
        <v>272</v>
      </c>
      <c r="Y25" s="27" t="s">
        <v>273</v>
      </c>
      <c r="Z25" s="27" t="s">
        <v>225</v>
      </c>
      <c r="AA25" s="28">
        <v>29900.0</v>
      </c>
      <c r="AB25" s="28" t="s">
        <v>66</v>
      </c>
      <c r="AC25" s="27" t="s">
        <v>61</v>
      </c>
      <c r="AD25" s="27" t="s">
        <v>61</v>
      </c>
      <c r="AE25" s="27" t="s">
        <v>61</v>
      </c>
      <c r="AF25" s="27" t="s">
        <v>61</v>
      </c>
      <c r="AG25" s="27" t="s">
        <v>61</v>
      </c>
      <c r="AH25" s="27" t="s">
        <v>61</v>
      </c>
      <c r="AI25" s="27" t="s">
        <v>61</v>
      </c>
      <c r="AJ25" s="27" t="s">
        <v>61</v>
      </c>
      <c r="AK25" s="27" t="s">
        <v>61</v>
      </c>
      <c r="AL25" s="27" t="s">
        <v>61</v>
      </c>
      <c r="AM25" s="27" t="s">
        <v>61</v>
      </c>
      <c r="AN25" s="27" t="s">
        <v>61</v>
      </c>
      <c r="AO25" s="27" t="s">
        <v>61</v>
      </c>
      <c r="AP25" s="27" t="s">
        <v>61</v>
      </c>
      <c r="AQ25" s="27" t="s">
        <v>61</v>
      </c>
      <c r="AR25" s="27" t="s">
        <v>61</v>
      </c>
      <c r="AS25" s="27" t="s">
        <v>61</v>
      </c>
      <c r="AT25" s="27" t="s">
        <v>61</v>
      </c>
      <c r="AU25" s="28" t="s">
        <v>61</v>
      </c>
      <c r="AV25" s="27" t="s">
        <v>61</v>
      </c>
      <c r="AW25" s="27" t="s">
        <v>61</v>
      </c>
      <c r="AX25" s="27" t="s">
        <v>61</v>
      </c>
      <c r="AY25" s="27" t="s">
        <v>61</v>
      </c>
      <c r="AZ25" s="27" t="s">
        <v>61</v>
      </c>
      <c r="BA25" s="27" t="s">
        <v>61</v>
      </c>
      <c r="BB25" s="28" t="s">
        <v>60</v>
      </c>
      <c r="BC25" s="27" t="s">
        <v>59</v>
      </c>
      <c r="BD25" s="27" t="s">
        <v>60</v>
      </c>
      <c r="BE25" s="27" t="s">
        <v>59</v>
      </c>
    </row>
    <row r="26" ht="22.5" customHeight="1">
      <c r="A26" s="26" t="s">
        <v>274</v>
      </c>
      <c r="B26" s="27" t="s">
        <v>260</v>
      </c>
      <c r="C26" s="27" t="s">
        <v>57</v>
      </c>
      <c r="D26" s="27" t="s">
        <v>107</v>
      </c>
      <c r="E26" s="27" t="s">
        <v>81</v>
      </c>
      <c r="F26" s="28">
        <v>1.0</v>
      </c>
      <c r="G26" s="28" t="s">
        <v>60</v>
      </c>
      <c r="H26" s="28" t="s">
        <v>60</v>
      </c>
      <c r="I26" s="28" t="s">
        <v>60</v>
      </c>
      <c r="J26" s="28" t="s">
        <v>60</v>
      </c>
      <c r="K26" s="28" t="s">
        <v>60</v>
      </c>
      <c r="L26" s="28" t="s">
        <v>60</v>
      </c>
      <c r="M26" s="27" t="s">
        <v>61</v>
      </c>
      <c r="N26" s="19" t="str">
        <f t="shared" si="1"/>
        <v>Cojín Silicona Gel Flexible Comodidad + Funda Protectora VZ-19</v>
      </c>
      <c r="O26" s="19" t="str">
        <f t="shared" si="2"/>
        <v>Cojín Silicona Gel Flexible Comodidad + Funda Protectora VZ-19</v>
      </c>
      <c r="P26" s="19">
        <v>0.0</v>
      </c>
      <c r="Q26" s="19">
        <f t="shared" si="10"/>
        <v>0</v>
      </c>
      <c r="R26" s="27"/>
      <c r="S26" s="19">
        <v>0.0</v>
      </c>
      <c r="T26" s="19">
        <v>0.0</v>
      </c>
      <c r="U26" s="19">
        <f t="shared" si="5"/>
        <v>0</v>
      </c>
      <c r="V26" s="21">
        <v>0.0</v>
      </c>
      <c r="W26" s="27" t="s">
        <v>275</v>
      </c>
      <c r="X26" s="27" t="s">
        <v>276</v>
      </c>
      <c r="Y26" s="27" t="s">
        <v>277</v>
      </c>
      <c r="Z26" s="27" t="s">
        <v>61</v>
      </c>
      <c r="AA26" s="28">
        <v>28600.0</v>
      </c>
      <c r="AB26" s="28" t="s">
        <v>66</v>
      </c>
      <c r="AC26" s="27" t="s">
        <v>61</v>
      </c>
      <c r="AD26" s="27" t="s">
        <v>61</v>
      </c>
      <c r="AE26" s="27" t="s">
        <v>61</v>
      </c>
      <c r="AF26" s="27" t="s">
        <v>61</v>
      </c>
      <c r="AG26" s="27" t="s">
        <v>61</v>
      </c>
      <c r="AH26" s="27" t="s">
        <v>61</v>
      </c>
      <c r="AI26" s="27" t="s">
        <v>61</v>
      </c>
      <c r="AJ26" s="27" t="s">
        <v>61</v>
      </c>
      <c r="AK26" s="27" t="s">
        <v>61</v>
      </c>
      <c r="AL26" s="27" t="s">
        <v>61</v>
      </c>
      <c r="AM26" s="27" t="s">
        <v>61</v>
      </c>
      <c r="AN26" s="27" t="s">
        <v>61</v>
      </c>
      <c r="AO26" s="27" t="s">
        <v>61</v>
      </c>
      <c r="AP26" s="27" t="s">
        <v>61</v>
      </c>
      <c r="AQ26" s="27" t="s">
        <v>61</v>
      </c>
      <c r="AR26" s="27" t="s">
        <v>61</v>
      </c>
      <c r="AS26" s="27" t="s">
        <v>61</v>
      </c>
      <c r="AT26" s="27" t="s">
        <v>61</v>
      </c>
      <c r="AU26" s="28" t="s">
        <v>61</v>
      </c>
      <c r="AV26" s="27" t="s">
        <v>61</v>
      </c>
      <c r="AW26" s="27" t="s">
        <v>61</v>
      </c>
      <c r="AX26" s="27" t="s">
        <v>61</v>
      </c>
      <c r="AY26" s="27" t="s">
        <v>61</v>
      </c>
      <c r="AZ26" s="27" t="s">
        <v>61</v>
      </c>
      <c r="BA26" s="27" t="s">
        <v>61</v>
      </c>
      <c r="BB26" s="28" t="s">
        <v>60</v>
      </c>
      <c r="BC26" s="27" t="s">
        <v>59</v>
      </c>
      <c r="BD26" s="27" t="s">
        <v>60</v>
      </c>
      <c r="BE26" s="27" t="s">
        <v>59</v>
      </c>
    </row>
    <row r="27" ht="22.5" customHeight="1">
      <c r="A27" s="26" t="s">
        <v>278</v>
      </c>
      <c r="B27" s="27" t="s">
        <v>260</v>
      </c>
      <c r="C27" s="27" t="s">
        <v>57</v>
      </c>
      <c r="D27" s="27" t="s">
        <v>107</v>
      </c>
      <c r="E27" s="27" t="s">
        <v>81</v>
      </c>
      <c r="F27" s="28">
        <v>1.0</v>
      </c>
      <c r="G27" s="28" t="s">
        <v>60</v>
      </c>
      <c r="H27" s="28" t="s">
        <v>60</v>
      </c>
      <c r="I27" s="28" t="s">
        <v>60</v>
      </c>
      <c r="J27" s="28" t="s">
        <v>60</v>
      </c>
      <c r="K27" s="28" t="s">
        <v>60</v>
      </c>
      <c r="L27" s="28" t="s">
        <v>60</v>
      </c>
      <c r="M27" s="27" t="s">
        <v>61</v>
      </c>
      <c r="N27" s="19" t="str">
        <f t="shared" si="1"/>
        <v>Kit Bandas Elasticas Cerradas X5 + Guía De Ejercicio + BolsoColor : TQ-7TQ-7</v>
      </c>
      <c r="O27" s="19" t="str">
        <f t="shared" si="2"/>
        <v>Kit Bandas Elasticas Cerradas X5 + Guía De Ejercicio + BolsoColor : TQ-7TQ-7</v>
      </c>
      <c r="P27" s="19">
        <v>0.0</v>
      </c>
      <c r="Q27" s="19">
        <f t="shared" si="10"/>
        <v>0</v>
      </c>
      <c r="R27" s="27"/>
      <c r="S27" s="19">
        <v>0.0</v>
      </c>
      <c r="T27" s="19">
        <v>0.0</v>
      </c>
      <c r="U27" s="19">
        <f t="shared" si="5"/>
        <v>0</v>
      </c>
      <c r="V27" s="21">
        <v>0.0</v>
      </c>
      <c r="W27" s="27" t="s">
        <v>279</v>
      </c>
      <c r="X27" s="27" t="s">
        <v>280</v>
      </c>
      <c r="Y27" s="27" t="s">
        <v>281</v>
      </c>
      <c r="Z27" s="27" t="s">
        <v>282</v>
      </c>
      <c r="AA27" s="28">
        <v>13600.0</v>
      </c>
      <c r="AB27" s="28" t="s">
        <v>66</v>
      </c>
      <c r="AC27" s="27" t="s">
        <v>61</v>
      </c>
      <c r="AD27" s="27" t="s">
        <v>61</v>
      </c>
      <c r="AE27" s="27" t="s">
        <v>61</v>
      </c>
      <c r="AF27" s="27" t="s">
        <v>61</v>
      </c>
      <c r="AG27" s="27" t="s">
        <v>61</v>
      </c>
      <c r="AH27" s="27" t="s">
        <v>61</v>
      </c>
      <c r="AI27" s="27" t="s">
        <v>61</v>
      </c>
      <c r="AJ27" s="27" t="s">
        <v>61</v>
      </c>
      <c r="AK27" s="27" t="s">
        <v>61</v>
      </c>
      <c r="AL27" s="27" t="s">
        <v>61</v>
      </c>
      <c r="AM27" s="27" t="s">
        <v>61</v>
      </c>
      <c r="AN27" s="27" t="s">
        <v>61</v>
      </c>
      <c r="AO27" s="27" t="s">
        <v>61</v>
      </c>
      <c r="AP27" s="27" t="s">
        <v>61</v>
      </c>
      <c r="AQ27" s="27" t="s">
        <v>61</v>
      </c>
      <c r="AR27" s="27" t="s">
        <v>61</v>
      </c>
      <c r="AS27" s="27" t="s">
        <v>61</v>
      </c>
      <c r="AT27" s="27" t="s">
        <v>61</v>
      </c>
      <c r="AU27" s="28" t="s">
        <v>61</v>
      </c>
      <c r="AV27" s="27" t="s">
        <v>61</v>
      </c>
      <c r="AW27" s="27" t="s">
        <v>61</v>
      </c>
      <c r="AX27" s="27" t="s">
        <v>61</v>
      </c>
      <c r="AY27" s="27" t="s">
        <v>61</v>
      </c>
      <c r="AZ27" s="27" t="s">
        <v>61</v>
      </c>
      <c r="BA27" s="27" t="s">
        <v>61</v>
      </c>
      <c r="BB27" s="28" t="s">
        <v>60</v>
      </c>
      <c r="BC27" s="27" t="s">
        <v>59</v>
      </c>
      <c r="BD27" s="27" t="s">
        <v>60</v>
      </c>
      <c r="BE27" s="27" t="s">
        <v>59</v>
      </c>
    </row>
    <row r="28" ht="22.5" customHeight="1">
      <c r="A28" s="18" t="s">
        <v>283</v>
      </c>
      <c r="B28" s="19" t="s">
        <v>284</v>
      </c>
      <c r="C28" s="19" t="s">
        <v>57</v>
      </c>
      <c r="D28" s="19" t="s">
        <v>107</v>
      </c>
      <c r="E28" s="19" t="s">
        <v>59</v>
      </c>
      <c r="F28" s="20">
        <v>2.0</v>
      </c>
      <c r="G28" s="20">
        <v>46000.0</v>
      </c>
      <c r="H28" s="20">
        <v>14250.0</v>
      </c>
      <c r="I28" s="20">
        <v>-11793.19</v>
      </c>
      <c r="J28" s="20">
        <v>-14250.0</v>
      </c>
      <c r="K28" s="20" t="s">
        <v>60</v>
      </c>
      <c r="L28" s="20">
        <v>34206.81</v>
      </c>
      <c r="M28" s="19" t="s">
        <v>61</v>
      </c>
      <c r="N28" s="19" t="str">
        <f t="shared" si="1"/>
        <v>Rodillera Deportiva, Almohadillas Protectoras Banda, RodilleColor : Negro | Talla : UnicaFK-10</v>
      </c>
      <c r="O28" s="19" t="str">
        <f t="shared" si="2"/>
        <v>Rodillera Deportiva, Almohadillas Protectoras Banda, RodilleColor : Negro | Talla : UnicaFK-10</v>
      </c>
      <c r="P28" s="19">
        <f>VLOOKUP(O28,YOVANI!B:D,3,0)</f>
        <v>10000</v>
      </c>
      <c r="Q28" s="19">
        <f t="shared" si="10"/>
        <v>20000</v>
      </c>
      <c r="R28" s="19"/>
      <c r="S28" s="19">
        <v>1000.0</v>
      </c>
      <c r="T28" s="19">
        <f t="shared" ref="T28:T42" si="11">L28-Q28-R28-S28</f>
        <v>13206.81</v>
      </c>
      <c r="U28" s="19">
        <f t="shared" si="5"/>
        <v>6603.405</v>
      </c>
      <c r="V28" s="21">
        <f t="shared" ref="V28:V42" si="12">T28/Q28</f>
        <v>0.6603405</v>
      </c>
      <c r="W28" s="19" t="s">
        <v>285</v>
      </c>
      <c r="X28" s="19" t="s">
        <v>286</v>
      </c>
      <c r="Y28" s="19" t="s">
        <v>287</v>
      </c>
      <c r="Z28" s="19" t="s">
        <v>288</v>
      </c>
      <c r="AA28" s="20">
        <v>23000.0</v>
      </c>
      <c r="AB28" s="20" t="s">
        <v>66</v>
      </c>
      <c r="AC28" s="19" t="s">
        <v>67</v>
      </c>
      <c r="AD28" s="19" t="s">
        <v>289</v>
      </c>
      <c r="AE28" s="19" t="s">
        <v>290</v>
      </c>
      <c r="AF28" s="19" t="s">
        <v>61</v>
      </c>
      <c r="AG28" s="19" t="s">
        <v>61</v>
      </c>
      <c r="AH28" s="19" t="s">
        <v>289</v>
      </c>
      <c r="AI28" s="19" t="s">
        <v>291</v>
      </c>
      <c r="AJ28" s="19" t="s">
        <v>292</v>
      </c>
      <c r="AK28" s="19" t="s">
        <v>293</v>
      </c>
      <c r="AL28" s="19" t="s">
        <v>204</v>
      </c>
      <c r="AM28" s="19" t="s">
        <v>294</v>
      </c>
      <c r="AN28" s="19" t="s">
        <v>75</v>
      </c>
      <c r="AO28" s="19" t="s">
        <v>119</v>
      </c>
      <c r="AP28" s="19" t="s">
        <v>61</v>
      </c>
      <c r="AQ28" s="19" t="s">
        <v>61</v>
      </c>
      <c r="AR28" s="19" t="s">
        <v>120</v>
      </c>
      <c r="AS28" s="19" t="s">
        <v>295</v>
      </c>
      <c r="AT28" s="19" t="s">
        <v>61</v>
      </c>
      <c r="AU28" s="20" t="s">
        <v>61</v>
      </c>
      <c r="AV28" s="19" t="s">
        <v>61</v>
      </c>
      <c r="AW28" s="19" t="s">
        <v>61</v>
      </c>
      <c r="AX28" s="19" t="s">
        <v>61</v>
      </c>
      <c r="AY28" s="19" t="s">
        <v>61</v>
      </c>
      <c r="AZ28" s="19" t="s">
        <v>61</v>
      </c>
      <c r="BA28" s="19" t="s">
        <v>61</v>
      </c>
      <c r="BB28" s="20" t="s">
        <v>60</v>
      </c>
      <c r="BC28" s="19" t="s">
        <v>59</v>
      </c>
      <c r="BD28" s="19" t="s">
        <v>60</v>
      </c>
      <c r="BE28" s="19" t="s">
        <v>59</v>
      </c>
    </row>
    <row r="29" ht="22.5" customHeight="1">
      <c r="A29" s="18" t="s">
        <v>296</v>
      </c>
      <c r="B29" s="19" t="s">
        <v>297</v>
      </c>
      <c r="C29" s="19" t="s">
        <v>57</v>
      </c>
      <c r="D29" s="19" t="s">
        <v>107</v>
      </c>
      <c r="E29" s="19" t="s">
        <v>59</v>
      </c>
      <c r="F29" s="20">
        <v>2.0</v>
      </c>
      <c r="G29" s="20">
        <v>40066.0</v>
      </c>
      <c r="H29" s="20">
        <v>15800.0</v>
      </c>
      <c r="I29" s="20">
        <v>-10077.28</v>
      </c>
      <c r="J29" s="20">
        <v>-15800.0</v>
      </c>
      <c r="K29" s="20" t="s">
        <v>60</v>
      </c>
      <c r="L29" s="20">
        <v>29988.72</v>
      </c>
      <c r="M29" s="19" t="s">
        <v>61</v>
      </c>
      <c r="N29" s="19" t="str">
        <f t="shared" si="1"/>
        <v>Cámara De Seguridad Shenzhen A9 Mini Con Resolución De 1080p Visión Nocturna Incluida Negra TC-14</v>
      </c>
      <c r="O29" s="19" t="str">
        <f t="shared" si="2"/>
        <v>Cámara De Seguridad Shenzhen A9 Mini Con Resolución De 1080p Visión Nocturna Incluida Negra TC-14</v>
      </c>
      <c r="P29" s="19">
        <f>VLOOKUP(O29,YOVANI!B:D,3,0)</f>
        <v>14000</v>
      </c>
      <c r="Q29" s="19">
        <f t="shared" si="10"/>
        <v>28000</v>
      </c>
      <c r="R29" s="19"/>
      <c r="S29" s="19">
        <v>1000.0</v>
      </c>
      <c r="T29" s="19">
        <f t="shared" si="11"/>
        <v>988.72</v>
      </c>
      <c r="U29" s="19">
        <f t="shared" si="5"/>
        <v>494.36</v>
      </c>
      <c r="V29" s="21">
        <f t="shared" si="12"/>
        <v>0.03531142857</v>
      </c>
      <c r="W29" s="19" t="s">
        <v>158</v>
      </c>
      <c r="X29" s="19" t="s">
        <v>159</v>
      </c>
      <c r="Y29" s="19" t="s">
        <v>160</v>
      </c>
      <c r="Z29" s="19" t="s">
        <v>61</v>
      </c>
      <c r="AA29" s="20">
        <v>20033.0</v>
      </c>
      <c r="AB29" s="20" t="s">
        <v>66</v>
      </c>
      <c r="AC29" s="19" t="s">
        <v>67</v>
      </c>
      <c r="AD29" s="19" t="s">
        <v>298</v>
      </c>
      <c r="AE29" s="19" t="s">
        <v>299</v>
      </c>
      <c r="AF29" s="19" t="s">
        <v>61</v>
      </c>
      <c r="AG29" s="19" t="s">
        <v>61</v>
      </c>
      <c r="AH29" s="19" t="s">
        <v>298</v>
      </c>
      <c r="AI29" s="19" t="s">
        <v>300</v>
      </c>
      <c r="AJ29" s="19" t="s">
        <v>301</v>
      </c>
      <c r="AK29" s="19" t="s">
        <v>302</v>
      </c>
      <c r="AL29" s="19" t="s">
        <v>303</v>
      </c>
      <c r="AM29" s="19" t="s">
        <v>304</v>
      </c>
      <c r="AN29" s="19" t="s">
        <v>75</v>
      </c>
      <c r="AO29" s="19" t="s">
        <v>119</v>
      </c>
      <c r="AP29" s="19" t="s">
        <v>61</v>
      </c>
      <c r="AQ29" s="19" t="s">
        <v>61</v>
      </c>
      <c r="AR29" s="19" t="s">
        <v>120</v>
      </c>
      <c r="AS29" s="19" t="s">
        <v>305</v>
      </c>
      <c r="AT29" s="19" t="s">
        <v>61</v>
      </c>
      <c r="AU29" s="20" t="s">
        <v>61</v>
      </c>
      <c r="AV29" s="19" t="s">
        <v>61</v>
      </c>
      <c r="AW29" s="19" t="s">
        <v>61</v>
      </c>
      <c r="AX29" s="19" t="s">
        <v>61</v>
      </c>
      <c r="AY29" s="19" t="s">
        <v>61</v>
      </c>
      <c r="AZ29" s="19" t="s">
        <v>61</v>
      </c>
      <c r="BA29" s="19" t="s">
        <v>61</v>
      </c>
      <c r="BB29" s="20" t="s">
        <v>60</v>
      </c>
      <c r="BC29" s="19" t="s">
        <v>59</v>
      </c>
      <c r="BD29" s="19" t="s">
        <v>60</v>
      </c>
      <c r="BE29" s="19" t="s">
        <v>59</v>
      </c>
    </row>
    <row r="30" ht="22.5" customHeight="1">
      <c r="A30" s="18" t="s">
        <v>306</v>
      </c>
      <c r="B30" s="19" t="s">
        <v>307</v>
      </c>
      <c r="C30" s="19" t="s">
        <v>57</v>
      </c>
      <c r="D30" s="19" t="s">
        <v>107</v>
      </c>
      <c r="E30" s="19" t="s">
        <v>81</v>
      </c>
      <c r="F30" s="20">
        <v>1.0</v>
      </c>
      <c r="G30" s="20">
        <v>20033.0</v>
      </c>
      <c r="H30" s="20">
        <v>14600.0</v>
      </c>
      <c r="I30" s="20">
        <v>-4504.0</v>
      </c>
      <c r="J30" s="20">
        <v>-14600.0</v>
      </c>
      <c r="K30" s="20" t="s">
        <v>60</v>
      </c>
      <c r="L30" s="20">
        <v>15529.0</v>
      </c>
      <c r="M30" s="19" t="s">
        <v>61</v>
      </c>
      <c r="N30" s="19" t="str">
        <f t="shared" si="1"/>
        <v>Cámara De Seguridad Shenzhen A9 Mini Con Resolución De 1080p Visión Nocturna Incluida Negra TC-14</v>
      </c>
      <c r="O30" s="19" t="str">
        <f t="shared" si="2"/>
        <v>Cámara De Seguridad Shenzhen A9 Mini Con Resolución De 1080p Visión Nocturna Incluida Negra TC-14</v>
      </c>
      <c r="P30" s="19">
        <f>VLOOKUP(O30,YOVANI!B:D,3,0)</f>
        <v>14000</v>
      </c>
      <c r="Q30" s="19">
        <f t="shared" si="10"/>
        <v>14000</v>
      </c>
      <c r="R30" s="19"/>
      <c r="S30" s="19">
        <v>1000.0</v>
      </c>
      <c r="T30" s="19">
        <f t="shared" si="11"/>
        <v>529</v>
      </c>
      <c r="U30" s="19">
        <f t="shared" si="5"/>
        <v>529</v>
      </c>
      <c r="V30" s="21">
        <f t="shared" si="12"/>
        <v>0.03778571429</v>
      </c>
      <c r="W30" s="19" t="s">
        <v>158</v>
      </c>
      <c r="X30" s="19" t="s">
        <v>159</v>
      </c>
      <c r="Y30" s="19" t="s">
        <v>160</v>
      </c>
      <c r="Z30" s="19" t="s">
        <v>61</v>
      </c>
      <c r="AA30" s="20">
        <v>20033.0</v>
      </c>
      <c r="AB30" s="20" t="s">
        <v>66</v>
      </c>
      <c r="AC30" s="19" t="s">
        <v>67</v>
      </c>
      <c r="AD30" s="19" t="s">
        <v>308</v>
      </c>
      <c r="AE30" s="19" t="s">
        <v>309</v>
      </c>
      <c r="AF30" s="19" t="s">
        <v>61</v>
      </c>
      <c r="AG30" s="19" t="s">
        <v>61</v>
      </c>
      <c r="AH30" s="19" t="s">
        <v>308</v>
      </c>
      <c r="AI30" s="19" t="s">
        <v>310</v>
      </c>
      <c r="AJ30" s="19" t="s">
        <v>311</v>
      </c>
      <c r="AK30" s="19" t="s">
        <v>312</v>
      </c>
      <c r="AL30" s="19" t="s">
        <v>303</v>
      </c>
      <c r="AM30" s="19" t="s">
        <v>313</v>
      </c>
      <c r="AN30" s="19" t="s">
        <v>75</v>
      </c>
      <c r="AO30" s="19" t="s">
        <v>119</v>
      </c>
      <c r="AP30" s="19" t="s">
        <v>61</v>
      </c>
      <c r="AQ30" s="19" t="s">
        <v>61</v>
      </c>
      <c r="AR30" s="19" t="s">
        <v>120</v>
      </c>
      <c r="AS30" s="19" t="s">
        <v>314</v>
      </c>
      <c r="AT30" s="19" t="s">
        <v>61</v>
      </c>
      <c r="AU30" s="20" t="s">
        <v>61</v>
      </c>
      <c r="AV30" s="19" t="s">
        <v>61</v>
      </c>
      <c r="AW30" s="19" t="s">
        <v>61</v>
      </c>
      <c r="AX30" s="19" t="s">
        <v>61</v>
      </c>
      <c r="AY30" s="19" t="s">
        <v>61</v>
      </c>
      <c r="AZ30" s="19" t="s">
        <v>61</v>
      </c>
      <c r="BA30" s="19" t="s">
        <v>61</v>
      </c>
      <c r="BB30" s="20" t="s">
        <v>60</v>
      </c>
      <c r="BC30" s="19" t="s">
        <v>59</v>
      </c>
      <c r="BD30" s="19" t="s">
        <v>60</v>
      </c>
      <c r="BE30" s="19" t="s">
        <v>59</v>
      </c>
    </row>
    <row r="31" ht="22.5" customHeight="1">
      <c r="A31" s="18" t="s">
        <v>315</v>
      </c>
      <c r="B31" s="19" t="s">
        <v>316</v>
      </c>
      <c r="C31" s="19" t="s">
        <v>57</v>
      </c>
      <c r="D31" s="19" t="s">
        <v>107</v>
      </c>
      <c r="E31" s="19" t="s">
        <v>59</v>
      </c>
      <c r="F31" s="20">
        <v>1.0</v>
      </c>
      <c r="G31" s="20">
        <v>65482.0</v>
      </c>
      <c r="H31" s="20">
        <v>15300.0</v>
      </c>
      <c r="I31" s="20">
        <v>-12813.17</v>
      </c>
      <c r="J31" s="20">
        <v>-15300.0</v>
      </c>
      <c r="K31" s="20" t="s">
        <v>60</v>
      </c>
      <c r="L31" s="20">
        <v>52668.83</v>
      </c>
      <c r="M31" s="19" t="s">
        <v>61</v>
      </c>
      <c r="N31" s="19" t="str">
        <f t="shared" si="1"/>
        <v>Lonchera / Fiambrera Eléctrica PortacomidaColor : Azul acero | Voltaje : 110V/220VJUA-47.5</v>
      </c>
      <c r="O31" s="19" t="str">
        <f t="shared" si="2"/>
        <v>Lonchera / Fiambrera Eléctrica PortacomidaColor : Azul acero | Voltaje : 110V/220VJUA-47.5</v>
      </c>
      <c r="P31" s="19">
        <f>VLOOKUP(O31,YOVANI!B:D,3,0)</f>
        <v>45500</v>
      </c>
      <c r="Q31" s="19">
        <f t="shared" si="10"/>
        <v>45500</v>
      </c>
      <c r="R31" s="19"/>
      <c r="S31" s="19">
        <v>1000.0</v>
      </c>
      <c r="T31" s="19">
        <f t="shared" si="11"/>
        <v>6168.83</v>
      </c>
      <c r="U31" s="19">
        <f t="shared" si="5"/>
        <v>6168.83</v>
      </c>
      <c r="V31" s="21">
        <f t="shared" si="12"/>
        <v>0.1355786813</v>
      </c>
      <c r="W31" s="19" t="s">
        <v>317</v>
      </c>
      <c r="X31" s="19" t="s">
        <v>318</v>
      </c>
      <c r="Y31" s="19" t="s">
        <v>319</v>
      </c>
      <c r="Z31" s="19" t="s">
        <v>320</v>
      </c>
      <c r="AA31" s="20">
        <v>65482.0</v>
      </c>
      <c r="AB31" s="20" t="s">
        <v>66</v>
      </c>
      <c r="AC31" s="19" t="s">
        <v>67</v>
      </c>
      <c r="AD31" s="19" t="s">
        <v>321</v>
      </c>
      <c r="AE31" s="19" t="s">
        <v>322</v>
      </c>
      <c r="AF31" s="19" t="s">
        <v>61</v>
      </c>
      <c r="AG31" s="19" t="s">
        <v>61</v>
      </c>
      <c r="AH31" s="19" t="s">
        <v>321</v>
      </c>
      <c r="AI31" s="19" t="s">
        <v>323</v>
      </c>
      <c r="AJ31" s="19" t="s">
        <v>324</v>
      </c>
      <c r="AK31" s="19" t="s">
        <v>325</v>
      </c>
      <c r="AL31" s="19" t="s">
        <v>326</v>
      </c>
      <c r="AM31" s="19" t="s">
        <v>327</v>
      </c>
      <c r="AN31" s="19" t="s">
        <v>75</v>
      </c>
      <c r="AO31" s="19" t="s">
        <v>119</v>
      </c>
      <c r="AP31" s="19" t="s">
        <v>61</v>
      </c>
      <c r="AQ31" s="19" t="s">
        <v>61</v>
      </c>
      <c r="AR31" s="19" t="s">
        <v>120</v>
      </c>
      <c r="AS31" s="19" t="s">
        <v>328</v>
      </c>
      <c r="AT31" s="19" t="s">
        <v>61</v>
      </c>
      <c r="AU31" s="20" t="s">
        <v>61</v>
      </c>
      <c r="AV31" s="19" t="s">
        <v>61</v>
      </c>
      <c r="AW31" s="19" t="s">
        <v>61</v>
      </c>
      <c r="AX31" s="19" t="s">
        <v>61</v>
      </c>
      <c r="AY31" s="19" t="s">
        <v>61</v>
      </c>
      <c r="AZ31" s="19" t="s">
        <v>61</v>
      </c>
      <c r="BA31" s="19" t="s">
        <v>61</v>
      </c>
      <c r="BB31" s="20" t="s">
        <v>60</v>
      </c>
      <c r="BC31" s="19" t="s">
        <v>59</v>
      </c>
      <c r="BD31" s="19" t="s">
        <v>60</v>
      </c>
      <c r="BE31" s="19" t="s">
        <v>59</v>
      </c>
    </row>
    <row r="32" ht="22.5" customHeight="1">
      <c r="A32" s="18" t="s">
        <v>329</v>
      </c>
      <c r="B32" s="19" t="s">
        <v>330</v>
      </c>
      <c r="C32" s="19" t="s">
        <v>57</v>
      </c>
      <c r="D32" s="19" t="s">
        <v>58</v>
      </c>
      <c r="E32" s="19" t="s">
        <v>59</v>
      </c>
      <c r="F32" s="20">
        <v>1.0</v>
      </c>
      <c r="G32" s="20">
        <v>59755.0</v>
      </c>
      <c r="H32" s="20">
        <v>9900.0</v>
      </c>
      <c r="I32" s="20">
        <v>-11063.0</v>
      </c>
      <c r="J32" s="20" t="s">
        <v>60</v>
      </c>
      <c r="K32" s="20" t="s">
        <v>60</v>
      </c>
      <c r="L32" s="20">
        <v>58592.0</v>
      </c>
      <c r="M32" s="19" t="s">
        <v>61</v>
      </c>
      <c r="N32" s="19" t="str">
        <f t="shared" si="1"/>
        <v>Aspiradora De Mano Inalambrica Portatil Recargable PequeñaColor : GrisEH-50</v>
      </c>
      <c r="O32" s="19" t="str">
        <f t="shared" si="2"/>
        <v>Aspiradora De Mano Inalambrica Portatil Recargable PequeñaColor : GrisEH-50</v>
      </c>
      <c r="P32" s="19">
        <f>VLOOKUP(O32,YOVANI!B:D,3,0)</f>
        <v>50000</v>
      </c>
      <c r="Q32" s="19">
        <f t="shared" si="10"/>
        <v>50000</v>
      </c>
      <c r="R32" s="19">
        <v>7300.0</v>
      </c>
      <c r="S32" s="19">
        <v>1000.0</v>
      </c>
      <c r="T32" s="19">
        <f t="shared" si="11"/>
        <v>292</v>
      </c>
      <c r="U32" s="19">
        <f t="shared" si="5"/>
        <v>292</v>
      </c>
      <c r="V32" s="21">
        <f t="shared" si="12"/>
        <v>0.00584</v>
      </c>
      <c r="W32" s="19" t="s">
        <v>331</v>
      </c>
      <c r="X32" s="19" t="s">
        <v>332</v>
      </c>
      <c r="Y32" s="19" t="s">
        <v>333</v>
      </c>
      <c r="Z32" s="19" t="s">
        <v>334</v>
      </c>
      <c r="AA32" s="20">
        <v>59755.0</v>
      </c>
      <c r="AB32" s="20" t="s">
        <v>66</v>
      </c>
      <c r="AC32" s="19" t="s">
        <v>67</v>
      </c>
      <c r="AD32" s="19" t="s">
        <v>335</v>
      </c>
      <c r="AE32" s="19" t="s">
        <v>336</v>
      </c>
      <c r="AF32" s="19" t="s">
        <v>61</v>
      </c>
      <c r="AG32" s="19" t="s">
        <v>61</v>
      </c>
      <c r="AH32" s="19" t="s">
        <v>335</v>
      </c>
      <c r="AI32" s="19" t="s">
        <v>337</v>
      </c>
      <c r="AJ32" s="19" t="s">
        <v>338</v>
      </c>
      <c r="AK32" s="19" t="s">
        <v>339</v>
      </c>
      <c r="AL32" s="19" t="s">
        <v>73</v>
      </c>
      <c r="AM32" s="19" t="s">
        <v>340</v>
      </c>
      <c r="AN32" s="19" t="s">
        <v>75</v>
      </c>
      <c r="AO32" s="19" t="s">
        <v>76</v>
      </c>
      <c r="AP32" s="19" t="s">
        <v>61</v>
      </c>
      <c r="AQ32" s="19" t="s">
        <v>61</v>
      </c>
      <c r="AR32" s="19" t="s">
        <v>77</v>
      </c>
      <c r="AS32" s="19" t="s">
        <v>341</v>
      </c>
      <c r="AT32" s="19" t="s">
        <v>61</v>
      </c>
      <c r="AU32" s="20" t="s">
        <v>61</v>
      </c>
      <c r="AV32" s="19" t="s">
        <v>61</v>
      </c>
      <c r="AW32" s="19" t="s">
        <v>61</v>
      </c>
      <c r="AX32" s="19" t="s">
        <v>61</v>
      </c>
      <c r="AY32" s="19" t="s">
        <v>61</v>
      </c>
      <c r="AZ32" s="19" t="s">
        <v>61</v>
      </c>
      <c r="BA32" s="19" t="s">
        <v>61</v>
      </c>
      <c r="BB32" s="20" t="s">
        <v>60</v>
      </c>
      <c r="BC32" s="19" t="s">
        <v>59</v>
      </c>
      <c r="BD32" s="19" t="s">
        <v>60</v>
      </c>
      <c r="BE32" s="19" t="s">
        <v>59</v>
      </c>
    </row>
    <row r="33" ht="22.5" customHeight="1">
      <c r="A33" s="18" t="s">
        <v>342</v>
      </c>
      <c r="B33" s="19" t="s">
        <v>343</v>
      </c>
      <c r="C33" s="19" t="s">
        <v>57</v>
      </c>
      <c r="D33" s="19" t="s">
        <v>58</v>
      </c>
      <c r="E33" s="19" t="s">
        <v>59</v>
      </c>
      <c r="F33" s="20">
        <v>1.0</v>
      </c>
      <c r="G33" s="20">
        <v>49300.0</v>
      </c>
      <c r="H33" s="20">
        <v>11500.0</v>
      </c>
      <c r="I33" s="20">
        <v>-10110.69</v>
      </c>
      <c r="J33" s="20" t="s">
        <v>60</v>
      </c>
      <c r="K33" s="20" t="s">
        <v>60</v>
      </c>
      <c r="L33" s="20">
        <v>50689.31</v>
      </c>
      <c r="M33" s="19" t="s">
        <v>61</v>
      </c>
      <c r="N33" s="19" t="str">
        <f t="shared" si="1"/>
        <v>Dispensador Aceite De Oliva Y Vinagre - Set X 2 Aceitera VZ-27</v>
      </c>
      <c r="O33" s="19" t="str">
        <f t="shared" si="2"/>
        <v>Dispensador Aceite De Oliva Y Vinagre - Set X 2 Aceitera VZ-27</v>
      </c>
      <c r="P33" s="19">
        <f>VLOOKUP(O33,YOVANI!B:D,3,0)</f>
        <v>25000</v>
      </c>
      <c r="Q33" s="19">
        <f t="shared" si="10"/>
        <v>25000</v>
      </c>
      <c r="R33" s="19">
        <v>7300.0</v>
      </c>
      <c r="S33" s="19">
        <v>1000.0</v>
      </c>
      <c r="T33" s="19">
        <f t="shared" si="11"/>
        <v>17389.31</v>
      </c>
      <c r="U33" s="19">
        <f t="shared" si="5"/>
        <v>17389.31</v>
      </c>
      <c r="V33" s="21">
        <f t="shared" si="12"/>
        <v>0.6955724</v>
      </c>
      <c r="W33" s="19" t="s">
        <v>146</v>
      </c>
      <c r="X33" s="19" t="s">
        <v>147</v>
      </c>
      <c r="Y33" s="19" t="s">
        <v>148</v>
      </c>
      <c r="Z33" s="19" t="s">
        <v>61</v>
      </c>
      <c r="AA33" s="20">
        <v>49300.0</v>
      </c>
      <c r="AB33" s="20" t="s">
        <v>66</v>
      </c>
      <c r="AC33" s="19" t="s">
        <v>67</v>
      </c>
      <c r="AD33" s="19" t="s">
        <v>344</v>
      </c>
      <c r="AE33" s="19" t="s">
        <v>345</v>
      </c>
      <c r="AF33" s="19" t="s">
        <v>61</v>
      </c>
      <c r="AG33" s="19" t="s">
        <v>61</v>
      </c>
      <c r="AH33" s="19" t="s">
        <v>344</v>
      </c>
      <c r="AI33" s="19" t="s">
        <v>346</v>
      </c>
      <c r="AJ33" s="19" t="s">
        <v>347</v>
      </c>
      <c r="AK33" s="19" t="s">
        <v>248</v>
      </c>
      <c r="AL33" s="19" t="s">
        <v>73</v>
      </c>
      <c r="AM33" s="19" t="s">
        <v>348</v>
      </c>
      <c r="AN33" s="19" t="s">
        <v>75</v>
      </c>
      <c r="AO33" s="19" t="s">
        <v>76</v>
      </c>
      <c r="AP33" s="19" t="s">
        <v>61</v>
      </c>
      <c r="AQ33" s="19" t="s">
        <v>61</v>
      </c>
      <c r="AR33" s="19" t="s">
        <v>77</v>
      </c>
      <c r="AS33" s="19" t="s">
        <v>349</v>
      </c>
      <c r="AT33" s="19" t="s">
        <v>61</v>
      </c>
      <c r="AU33" s="20" t="s">
        <v>61</v>
      </c>
      <c r="AV33" s="19" t="s">
        <v>61</v>
      </c>
      <c r="AW33" s="19" t="s">
        <v>61</v>
      </c>
      <c r="AX33" s="19" t="s">
        <v>61</v>
      </c>
      <c r="AY33" s="19" t="s">
        <v>61</v>
      </c>
      <c r="AZ33" s="19" t="s">
        <v>61</v>
      </c>
      <c r="BA33" s="19" t="s">
        <v>61</v>
      </c>
      <c r="BB33" s="20" t="s">
        <v>60</v>
      </c>
      <c r="BC33" s="19" t="s">
        <v>59</v>
      </c>
      <c r="BD33" s="19" t="s">
        <v>60</v>
      </c>
      <c r="BE33" s="19" t="s">
        <v>59</v>
      </c>
    </row>
    <row r="34" ht="22.5" customHeight="1">
      <c r="A34" s="18" t="s">
        <v>350</v>
      </c>
      <c r="B34" s="19" t="s">
        <v>351</v>
      </c>
      <c r="C34" s="19" t="s">
        <v>57</v>
      </c>
      <c r="D34" s="19" t="s">
        <v>58</v>
      </c>
      <c r="E34" s="19" t="s">
        <v>59</v>
      </c>
      <c r="F34" s="20">
        <v>1.0</v>
      </c>
      <c r="G34" s="20">
        <v>20033.0</v>
      </c>
      <c r="H34" s="20">
        <v>8900.0</v>
      </c>
      <c r="I34" s="20">
        <v>-4504.0</v>
      </c>
      <c r="J34" s="20" t="s">
        <v>60</v>
      </c>
      <c r="K34" s="20" t="s">
        <v>60</v>
      </c>
      <c r="L34" s="20">
        <v>24429.0</v>
      </c>
      <c r="M34" s="19" t="s">
        <v>61</v>
      </c>
      <c r="N34" s="19" t="str">
        <f t="shared" si="1"/>
        <v>Cámara De Seguridad Shenzhen A9 Mini Con Resolución De 1080p Visión Nocturna Incluida Negra TC-14</v>
      </c>
      <c r="O34" s="19" t="str">
        <f t="shared" si="2"/>
        <v>Cámara De Seguridad Shenzhen A9 Mini Con Resolución De 1080p Visión Nocturna Incluida Negra TC-14</v>
      </c>
      <c r="P34" s="19">
        <f>VLOOKUP(O34,YOVANI!B:D,3,0)</f>
        <v>14000</v>
      </c>
      <c r="Q34" s="19">
        <f t="shared" si="10"/>
        <v>14000</v>
      </c>
      <c r="R34" s="19">
        <v>7300.0</v>
      </c>
      <c r="S34" s="19">
        <v>1000.0</v>
      </c>
      <c r="T34" s="19">
        <f t="shared" si="11"/>
        <v>2129</v>
      </c>
      <c r="U34" s="19">
        <f t="shared" si="5"/>
        <v>2129</v>
      </c>
      <c r="V34" s="21">
        <f t="shared" si="12"/>
        <v>0.1520714286</v>
      </c>
      <c r="W34" s="19" t="s">
        <v>158</v>
      </c>
      <c r="X34" s="19" t="s">
        <v>159</v>
      </c>
      <c r="Y34" s="19" t="s">
        <v>160</v>
      </c>
      <c r="Z34" s="19" t="s">
        <v>61</v>
      </c>
      <c r="AA34" s="20">
        <v>20033.0</v>
      </c>
      <c r="AB34" s="20" t="s">
        <v>66</v>
      </c>
      <c r="AC34" s="19" t="s">
        <v>67</v>
      </c>
      <c r="AD34" s="19" t="s">
        <v>352</v>
      </c>
      <c r="AE34" s="19" t="s">
        <v>353</v>
      </c>
      <c r="AF34" s="19" t="s">
        <v>61</v>
      </c>
      <c r="AG34" s="19" t="s">
        <v>61</v>
      </c>
      <c r="AH34" s="19" t="s">
        <v>352</v>
      </c>
      <c r="AI34" s="19" t="s">
        <v>354</v>
      </c>
      <c r="AJ34" s="19" t="s">
        <v>355</v>
      </c>
      <c r="AK34" s="19" t="s">
        <v>102</v>
      </c>
      <c r="AL34" s="19" t="s">
        <v>73</v>
      </c>
      <c r="AM34" s="19" t="s">
        <v>356</v>
      </c>
      <c r="AN34" s="19" t="s">
        <v>75</v>
      </c>
      <c r="AO34" s="19" t="s">
        <v>76</v>
      </c>
      <c r="AP34" s="19" t="s">
        <v>61</v>
      </c>
      <c r="AQ34" s="19" t="s">
        <v>61</v>
      </c>
      <c r="AR34" s="19" t="s">
        <v>77</v>
      </c>
      <c r="AS34" s="19" t="s">
        <v>357</v>
      </c>
      <c r="AT34" s="19" t="s">
        <v>61</v>
      </c>
      <c r="AU34" s="20" t="s">
        <v>61</v>
      </c>
      <c r="AV34" s="19" t="s">
        <v>61</v>
      </c>
      <c r="AW34" s="19" t="s">
        <v>61</v>
      </c>
      <c r="AX34" s="19" t="s">
        <v>61</v>
      </c>
      <c r="AY34" s="19" t="s">
        <v>61</v>
      </c>
      <c r="AZ34" s="19" t="s">
        <v>61</v>
      </c>
      <c r="BA34" s="19" t="s">
        <v>61</v>
      </c>
      <c r="BB34" s="20" t="s">
        <v>60</v>
      </c>
      <c r="BC34" s="19" t="s">
        <v>59</v>
      </c>
      <c r="BD34" s="19" t="s">
        <v>60</v>
      </c>
      <c r="BE34" s="19" t="s">
        <v>59</v>
      </c>
    </row>
    <row r="35" ht="22.5" customHeight="1">
      <c r="A35" s="18" t="s">
        <v>358</v>
      </c>
      <c r="B35" s="19" t="s">
        <v>359</v>
      </c>
      <c r="C35" s="19" t="s">
        <v>57</v>
      </c>
      <c r="D35" s="19" t="s">
        <v>107</v>
      </c>
      <c r="E35" s="19" t="s">
        <v>59</v>
      </c>
      <c r="F35" s="20">
        <v>1.0</v>
      </c>
      <c r="G35" s="20">
        <v>26102.0</v>
      </c>
      <c r="H35" s="20">
        <v>8580.0</v>
      </c>
      <c r="I35" s="20">
        <v>-6015.0</v>
      </c>
      <c r="J35" s="20">
        <v>-8580.0</v>
      </c>
      <c r="K35" s="20" t="s">
        <v>60</v>
      </c>
      <c r="L35" s="20">
        <v>20087.0</v>
      </c>
      <c r="M35" s="19" t="s">
        <v>61</v>
      </c>
      <c r="N35" s="19" t="str">
        <f t="shared" si="1"/>
        <v>Licuadora Portatil Deportiva 380ml Inalambrica Batidos Fruta Color Rosa TQ-15</v>
      </c>
      <c r="O35" s="19" t="str">
        <f t="shared" si="2"/>
        <v>Licuadora Portatil Deportiva 380ml Inalambrica Batidos Fruta Color Rosa TQ-15</v>
      </c>
      <c r="P35" s="19">
        <f>VLOOKUP(O35,YOVANI!B:D,3,0)</f>
        <v>15000</v>
      </c>
      <c r="Q35" s="19">
        <f t="shared" si="10"/>
        <v>15000</v>
      </c>
      <c r="R35" s="19"/>
      <c r="S35" s="19">
        <v>1000.0</v>
      </c>
      <c r="T35" s="19">
        <f t="shared" si="11"/>
        <v>4087</v>
      </c>
      <c r="U35" s="19">
        <f t="shared" si="5"/>
        <v>4087</v>
      </c>
      <c r="V35" s="21">
        <f t="shared" si="12"/>
        <v>0.2724666667</v>
      </c>
      <c r="W35" s="19" t="s">
        <v>196</v>
      </c>
      <c r="X35" s="19" t="s">
        <v>197</v>
      </c>
      <c r="Y35" s="19" t="s">
        <v>198</v>
      </c>
      <c r="Z35" s="19" t="s">
        <v>61</v>
      </c>
      <c r="AA35" s="20">
        <v>26102.0</v>
      </c>
      <c r="AB35" s="20" t="s">
        <v>66</v>
      </c>
      <c r="AC35" s="19" t="s">
        <v>67</v>
      </c>
      <c r="AD35" s="19" t="s">
        <v>360</v>
      </c>
      <c r="AE35" s="19" t="s">
        <v>361</v>
      </c>
      <c r="AF35" s="19" t="s">
        <v>61</v>
      </c>
      <c r="AG35" s="19" t="s">
        <v>61</v>
      </c>
      <c r="AH35" s="19" t="s">
        <v>360</v>
      </c>
      <c r="AI35" s="19" t="s">
        <v>362</v>
      </c>
      <c r="AJ35" s="19" t="s">
        <v>363</v>
      </c>
      <c r="AK35" s="19" t="s">
        <v>364</v>
      </c>
      <c r="AL35" s="19" t="s">
        <v>303</v>
      </c>
      <c r="AM35" s="19" t="s">
        <v>365</v>
      </c>
      <c r="AN35" s="19" t="s">
        <v>75</v>
      </c>
      <c r="AO35" s="19" t="s">
        <v>119</v>
      </c>
      <c r="AP35" s="19" t="s">
        <v>61</v>
      </c>
      <c r="AQ35" s="19" t="s">
        <v>61</v>
      </c>
      <c r="AR35" s="19" t="s">
        <v>120</v>
      </c>
      <c r="AS35" s="19" t="s">
        <v>366</v>
      </c>
      <c r="AT35" s="19" t="s">
        <v>61</v>
      </c>
      <c r="AU35" s="20" t="s">
        <v>61</v>
      </c>
      <c r="AV35" s="19" t="s">
        <v>61</v>
      </c>
      <c r="AW35" s="19" t="s">
        <v>61</v>
      </c>
      <c r="AX35" s="19" t="s">
        <v>61</v>
      </c>
      <c r="AY35" s="19" t="s">
        <v>61</v>
      </c>
      <c r="AZ35" s="19" t="s">
        <v>61</v>
      </c>
      <c r="BA35" s="19" t="s">
        <v>61</v>
      </c>
      <c r="BB35" s="20" t="s">
        <v>60</v>
      </c>
      <c r="BC35" s="19" t="s">
        <v>59</v>
      </c>
      <c r="BD35" s="19" t="s">
        <v>60</v>
      </c>
      <c r="BE35" s="19" t="s">
        <v>59</v>
      </c>
    </row>
    <row r="36" ht="15.75" customHeight="1">
      <c r="A36" s="18" t="s">
        <v>367</v>
      </c>
      <c r="B36" s="19" t="s">
        <v>368</v>
      </c>
      <c r="C36" s="19" t="s">
        <v>57</v>
      </c>
      <c r="D36" s="19" t="s">
        <v>107</v>
      </c>
      <c r="E36" s="19" t="s">
        <v>59</v>
      </c>
      <c r="F36" s="20">
        <v>1.0</v>
      </c>
      <c r="G36" s="20">
        <v>84900.0</v>
      </c>
      <c r="H36" s="20">
        <v>10725.0</v>
      </c>
      <c r="I36" s="20">
        <v>-14967.27</v>
      </c>
      <c r="J36" s="20">
        <v>-10725.0</v>
      </c>
      <c r="K36" s="20" t="s">
        <v>60</v>
      </c>
      <c r="L36" s="20">
        <v>69932.73</v>
      </c>
      <c r="M36" s="19" t="s">
        <v>61</v>
      </c>
      <c r="N36" s="19" t="str">
        <f t="shared" si="1"/>
        <v>Cámara Para Carro Dvr 3 Lentes 1080p Full Hd Dash Cam 3 En 1 HG-60</v>
      </c>
      <c r="O36" s="19" t="str">
        <f t="shared" si="2"/>
        <v>Cámara Para Carro Dvr 3 Lentes 1080p Full Hd Dash Cam 3 En 1 HG-60</v>
      </c>
      <c r="P36" s="29">
        <v>60000.0</v>
      </c>
      <c r="Q36" s="19">
        <f t="shared" si="10"/>
        <v>60000</v>
      </c>
      <c r="R36" s="19"/>
      <c r="S36" s="19">
        <v>1000.0</v>
      </c>
      <c r="T36" s="19">
        <f t="shared" si="11"/>
        <v>8932.73</v>
      </c>
      <c r="U36" s="19">
        <f t="shared" si="5"/>
        <v>8932.73</v>
      </c>
      <c r="V36" s="21">
        <f t="shared" si="12"/>
        <v>0.1488788333</v>
      </c>
      <c r="W36" s="19" t="s">
        <v>369</v>
      </c>
      <c r="X36" s="19" t="s">
        <v>370</v>
      </c>
      <c r="Y36" s="19" t="s">
        <v>371</v>
      </c>
      <c r="Z36" s="19" t="s">
        <v>61</v>
      </c>
      <c r="AA36" s="20">
        <v>84900.0</v>
      </c>
      <c r="AB36" s="20" t="s">
        <v>66</v>
      </c>
      <c r="AC36" s="19" t="s">
        <v>67</v>
      </c>
      <c r="AD36" s="19" t="s">
        <v>372</v>
      </c>
      <c r="AE36" s="19" t="s">
        <v>373</v>
      </c>
      <c r="AF36" s="19" t="s">
        <v>61</v>
      </c>
      <c r="AG36" s="19" t="s">
        <v>61</v>
      </c>
      <c r="AH36" s="19" t="s">
        <v>372</v>
      </c>
      <c r="AI36" s="19" t="s">
        <v>374</v>
      </c>
      <c r="AJ36" s="19" t="s">
        <v>375</v>
      </c>
      <c r="AK36" s="19" t="s">
        <v>376</v>
      </c>
      <c r="AL36" s="19" t="s">
        <v>303</v>
      </c>
      <c r="AM36" s="19" t="s">
        <v>377</v>
      </c>
      <c r="AN36" s="19" t="s">
        <v>75</v>
      </c>
      <c r="AO36" s="19" t="s">
        <v>119</v>
      </c>
      <c r="AP36" s="19" t="s">
        <v>61</v>
      </c>
      <c r="AQ36" s="19" t="s">
        <v>61</v>
      </c>
      <c r="AR36" s="19" t="s">
        <v>120</v>
      </c>
      <c r="AS36" s="19" t="s">
        <v>378</v>
      </c>
      <c r="AT36" s="19" t="s">
        <v>61</v>
      </c>
      <c r="AU36" s="20" t="s">
        <v>61</v>
      </c>
      <c r="AV36" s="19" t="s">
        <v>61</v>
      </c>
      <c r="AW36" s="19" t="s">
        <v>61</v>
      </c>
      <c r="AX36" s="19" t="s">
        <v>61</v>
      </c>
      <c r="AY36" s="19" t="s">
        <v>61</v>
      </c>
      <c r="AZ36" s="19" t="s">
        <v>61</v>
      </c>
      <c r="BA36" s="19" t="s">
        <v>61</v>
      </c>
      <c r="BB36" s="20" t="s">
        <v>60</v>
      </c>
      <c r="BC36" s="19" t="s">
        <v>59</v>
      </c>
      <c r="BD36" s="19" t="s">
        <v>60</v>
      </c>
      <c r="BE36" s="19" t="s">
        <v>59</v>
      </c>
    </row>
    <row r="37" ht="15.75" customHeight="1">
      <c r="A37" s="18" t="s">
        <v>379</v>
      </c>
      <c r="B37" s="19" t="s">
        <v>380</v>
      </c>
      <c r="C37" s="19" t="s">
        <v>57</v>
      </c>
      <c r="D37" s="19" t="s">
        <v>107</v>
      </c>
      <c r="E37" s="19" t="s">
        <v>59</v>
      </c>
      <c r="F37" s="20">
        <v>1.0</v>
      </c>
      <c r="G37" s="20">
        <v>19900.0</v>
      </c>
      <c r="H37" s="20">
        <v>13800.0</v>
      </c>
      <c r="I37" s="20">
        <v>-5483.0</v>
      </c>
      <c r="J37" s="20">
        <v>-13800.0</v>
      </c>
      <c r="K37" s="20" t="s">
        <v>60</v>
      </c>
      <c r="L37" s="20">
        <v>14417.0</v>
      </c>
      <c r="M37" s="19" t="s">
        <v>61</v>
      </c>
      <c r="N37" s="19" t="str">
        <f t="shared" si="1"/>
        <v>Gorro Secado De Cabello Tratamientos Accesorio Para SecadorColor : Negro | Voltaje : 1JUA-10</v>
      </c>
      <c r="O37" s="19" t="str">
        <f t="shared" si="2"/>
        <v>Gorro Secado De Cabello Tratamientos Accesorio Para SecadorColor : Negro | Voltaje : 1JUA-10</v>
      </c>
      <c r="P37" s="29">
        <v>10000.0</v>
      </c>
      <c r="Q37" s="19">
        <f t="shared" si="10"/>
        <v>10000</v>
      </c>
      <c r="R37" s="19"/>
      <c r="S37" s="19">
        <v>1000.0</v>
      </c>
      <c r="T37" s="19">
        <f t="shared" si="11"/>
        <v>3417</v>
      </c>
      <c r="U37" s="19">
        <f t="shared" si="5"/>
        <v>3417</v>
      </c>
      <c r="V37" s="21">
        <f t="shared" si="12"/>
        <v>0.3417</v>
      </c>
      <c r="W37" s="19" t="s">
        <v>381</v>
      </c>
      <c r="X37" s="19" t="s">
        <v>382</v>
      </c>
      <c r="Y37" s="19" t="s">
        <v>383</v>
      </c>
      <c r="Z37" s="19" t="s">
        <v>384</v>
      </c>
      <c r="AA37" s="20">
        <v>19900.0</v>
      </c>
      <c r="AB37" s="20" t="s">
        <v>66</v>
      </c>
      <c r="AC37" s="19" t="s">
        <v>67</v>
      </c>
      <c r="AD37" s="19" t="s">
        <v>385</v>
      </c>
      <c r="AE37" s="19" t="s">
        <v>386</v>
      </c>
      <c r="AF37" s="19" t="s">
        <v>61</v>
      </c>
      <c r="AG37" s="19" t="s">
        <v>61</v>
      </c>
      <c r="AH37" s="19" t="s">
        <v>385</v>
      </c>
      <c r="AI37" s="19" t="s">
        <v>387</v>
      </c>
      <c r="AJ37" s="19" t="s">
        <v>388</v>
      </c>
      <c r="AK37" s="19" t="s">
        <v>389</v>
      </c>
      <c r="AL37" s="19" t="s">
        <v>390</v>
      </c>
      <c r="AM37" s="19" t="s">
        <v>391</v>
      </c>
      <c r="AN37" s="19" t="s">
        <v>75</v>
      </c>
      <c r="AO37" s="19" t="s">
        <v>119</v>
      </c>
      <c r="AP37" s="19" t="s">
        <v>61</v>
      </c>
      <c r="AQ37" s="19" t="s">
        <v>61</v>
      </c>
      <c r="AR37" s="19" t="s">
        <v>120</v>
      </c>
      <c r="AS37" s="19" t="s">
        <v>392</v>
      </c>
      <c r="AT37" s="19" t="s">
        <v>61</v>
      </c>
      <c r="AU37" s="20" t="s">
        <v>61</v>
      </c>
      <c r="AV37" s="19" t="s">
        <v>61</v>
      </c>
      <c r="AW37" s="19" t="s">
        <v>61</v>
      </c>
      <c r="AX37" s="19" t="s">
        <v>61</v>
      </c>
      <c r="AY37" s="19" t="s">
        <v>61</v>
      </c>
      <c r="AZ37" s="19" t="s">
        <v>61</v>
      </c>
      <c r="BA37" s="19" t="s">
        <v>61</v>
      </c>
      <c r="BB37" s="20" t="s">
        <v>60</v>
      </c>
      <c r="BC37" s="19" t="s">
        <v>59</v>
      </c>
      <c r="BD37" s="19" t="s">
        <v>60</v>
      </c>
      <c r="BE37" s="19" t="s">
        <v>59</v>
      </c>
    </row>
    <row r="38" ht="15.75" customHeight="1">
      <c r="A38" s="18" t="s">
        <v>393</v>
      </c>
      <c r="B38" s="19" t="s">
        <v>394</v>
      </c>
      <c r="C38" s="19" t="s">
        <v>57</v>
      </c>
      <c r="D38" s="19" t="s">
        <v>107</v>
      </c>
      <c r="E38" s="19" t="s">
        <v>59</v>
      </c>
      <c r="F38" s="20">
        <v>1.0</v>
      </c>
      <c r="G38" s="20">
        <v>20033.0</v>
      </c>
      <c r="H38" s="20">
        <v>13515.0</v>
      </c>
      <c r="I38" s="20">
        <v>-5146.11</v>
      </c>
      <c r="J38" s="20">
        <v>-13515.0</v>
      </c>
      <c r="K38" s="20" t="s">
        <v>60</v>
      </c>
      <c r="L38" s="20">
        <v>14886.89</v>
      </c>
      <c r="M38" s="19" t="s">
        <v>61</v>
      </c>
      <c r="N38" s="19" t="str">
        <f t="shared" si="1"/>
        <v>Cámara De Seguridad Shenzhen A9 Mini Con Resolución De 1080p Visión Nocturna Incluida Negra TC-14</v>
      </c>
      <c r="O38" s="19" t="str">
        <f t="shared" si="2"/>
        <v>Cámara De Seguridad Shenzhen A9 Mini Con Resolución De 1080p Visión Nocturna Incluida Negra TC-14</v>
      </c>
      <c r="P38" s="19">
        <f>VLOOKUP(O38,YOVANI!B:D,3,0)</f>
        <v>14000</v>
      </c>
      <c r="Q38" s="19">
        <f t="shared" si="10"/>
        <v>14000</v>
      </c>
      <c r="R38" s="19"/>
      <c r="S38" s="19">
        <v>1000.0</v>
      </c>
      <c r="T38" s="19">
        <f t="shared" si="11"/>
        <v>-113.11</v>
      </c>
      <c r="U38" s="19">
        <f t="shared" si="5"/>
        <v>-113.11</v>
      </c>
      <c r="V38" s="21">
        <f t="shared" si="12"/>
        <v>-0.008079285714</v>
      </c>
      <c r="W38" s="19" t="s">
        <v>158</v>
      </c>
      <c r="X38" s="19" t="s">
        <v>159</v>
      </c>
      <c r="Y38" s="19" t="s">
        <v>160</v>
      </c>
      <c r="Z38" s="19" t="s">
        <v>61</v>
      </c>
      <c r="AA38" s="20">
        <v>20033.0</v>
      </c>
      <c r="AB38" s="20" t="s">
        <v>66</v>
      </c>
      <c r="AC38" s="19" t="s">
        <v>67</v>
      </c>
      <c r="AD38" s="19" t="s">
        <v>395</v>
      </c>
      <c r="AE38" s="19" t="s">
        <v>396</v>
      </c>
      <c r="AF38" s="19" t="s">
        <v>61</v>
      </c>
      <c r="AG38" s="19" t="s">
        <v>61</v>
      </c>
      <c r="AH38" s="19" t="s">
        <v>395</v>
      </c>
      <c r="AI38" s="19" t="s">
        <v>397</v>
      </c>
      <c r="AJ38" s="19" t="s">
        <v>398</v>
      </c>
      <c r="AK38" s="19" t="s">
        <v>399</v>
      </c>
      <c r="AL38" s="19" t="s">
        <v>326</v>
      </c>
      <c r="AM38" s="19" t="s">
        <v>400</v>
      </c>
      <c r="AN38" s="19" t="s">
        <v>75</v>
      </c>
      <c r="AO38" s="19" t="s">
        <v>119</v>
      </c>
      <c r="AP38" s="19" t="s">
        <v>61</v>
      </c>
      <c r="AQ38" s="19" t="s">
        <v>61</v>
      </c>
      <c r="AR38" s="19" t="s">
        <v>120</v>
      </c>
      <c r="AS38" s="19" t="s">
        <v>401</v>
      </c>
      <c r="AT38" s="19" t="s">
        <v>61</v>
      </c>
      <c r="AU38" s="20" t="s">
        <v>61</v>
      </c>
      <c r="AV38" s="19" t="s">
        <v>61</v>
      </c>
      <c r="AW38" s="19" t="s">
        <v>61</v>
      </c>
      <c r="AX38" s="19" t="s">
        <v>61</v>
      </c>
      <c r="AY38" s="19" t="s">
        <v>61</v>
      </c>
      <c r="AZ38" s="19" t="s">
        <v>61</v>
      </c>
      <c r="BA38" s="19" t="s">
        <v>61</v>
      </c>
      <c r="BB38" s="20" t="s">
        <v>60</v>
      </c>
      <c r="BC38" s="19" t="s">
        <v>59</v>
      </c>
      <c r="BD38" s="19" t="s">
        <v>60</v>
      </c>
      <c r="BE38" s="19" t="s">
        <v>59</v>
      </c>
    </row>
    <row r="39" ht="15.75" customHeight="1">
      <c r="A39" s="18" t="s">
        <v>402</v>
      </c>
      <c r="B39" s="19" t="s">
        <v>403</v>
      </c>
      <c r="C39" s="19" t="s">
        <v>57</v>
      </c>
      <c r="D39" s="19" t="s">
        <v>404</v>
      </c>
      <c r="E39" s="19" t="s">
        <v>59</v>
      </c>
      <c r="F39" s="20">
        <v>1.0</v>
      </c>
      <c r="G39" s="20">
        <v>42000.0</v>
      </c>
      <c r="H39" s="20">
        <v>8900.0</v>
      </c>
      <c r="I39" s="20">
        <v>-8534.23</v>
      </c>
      <c r="J39" s="20" t="s">
        <v>60</v>
      </c>
      <c r="K39" s="20" t="s">
        <v>60</v>
      </c>
      <c r="L39" s="20">
        <v>42365.77</v>
      </c>
      <c r="M39" s="19" t="s">
        <v>61</v>
      </c>
      <c r="N39" s="19" t="str">
        <f t="shared" si="1"/>
        <v>Kit De Teclado Numérico + Mouse Óptico Inalámbrico Pc 2.4ghz Color Del Teclado Blanco HG-30</v>
      </c>
      <c r="O39" s="19" t="str">
        <f t="shared" si="2"/>
        <v>Kit De Teclado Numérico + Mouse Óptico Inalámbrico Pc 2.4ghz Color Del Teclado Blanco HG-30</v>
      </c>
      <c r="P39" s="19">
        <f>VLOOKUP(O39,YOVANI!B:D,3,0)</f>
        <v>35000</v>
      </c>
      <c r="Q39" s="19">
        <f t="shared" si="10"/>
        <v>35000</v>
      </c>
      <c r="R39" s="19">
        <v>7300.0</v>
      </c>
      <c r="S39" s="19">
        <v>1000.0</v>
      </c>
      <c r="T39" s="19">
        <f t="shared" si="11"/>
        <v>-934.23</v>
      </c>
      <c r="U39" s="19">
        <f t="shared" si="5"/>
        <v>-934.23</v>
      </c>
      <c r="V39" s="21">
        <f t="shared" si="12"/>
        <v>-0.02669228571</v>
      </c>
      <c r="W39" s="19" t="s">
        <v>82</v>
      </c>
      <c r="X39" s="19" t="s">
        <v>83</v>
      </c>
      <c r="Y39" s="19" t="s">
        <v>84</v>
      </c>
      <c r="Z39" s="19" t="s">
        <v>61</v>
      </c>
      <c r="AA39" s="20">
        <v>42000.0</v>
      </c>
      <c r="AB39" s="20" t="s">
        <v>66</v>
      </c>
      <c r="AC39" s="19" t="s">
        <v>67</v>
      </c>
      <c r="AD39" s="19" t="s">
        <v>405</v>
      </c>
      <c r="AE39" s="19" t="s">
        <v>406</v>
      </c>
      <c r="AF39" s="19" t="s">
        <v>61</v>
      </c>
      <c r="AG39" s="19" t="s">
        <v>61</v>
      </c>
      <c r="AH39" s="19" t="s">
        <v>405</v>
      </c>
      <c r="AI39" s="19" t="s">
        <v>407</v>
      </c>
      <c r="AJ39" s="19" t="s">
        <v>408</v>
      </c>
      <c r="AK39" s="19" t="s">
        <v>409</v>
      </c>
      <c r="AL39" s="19" t="s">
        <v>73</v>
      </c>
      <c r="AM39" s="19" t="s">
        <v>410</v>
      </c>
      <c r="AN39" s="19" t="s">
        <v>75</v>
      </c>
      <c r="AO39" s="19" t="s">
        <v>76</v>
      </c>
      <c r="AP39" s="19" t="s">
        <v>61</v>
      </c>
      <c r="AQ39" s="19" t="s">
        <v>61</v>
      </c>
      <c r="AR39" s="19" t="s">
        <v>77</v>
      </c>
      <c r="AS39" s="19" t="s">
        <v>411</v>
      </c>
      <c r="AT39" s="19" t="s">
        <v>61</v>
      </c>
      <c r="AU39" s="20" t="s">
        <v>61</v>
      </c>
      <c r="AV39" s="19" t="s">
        <v>61</v>
      </c>
      <c r="AW39" s="19" t="s">
        <v>61</v>
      </c>
      <c r="AX39" s="19" t="s">
        <v>61</v>
      </c>
      <c r="AY39" s="19" t="s">
        <v>61</v>
      </c>
      <c r="AZ39" s="19" t="s">
        <v>61</v>
      </c>
      <c r="BA39" s="19" t="s">
        <v>61</v>
      </c>
      <c r="BB39" s="20" t="s">
        <v>60</v>
      </c>
      <c r="BC39" s="19" t="s">
        <v>59</v>
      </c>
      <c r="BD39" s="19" t="s">
        <v>60</v>
      </c>
      <c r="BE39" s="19" t="s">
        <v>59</v>
      </c>
    </row>
    <row r="40" ht="15.75" customHeight="1">
      <c r="A40" s="18" t="s">
        <v>412</v>
      </c>
      <c r="B40" s="19" t="s">
        <v>413</v>
      </c>
      <c r="C40" s="19" t="s">
        <v>57</v>
      </c>
      <c r="D40" s="19" t="s">
        <v>107</v>
      </c>
      <c r="E40" s="19" t="s">
        <v>59</v>
      </c>
      <c r="F40" s="20">
        <v>1.0</v>
      </c>
      <c r="G40" s="20">
        <v>20033.0</v>
      </c>
      <c r="H40" s="20">
        <v>13100.0</v>
      </c>
      <c r="I40" s="20">
        <v>-4504.0</v>
      </c>
      <c r="J40" s="20">
        <v>-13100.0</v>
      </c>
      <c r="K40" s="20" t="s">
        <v>60</v>
      </c>
      <c r="L40" s="20">
        <v>15529.0</v>
      </c>
      <c r="M40" s="19" t="s">
        <v>61</v>
      </c>
      <c r="N40" s="19" t="str">
        <f t="shared" si="1"/>
        <v>Cámara De Seguridad Shenzhen A9 Mini Con Resolución De 1080p Visión Nocturna Incluida Negra TC-14</v>
      </c>
      <c r="O40" s="19" t="str">
        <f t="shared" si="2"/>
        <v>Cámara De Seguridad Shenzhen A9 Mini Con Resolución De 1080p Visión Nocturna Incluida Negra TC-14</v>
      </c>
      <c r="P40" s="19">
        <f>VLOOKUP(O40,YOVANI!B:D,3,0)</f>
        <v>14000</v>
      </c>
      <c r="Q40" s="19">
        <f t="shared" si="10"/>
        <v>14000</v>
      </c>
      <c r="R40" s="19"/>
      <c r="S40" s="19">
        <v>1000.0</v>
      </c>
      <c r="T40" s="19">
        <f t="shared" si="11"/>
        <v>529</v>
      </c>
      <c r="U40" s="19">
        <f t="shared" si="5"/>
        <v>529</v>
      </c>
      <c r="V40" s="21">
        <f t="shared" si="12"/>
        <v>0.03778571429</v>
      </c>
      <c r="W40" s="19" t="s">
        <v>158</v>
      </c>
      <c r="X40" s="19" t="s">
        <v>159</v>
      </c>
      <c r="Y40" s="19" t="s">
        <v>160</v>
      </c>
      <c r="Z40" s="19" t="s">
        <v>61</v>
      </c>
      <c r="AA40" s="20">
        <v>20033.0</v>
      </c>
      <c r="AB40" s="20" t="s">
        <v>66</v>
      </c>
      <c r="AC40" s="19" t="s">
        <v>67</v>
      </c>
      <c r="AD40" s="19" t="s">
        <v>414</v>
      </c>
      <c r="AE40" s="19" t="s">
        <v>415</v>
      </c>
      <c r="AF40" s="19" t="s">
        <v>61</v>
      </c>
      <c r="AG40" s="19" t="s">
        <v>61</v>
      </c>
      <c r="AH40" s="19" t="s">
        <v>414</v>
      </c>
      <c r="AI40" s="19" t="s">
        <v>416</v>
      </c>
      <c r="AJ40" s="19" t="s">
        <v>417</v>
      </c>
      <c r="AK40" s="19" t="s">
        <v>418</v>
      </c>
      <c r="AL40" s="19" t="s">
        <v>419</v>
      </c>
      <c r="AM40" s="19" t="s">
        <v>420</v>
      </c>
      <c r="AN40" s="19" t="s">
        <v>75</v>
      </c>
      <c r="AO40" s="19" t="s">
        <v>119</v>
      </c>
      <c r="AP40" s="19" t="s">
        <v>61</v>
      </c>
      <c r="AQ40" s="19" t="s">
        <v>61</v>
      </c>
      <c r="AR40" s="19" t="s">
        <v>120</v>
      </c>
      <c r="AS40" s="19" t="s">
        <v>421</v>
      </c>
      <c r="AT40" s="19" t="s">
        <v>61</v>
      </c>
      <c r="AU40" s="20" t="s">
        <v>61</v>
      </c>
      <c r="AV40" s="19" t="s">
        <v>61</v>
      </c>
      <c r="AW40" s="19" t="s">
        <v>61</v>
      </c>
      <c r="AX40" s="19" t="s">
        <v>61</v>
      </c>
      <c r="AY40" s="19" t="s">
        <v>61</v>
      </c>
      <c r="AZ40" s="19" t="s">
        <v>61</v>
      </c>
      <c r="BA40" s="19" t="s">
        <v>61</v>
      </c>
      <c r="BB40" s="20" t="s">
        <v>60</v>
      </c>
      <c r="BC40" s="19" t="s">
        <v>59</v>
      </c>
      <c r="BD40" s="19" t="s">
        <v>60</v>
      </c>
      <c r="BE40" s="19" t="s">
        <v>59</v>
      </c>
    </row>
    <row r="41" ht="15.75" customHeight="1">
      <c r="A41" s="18" t="s">
        <v>422</v>
      </c>
      <c r="B41" s="19" t="s">
        <v>423</v>
      </c>
      <c r="C41" s="19" t="s">
        <v>57</v>
      </c>
      <c r="D41" s="19" t="s">
        <v>107</v>
      </c>
      <c r="E41" s="19" t="s">
        <v>59</v>
      </c>
      <c r="F41" s="20">
        <v>2.0</v>
      </c>
      <c r="G41" s="20">
        <v>40066.0</v>
      </c>
      <c r="H41" s="20">
        <v>13300.0</v>
      </c>
      <c r="I41" s="20">
        <v>-9008.0</v>
      </c>
      <c r="J41" s="20">
        <v>-13300.0</v>
      </c>
      <c r="K41" s="20" t="s">
        <v>60</v>
      </c>
      <c r="L41" s="20">
        <v>31058.0</v>
      </c>
      <c r="M41" s="19" t="s">
        <v>61</v>
      </c>
      <c r="N41" s="19" t="str">
        <f t="shared" si="1"/>
        <v>Cámara De Seguridad Shenzhen A9 Mini Con Resolución De 1080p Visión Nocturna Incluida Negra TC-14</v>
      </c>
      <c r="O41" s="19" t="str">
        <f t="shared" si="2"/>
        <v>Cámara De Seguridad Shenzhen A9 Mini Con Resolución De 1080p Visión Nocturna Incluida Negra TC-14</v>
      </c>
      <c r="P41" s="19">
        <f>VLOOKUP(O41,YOVANI!B:D,3,0)</f>
        <v>14000</v>
      </c>
      <c r="Q41" s="19">
        <f t="shared" si="10"/>
        <v>28000</v>
      </c>
      <c r="R41" s="19"/>
      <c r="S41" s="19">
        <v>1000.0</v>
      </c>
      <c r="T41" s="19">
        <f t="shared" si="11"/>
        <v>2058</v>
      </c>
      <c r="U41" s="19">
        <f t="shared" si="5"/>
        <v>1029</v>
      </c>
      <c r="V41" s="21">
        <f t="shared" si="12"/>
        <v>0.0735</v>
      </c>
      <c r="W41" s="19" t="s">
        <v>158</v>
      </c>
      <c r="X41" s="19" t="s">
        <v>159</v>
      </c>
      <c r="Y41" s="19" t="s">
        <v>160</v>
      </c>
      <c r="Z41" s="19" t="s">
        <v>61</v>
      </c>
      <c r="AA41" s="20">
        <v>20033.0</v>
      </c>
      <c r="AB41" s="20" t="s">
        <v>66</v>
      </c>
      <c r="AC41" s="19" t="s">
        <v>67</v>
      </c>
      <c r="AD41" s="19" t="s">
        <v>424</v>
      </c>
      <c r="AE41" s="19" t="s">
        <v>425</v>
      </c>
      <c r="AF41" s="19" t="s">
        <v>61</v>
      </c>
      <c r="AG41" s="19" t="s">
        <v>61</v>
      </c>
      <c r="AH41" s="19" t="s">
        <v>424</v>
      </c>
      <c r="AI41" s="19" t="s">
        <v>426</v>
      </c>
      <c r="AJ41" s="19" t="s">
        <v>427</v>
      </c>
      <c r="AK41" s="19" t="s">
        <v>293</v>
      </c>
      <c r="AL41" s="19" t="s">
        <v>204</v>
      </c>
      <c r="AM41" s="19" t="s">
        <v>428</v>
      </c>
      <c r="AN41" s="19" t="s">
        <v>75</v>
      </c>
      <c r="AO41" s="19" t="s">
        <v>119</v>
      </c>
      <c r="AP41" s="19" t="s">
        <v>61</v>
      </c>
      <c r="AQ41" s="19" t="s">
        <v>61</v>
      </c>
      <c r="AR41" s="19" t="s">
        <v>120</v>
      </c>
      <c r="AS41" s="19" t="s">
        <v>429</v>
      </c>
      <c r="AT41" s="19" t="s">
        <v>61</v>
      </c>
      <c r="AU41" s="20" t="s">
        <v>61</v>
      </c>
      <c r="AV41" s="19" t="s">
        <v>61</v>
      </c>
      <c r="AW41" s="19" t="s">
        <v>61</v>
      </c>
      <c r="AX41" s="19" t="s">
        <v>61</v>
      </c>
      <c r="AY41" s="19" t="s">
        <v>61</v>
      </c>
      <c r="AZ41" s="19" t="s">
        <v>61</v>
      </c>
      <c r="BA41" s="19" t="s">
        <v>61</v>
      </c>
      <c r="BB41" s="20" t="s">
        <v>60</v>
      </c>
      <c r="BC41" s="19" t="s">
        <v>59</v>
      </c>
      <c r="BD41" s="19" t="s">
        <v>60</v>
      </c>
      <c r="BE41" s="19" t="s">
        <v>59</v>
      </c>
    </row>
    <row r="42" ht="15.75" customHeight="1">
      <c r="A42" s="18" t="s">
        <v>430</v>
      </c>
      <c r="B42" s="19" t="s">
        <v>431</v>
      </c>
      <c r="C42" s="19" t="s">
        <v>57</v>
      </c>
      <c r="D42" s="19" t="s">
        <v>107</v>
      </c>
      <c r="E42" s="19" t="s">
        <v>59</v>
      </c>
      <c r="F42" s="20">
        <v>5.0</v>
      </c>
      <c r="G42" s="20">
        <v>179500.0</v>
      </c>
      <c r="H42" s="20" t="s">
        <v>60</v>
      </c>
      <c r="I42" s="20">
        <v>-33835.0</v>
      </c>
      <c r="J42" s="20" t="s">
        <v>60</v>
      </c>
      <c r="K42" s="20" t="s">
        <v>60</v>
      </c>
      <c r="L42" s="20">
        <v>145665.0</v>
      </c>
      <c r="M42" s="19" t="s">
        <v>61</v>
      </c>
      <c r="N42" s="19" t="str">
        <f t="shared" si="1"/>
        <v>Ventilador Portatil De Cuello Recargable Personal UsbColor : BlancoVZ-21</v>
      </c>
      <c r="O42" s="19" t="str">
        <f t="shared" si="2"/>
        <v>Ventilador Portatil De Cuello Recargable Personal UsbColor : BlancoVZ-21</v>
      </c>
      <c r="P42" s="19">
        <f>VLOOKUP(O42,YOVANI!B:D,3,0)</f>
        <v>22000</v>
      </c>
      <c r="Q42" s="19">
        <f t="shared" si="10"/>
        <v>110000</v>
      </c>
      <c r="R42" s="19"/>
      <c r="S42" s="19">
        <v>1000.0</v>
      </c>
      <c r="T42" s="19">
        <f t="shared" si="11"/>
        <v>34665</v>
      </c>
      <c r="U42" s="19">
        <f t="shared" si="5"/>
        <v>6933</v>
      </c>
      <c r="V42" s="21">
        <f t="shared" si="12"/>
        <v>0.3151363636</v>
      </c>
      <c r="W42" s="19" t="s">
        <v>136</v>
      </c>
      <c r="X42" s="19" t="s">
        <v>137</v>
      </c>
      <c r="Y42" s="19" t="s">
        <v>138</v>
      </c>
      <c r="Z42" s="19" t="s">
        <v>97</v>
      </c>
      <c r="AA42" s="20">
        <v>35900.0</v>
      </c>
      <c r="AB42" s="20" t="s">
        <v>66</v>
      </c>
      <c r="AC42" s="19" t="s">
        <v>67</v>
      </c>
      <c r="AD42" s="19" t="s">
        <v>432</v>
      </c>
      <c r="AE42" s="19" t="s">
        <v>433</v>
      </c>
      <c r="AF42" s="19" t="s">
        <v>61</v>
      </c>
      <c r="AG42" s="19" t="s">
        <v>61</v>
      </c>
      <c r="AH42" s="19" t="s">
        <v>432</v>
      </c>
      <c r="AI42" s="19" t="s">
        <v>434</v>
      </c>
      <c r="AJ42" s="19" t="s">
        <v>435</v>
      </c>
      <c r="AK42" s="19" t="s">
        <v>436</v>
      </c>
      <c r="AL42" s="19" t="s">
        <v>437</v>
      </c>
      <c r="AM42" s="19" t="s">
        <v>438</v>
      </c>
      <c r="AN42" s="19" t="s">
        <v>75</v>
      </c>
      <c r="AO42" s="19" t="s">
        <v>119</v>
      </c>
      <c r="AP42" s="19" t="s">
        <v>61</v>
      </c>
      <c r="AQ42" s="19" t="s">
        <v>61</v>
      </c>
      <c r="AR42" s="19" t="s">
        <v>120</v>
      </c>
      <c r="AS42" s="19" t="s">
        <v>439</v>
      </c>
      <c r="AT42" s="19" t="s">
        <v>61</v>
      </c>
      <c r="AU42" s="20" t="s">
        <v>61</v>
      </c>
      <c r="AV42" s="19" t="s">
        <v>61</v>
      </c>
      <c r="AW42" s="19" t="s">
        <v>61</v>
      </c>
      <c r="AX42" s="19" t="s">
        <v>61</v>
      </c>
      <c r="AY42" s="19" t="s">
        <v>61</v>
      </c>
      <c r="AZ42" s="19" t="s">
        <v>61</v>
      </c>
      <c r="BA42" s="19" t="s">
        <v>61</v>
      </c>
      <c r="BB42" s="20" t="s">
        <v>60</v>
      </c>
      <c r="BC42" s="19" t="s">
        <v>59</v>
      </c>
      <c r="BD42" s="19" t="s">
        <v>60</v>
      </c>
      <c r="BE42" s="19" t="s">
        <v>59</v>
      </c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42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  <hyperlink r:id="rId14" location="source=excel" ref="A16"/>
    <hyperlink r:id="rId15" location="source=excel" ref="A17"/>
    <hyperlink r:id="rId16" location="source=excel" ref="A18"/>
    <hyperlink r:id="rId17" location="source=excel" ref="A19"/>
    <hyperlink r:id="rId18" location="source=excel" ref="A20"/>
    <hyperlink r:id="rId19" location="source=excel" ref="A21"/>
    <hyperlink r:id="rId20" location="source=excel" ref="A22"/>
    <hyperlink r:id="rId21" location="source=excel" ref="A23"/>
    <hyperlink r:id="rId22" location="source=excel" ref="A24"/>
    <hyperlink r:id="rId23" location="source=excel" ref="A25"/>
    <hyperlink r:id="rId24" location="source=excel" ref="A26"/>
    <hyperlink r:id="rId25" location="source=excel" ref="A27"/>
    <hyperlink r:id="rId26" location="source=excel" ref="A28"/>
    <hyperlink r:id="rId27" location="source=excel" ref="A29"/>
    <hyperlink r:id="rId28" location="source=excel" ref="A30"/>
    <hyperlink r:id="rId29" location="source=excel" ref="A31"/>
    <hyperlink r:id="rId30" location="source=excel" ref="A32"/>
    <hyperlink r:id="rId31" location="source=excel" ref="A33"/>
    <hyperlink r:id="rId32" location="source=excel" ref="A34"/>
    <hyperlink r:id="rId33" location="source=excel" ref="A35"/>
    <hyperlink r:id="rId34" location="source=excel" ref="A36"/>
    <hyperlink r:id="rId35" location="source=excel" ref="A37"/>
    <hyperlink r:id="rId36" location="source=excel" ref="A38"/>
    <hyperlink r:id="rId37" location="source=excel" ref="A39"/>
    <hyperlink r:id="rId38" location="source=excel" ref="A40"/>
    <hyperlink r:id="rId39" location="source=excel" ref="A41"/>
    <hyperlink r:id="rId40" location="source=excel" ref="A42"/>
  </hyperlinks>
  <printOptions/>
  <pageMargins bottom="0.75" footer="0.0" header="0.0" left="0.7" right="0.7" top="0.75"/>
  <pageSetup orientation="landscape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71"/>
    <col customWidth="1" min="3" max="9" width="21.43"/>
    <col customWidth="1" min="10" max="10" width="11.43"/>
    <col customWidth="1" min="11" max="26" width="10.71"/>
  </cols>
  <sheetData>
    <row r="1">
      <c r="A1" s="31" t="s">
        <v>440</v>
      </c>
      <c r="B1" s="32"/>
      <c r="C1" s="32"/>
      <c r="D1" s="32"/>
      <c r="E1" s="32"/>
      <c r="F1" s="32"/>
      <c r="G1" s="32"/>
      <c r="H1" s="32"/>
      <c r="I1" s="33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ht="57.0" customHeight="1">
      <c r="A2" s="35" t="s">
        <v>441</v>
      </c>
      <c r="B2" s="36" t="s">
        <v>442</v>
      </c>
      <c r="C2" s="36" t="s">
        <v>443</v>
      </c>
      <c r="D2" s="36" t="s">
        <v>444</v>
      </c>
      <c r="E2" s="36" t="s">
        <v>445</v>
      </c>
      <c r="F2" s="36" t="s">
        <v>446</v>
      </c>
      <c r="G2" s="36" t="s">
        <v>447</v>
      </c>
      <c r="H2" s="36" t="s">
        <v>448</v>
      </c>
      <c r="I2" s="37" t="s">
        <v>449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ht="57.0" customHeight="1">
      <c r="A3" s="38">
        <v>147.0</v>
      </c>
      <c r="B3" s="39" t="s">
        <v>450</v>
      </c>
      <c r="C3" s="40">
        <v>2.0</v>
      </c>
      <c r="D3" s="41">
        <f t="shared" ref="D3:D27" si="1">J3*I3</f>
        <v>15000</v>
      </c>
      <c r="E3" s="41">
        <f t="shared" ref="E3:E27" si="2">D3*C3</f>
        <v>30000</v>
      </c>
      <c r="F3" s="42" t="s">
        <v>451</v>
      </c>
      <c r="G3" s="42" t="s">
        <v>452</v>
      </c>
      <c r="H3" s="41"/>
      <c r="I3" s="41">
        <v>15.0</v>
      </c>
      <c r="J3" s="34">
        <v>1000.0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ht="57.0" customHeight="1">
      <c r="A4" s="38">
        <v>148.0</v>
      </c>
      <c r="B4" s="39" t="s">
        <v>453</v>
      </c>
      <c r="C4" s="40">
        <v>1.0</v>
      </c>
      <c r="D4" s="41">
        <f t="shared" si="1"/>
        <v>35000</v>
      </c>
      <c r="E4" s="41">
        <f t="shared" si="2"/>
        <v>35000</v>
      </c>
      <c r="F4" s="42" t="s">
        <v>451</v>
      </c>
      <c r="G4" s="42" t="s">
        <v>454</v>
      </c>
      <c r="H4" s="41"/>
      <c r="I4" s="41">
        <v>35.0</v>
      </c>
      <c r="J4" s="34">
        <v>1000.0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ht="57.0" customHeight="1">
      <c r="A5" s="38">
        <v>149.0</v>
      </c>
      <c r="B5" s="39" t="s">
        <v>455</v>
      </c>
      <c r="C5" s="40">
        <v>1.0</v>
      </c>
      <c r="D5" s="41">
        <f t="shared" si="1"/>
        <v>12000</v>
      </c>
      <c r="E5" s="41">
        <f t="shared" si="2"/>
        <v>12000</v>
      </c>
      <c r="F5" s="42" t="s">
        <v>451</v>
      </c>
      <c r="G5" s="42" t="s">
        <v>454</v>
      </c>
      <c r="H5" s="41"/>
      <c r="I5" s="41">
        <v>12.0</v>
      </c>
      <c r="J5" s="34">
        <v>1000.0</v>
      </c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ht="57.0" customHeight="1">
      <c r="A6" s="38">
        <v>150.0</v>
      </c>
      <c r="B6" s="39" t="s">
        <v>456</v>
      </c>
      <c r="C6" s="40">
        <v>1.0</v>
      </c>
      <c r="D6" s="41">
        <f t="shared" si="1"/>
        <v>45000</v>
      </c>
      <c r="E6" s="41">
        <f t="shared" si="2"/>
        <v>45000</v>
      </c>
      <c r="F6" s="42" t="s">
        <v>451</v>
      </c>
      <c r="G6" s="42" t="s">
        <v>452</v>
      </c>
      <c r="H6" s="41"/>
      <c r="I6" s="41">
        <v>45.0</v>
      </c>
      <c r="J6" s="34">
        <v>1000.0</v>
      </c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57.0" customHeight="1">
      <c r="A7" s="38">
        <v>151.0</v>
      </c>
      <c r="B7" s="39" t="s">
        <v>457</v>
      </c>
      <c r="C7" s="40">
        <v>1.0</v>
      </c>
      <c r="D7" s="41">
        <f t="shared" si="1"/>
        <v>25000</v>
      </c>
      <c r="E7" s="41">
        <f t="shared" si="2"/>
        <v>25000</v>
      </c>
      <c r="F7" s="42" t="s">
        <v>451</v>
      </c>
      <c r="G7" s="42" t="s">
        <v>458</v>
      </c>
      <c r="H7" s="41"/>
      <c r="I7" s="41">
        <v>25.0</v>
      </c>
      <c r="J7" s="34">
        <v>1000.0</v>
      </c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ht="57.0" customHeight="1">
      <c r="A8" s="38">
        <v>152.0</v>
      </c>
      <c r="B8" s="39" t="s">
        <v>459</v>
      </c>
      <c r="C8" s="40">
        <v>2.0</v>
      </c>
      <c r="D8" s="41">
        <f t="shared" si="1"/>
        <v>22000</v>
      </c>
      <c r="E8" s="41">
        <f t="shared" si="2"/>
        <v>44000</v>
      </c>
      <c r="F8" s="42" t="s">
        <v>451</v>
      </c>
      <c r="G8" s="42" t="s">
        <v>452</v>
      </c>
      <c r="H8" s="41"/>
      <c r="I8" s="41">
        <v>22.0</v>
      </c>
      <c r="J8" s="34">
        <v>1000.0</v>
      </c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ht="57.0" customHeight="1">
      <c r="A9" s="38">
        <v>153.0</v>
      </c>
      <c r="B9" s="39" t="s">
        <v>460</v>
      </c>
      <c r="C9" s="40">
        <v>2.0</v>
      </c>
      <c r="D9" s="41">
        <f t="shared" si="1"/>
        <v>25000</v>
      </c>
      <c r="E9" s="41">
        <f t="shared" si="2"/>
        <v>50000</v>
      </c>
      <c r="F9" s="42" t="s">
        <v>451</v>
      </c>
      <c r="G9" s="42" t="s">
        <v>461</v>
      </c>
      <c r="H9" s="41"/>
      <c r="I9" s="41">
        <v>25.0</v>
      </c>
      <c r="J9" s="34">
        <v>1000.0</v>
      </c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ht="57.0" customHeight="1">
      <c r="A10" s="38">
        <v>154.0</v>
      </c>
      <c r="B10" s="39" t="s">
        <v>462</v>
      </c>
      <c r="C10" s="40">
        <v>8.0</v>
      </c>
      <c r="D10" s="41">
        <f t="shared" si="1"/>
        <v>14000</v>
      </c>
      <c r="E10" s="41">
        <f t="shared" si="2"/>
        <v>112000</v>
      </c>
      <c r="F10" s="42" t="s">
        <v>451</v>
      </c>
      <c r="G10" s="42" t="s">
        <v>463</v>
      </c>
      <c r="H10" s="41"/>
      <c r="I10" s="41">
        <v>14.0</v>
      </c>
      <c r="J10" s="34">
        <v>1000.0</v>
      </c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ht="57.0" customHeight="1">
      <c r="A11" s="38">
        <v>155.0</v>
      </c>
      <c r="B11" s="39" t="s">
        <v>464</v>
      </c>
      <c r="C11" s="40">
        <v>3.0</v>
      </c>
      <c r="D11" s="41">
        <f t="shared" si="1"/>
        <v>15000</v>
      </c>
      <c r="E11" s="41">
        <f t="shared" si="2"/>
        <v>45000</v>
      </c>
      <c r="F11" s="42" t="s">
        <v>451</v>
      </c>
      <c r="G11" s="42" t="s">
        <v>465</v>
      </c>
      <c r="H11" s="41"/>
      <c r="I11" s="41">
        <v>15.0</v>
      </c>
      <c r="J11" s="34">
        <v>1000.0</v>
      </c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ht="57.0" customHeight="1">
      <c r="A12" s="38">
        <v>156.0</v>
      </c>
      <c r="B12" s="39" t="s">
        <v>466</v>
      </c>
      <c r="C12" s="43">
        <v>1.0</v>
      </c>
      <c r="D12" s="41">
        <f t="shared" si="1"/>
        <v>68000</v>
      </c>
      <c r="E12" s="41">
        <f t="shared" si="2"/>
        <v>68000</v>
      </c>
      <c r="F12" s="41"/>
      <c r="G12" s="42" t="s">
        <v>467</v>
      </c>
      <c r="H12" s="41"/>
      <c r="I12" s="41">
        <v>68.0</v>
      </c>
      <c r="J12" s="34">
        <v>1000.0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57.0" customHeight="1">
      <c r="A13" s="38">
        <v>157.0</v>
      </c>
      <c r="B13" s="39" t="s">
        <v>468</v>
      </c>
      <c r="C13" s="43">
        <v>2.0</v>
      </c>
      <c r="D13" s="41">
        <f t="shared" si="1"/>
        <v>20000</v>
      </c>
      <c r="E13" s="41">
        <f t="shared" si="2"/>
        <v>40000</v>
      </c>
      <c r="F13" s="42" t="s">
        <v>451</v>
      </c>
      <c r="G13" s="42" t="s">
        <v>469</v>
      </c>
      <c r="H13" s="41"/>
      <c r="I13" s="41">
        <v>20.0</v>
      </c>
      <c r="J13" s="34">
        <v>1000.0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57.0" customHeight="1">
      <c r="A14" s="38">
        <v>158.0</v>
      </c>
      <c r="B14" s="39" t="s">
        <v>470</v>
      </c>
      <c r="C14" s="43">
        <v>1.0</v>
      </c>
      <c r="D14" s="41">
        <f t="shared" si="1"/>
        <v>4000</v>
      </c>
      <c r="E14" s="41">
        <f t="shared" si="2"/>
        <v>4000</v>
      </c>
      <c r="F14" s="42" t="s">
        <v>451</v>
      </c>
      <c r="G14" s="42" t="s">
        <v>461</v>
      </c>
      <c r="H14" s="41"/>
      <c r="I14" s="41">
        <v>4.0</v>
      </c>
      <c r="J14" s="34">
        <v>1000.0</v>
      </c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57.0" customHeight="1">
      <c r="A15" s="38">
        <v>159.0</v>
      </c>
      <c r="B15" s="39" t="s">
        <v>471</v>
      </c>
      <c r="C15" s="43">
        <v>1.0</v>
      </c>
      <c r="D15" s="41">
        <f t="shared" si="1"/>
        <v>13000</v>
      </c>
      <c r="E15" s="41">
        <f t="shared" si="2"/>
        <v>13000</v>
      </c>
      <c r="F15" s="42" t="s">
        <v>451</v>
      </c>
      <c r="G15" s="42" t="s">
        <v>472</v>
      </c>
      <c r="H15" s="41"/>
      <c r="I15" s="41">
        <v>13.0</v>
      </c>
      <c r="J15" s="34">
        <v>1000.0</v>
      </c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57.0" customHeight="1">
      <c r="A16" s="38">
        <v>160.0</v>
      </c>
      <c r="B16" s="39" t="s">
        <v>473</v>
      </c>
      <c r="C16" s="43">
        <v>2.0</v>
      </c>
      <c r="D16" s="41">
        <f t="shared" si="1"/>
        <v>0</v>
      </c>
      <c r="E16" s="41">
        <f t="shared" si="2"/>
        <v>0</v>
      </c>
      <c r="F16" s="42" t="s">
        <v>474</v>
      </c>
      <c r="G16" s="42" t="s">
        <v>452</v>
      </c>
      <c r="H16" s="41"/>
      <c r="I16" s="41">
        <v>0.0</v>
      </c>
      <c r="J16" s="34">
        <v>1000.0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57.0" customHeight="1">
      <c r="A17" s="38">
        <v>161.0</v>
      </c>
      <c r="B17" s="39" t="s">
        <v>475</v>
      </c>
      <c r="C17" s="40">
        <v>1.0</v>
      </c>
      <c r="D17" s="41">
        <f t="shared" si="1"/>
        <v>32000</v>
      </c>
      <c r="E17" s="41">
        <f t="shared" si="2"/>
        <v>32000</v>
      </c>
      <c r="F17" s="42" t="s">
        <v>451</v>
      </c>
      <c r="G17" s="42" t="s">
        <v>476</v>
      </c>
      <c r="H17" s="41"/>
      <c r="I17" s="41">
        <v>32.0</v>
      </c>
      <c r="J17" s="34">
        <v>1000.0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57.0" customHeight="1">
      <c r="A18" s="38">
        <v>162.0</v>
      </c>
      <c r="B18" s="39" t="s">
        <v>477</v>
      </c>
      <c r="C18" s="43">
        <v>1.0</v>
      </c>
      <c r="D18" s="41">
        <f t="shared" si="1"/>
        <v>20000</v>
      </c>
      <c r="E18" s="41">
        <f t="shared" si="2"/>
        <v>20000</v>
      </c>
      <c r="F18" s="41"/>
      <c r="G18" s="42" t="s">
        <v>478</v>
      </c>
      <c r="H18" s="41"/>
      <c r="I18" s="41">
        <v>20.0</v>
      </c>
      <c r="J18" s="34">
        <v>1000.0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57.0" customHeight="1">
      <c r="A19" s="38">
        <v>163.0</v>
      </c>
      <c r="B19" s="39" t="s">
        <v>479</v>
      </c>
      <c r="C19" s="43">
        <v>1.0</v>
      </c>
      <c r="D19" s="41">
        <f t="shared" si="1"/>
        <v>17000</v>
      </c>
      <c r="E19" s="41">
        <f t="shared" si="2"/>
        <v>17000</v>
      </c>
      <c r="F19" s="42" t="s">
        <v>451</v>
      </c>
      <c r="G19" s="42" t="s">
        <v>480</v>
      </c>
      <c r="H19" s="41"/>
      <c r="I19" s="41">
        <v>17.0</v>
      </c>
      <c r="J19" s="34">
        <v>1000.0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57.0" customHeight="1">
      <c r="A20" s="38">
        <v>164.0</v>
      </c>
      <c r="B20" s="39" t="s">
        <v>481</v>
      </c>
      <c r="C20" s="43">
        <v>1.0</v>
      </c>
      <c r="D20" s="41">
        <f t="shared" si="1"/>
        <v>5000</v>
      </c>
      <c r="E20" s="41">
        <f t="shared" si="2"/>
        <v>5000</v>
      </c>
      <c r="F20" s="42" t="s">
        <v>451</v>
      </c>
      <c r="G20" s="42" t="s">
        <v>482</v>
      </c>
      <c r="H20" s="41"/>
      <c r="I20" s="41">
        <v>5.0</v>
      </c>
      <c r="J20" s="34">
        <v>1000.0</v>
      </c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57.0" customHeight="1">
      <c r="A21" s="38">
        <v>165.0</v>
      </c>
      <c r="B21" s="39" t="s">
        <v>483</v>
      </c>
      <c r="C21" s="40">
        <v>2.0</v>
      </c>
      <c r="D21" s="41">
        <f t="shared" si="1"/>
        <v>10000</v>
      </c>
      <c r="E21" s="41">
        <f t="shared" si="2"/>
        <v>20000</v>
      </c>
      <c r="F21" s="42" t="s">
        <v>451</v>
      </c>
      <c r="G21" s="42" t="s">
        <v>484</v>
      </c>
      <c r="H21" s="41"/>
      <c r="I21" s="41">
        <v>10.0</v>
      </c>
      <c r="J21" s="34">
        <v>1000.0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57.0" customHeight="1">
      <c r="A22" s="38">
        <v>166.0</v>
      </c>
      <c r="B22" s="39" t="s">
        <v>485</v>
      </c>
      <c r="C22" s="40">
        <v>1.0</v>
      </c>
      <c r="D22" s="41">
        <f t="shared" si="1"/>
        <v>45500</v>
      </c>
      <c r="E22" s="41">
        <f t="shared" si="2"/>
        <v>45500</v>
      </c>
      <c r="F22" s="42" t="s">
        <v>451</v>
      </c>
      <c r="G22" s="42" t="s">
        <v>480</v>
      </c>
      <c r="H22" s="41"/>
      <c r="I22" s="41">
        <v>45.5</v>
      </c>
      <c r="J22" s="34">
        <v>1000.0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57.0" customHeight="1">
      <c r="A23" s="38">
        <v>167.0</v>
      </c>
      <c r="B23" s="39" t="s">
        <v>486</v>
      </c>
      <c r="C23" s="40">
        <v>1.0</v>
      </c>
      <c r="D23" s="41">
        <f t="shared" si="1"/>
        <v>50000</v>
      </c>
      <c r="E23" s="41">
        <f t="shared" si="2"/>
        <v>50000</v>
      </c>
      <c r="F23" s="42" t="s">
        <v>451</v>
      </c>
      <c r="G23" s="42" t="s">
        <v>487</v>
      </c>
      <c r="H23" s="41"/>
      <c r="I23" s="41">
        <v>50.0</v>
      </c>
      <c r="J23" s="34">
        <v>1000.0</v>
      </c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5.75" customHeight="1">
      <c r="A24" s="38">
        <v>34.0</v>
      </c>
      <c r="B24" s="39" t="s">
        <v>462</v>
      </c>
      <c r="C24" s="40">
        <v>1.0</v>
      </c>
      <c r="D24" s="41">
        <f t="shared" si="1"/>
        <v>14000</v>
      </c>
      <c r="E24" s="41">
        <f t="shared" si="2"/>
        <v>14000</v>
      </c>
      <c r="F24" s="42" t="s">
        <v>451</v>
      </c>
      <c r="G24" s="42" t="s">
        <v>463</v>
      </c>
      <c r="H24" s="41"/>
      <c r="I24" s="41">
        <v>14.0</v>
      </c>
      <c r="J24" s="34">
        <v>1000.0</v>
      </c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5.75" customHeight="1">
      <c r="A25" s="38">
        <v>35.0</v>
      </c>
      <c r="B25" s="39" t="s">
        <v>453</v>
      </c>
      <c r="C25" s="40">
        <v>1.0</v>
      </c>
      <c r="D25" s="41">
        <f t="shared" si="1"/>
        <v>32000</v>
      </c>
      <c r="E25" s="41">
        <f t="shared" si="2"/>
        <v>32000</v>
      </c>
      <c r="F25" s="42" t="s">
        <v>451</v>
      </c>
      <c r="G25" s="42" t="s">
        <v>454</v>
      </c>
      <c r="H25" s="41"/>
      <c r="I25" s="41">
        <v>32.0</v>
      </c>
      <c r="J25" s="34">
        <v>1000.0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5.75" customHeight="1">
      <c r="A26" s="38">
        <v>26.0</v>
      </c>
      <c r="B26" s="39" t="s">
        <v>462</v>
      </c>
      <c r="C26" s="40">
        <v>3.0</v>
      </c>
      <c r="D26" s="41">
        <f t="shared" si="1"/>
        <v>14000</v>
      </c>
      <c r="E26" s="41">
        <f t="shared" si="2"/>
        <v>42000</v>
      </c>
      <c r="F26" s="42" t="s">
        <v>451</v>
      </c>
      <c r="G26" s="42" t="s">
        <v>463</v>
      </c>
      <c r="H26" s="41"/>
      <c r="I26" s="41">
        <v>14.0</v>
      </c>
      <c r="J26" s="34">
        <v>1000.0</v>
      </c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5.75" customHeight="1">
      <c r="A27" s="38">
        <v>27.0</v>
      </c>
      <c r="B27" s="39" t="s">
        <v>459</v>
      </c>
      <c r="C27" s="40">
        <v>5.0</v>
      </c>
      <c r="D27" s="41">
        <f t="shared" si="1"/>
        <v>22000</v>
      </c>
      <c r="E27" s="41">
        <f t="shared" si="2"/>
        <v>110000</v>
      </c>
      <c r="F27" s="42" t="s">
        <v>451</v>
      </c>
      <c r="G27" s="42" t="s">
        <v>452</v>
      </c>
      <c r="H27" s="41"/>
      <c r="I27" s="41">
        <v>22.0</v>
      </c>
      <c r="J27" s="34">
        <v>1000.0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5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5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5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5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ht="15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ht="15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5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5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5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ht="15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ht="15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ht="15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ht="15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ht="15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ht="15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ht="15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ht="15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ht="15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ht="15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ht="15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ht="15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ht="15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ht="15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ht="15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ht="15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ht="15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ht="15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ht="15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ht="15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ht="15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ht="15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ht="15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ht="15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ht="15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ht="15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ht="15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ht="15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ht="15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ht="15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ht="15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ht="15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ht="15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ht="15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ht="15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ht="15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ht="15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ht="15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ht="15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ht="15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ht="15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ht="15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ht="15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ht="15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ht="15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ht="15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ht="15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ht="15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ht="15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ht="15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ht="15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ht="15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ht="15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ht="15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ht="15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ht="15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ht="15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ht="15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ht="15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ht="15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ht="15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ht="15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ht="15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ht="15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ht="15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ht="15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ht="15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ht="15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ht="15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ht="15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ht="15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ht="15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ht="15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ht="15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ht="15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ht="15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ht="15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ht="15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ht="15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ht="15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ht="15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ht="15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ht="15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ht="15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ht="15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ht="15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ht="15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ht="15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ht="15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ht="15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ht="15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ht="15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ht="15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ht="15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ht="15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ht="15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ht="15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ht="15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ht="15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ht="15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ht="15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ht="15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ht="15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ht="15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ht="15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ht="15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ht="15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ht="15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ht="15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ht="15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ht="15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ht="15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ht="15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ht="15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ht="15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ht="15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ht="15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ht="15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ht="15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ht="15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ht="15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ht="15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ht="15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ht="15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ht="15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ht="15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ht="15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ht="15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ht="15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ht="15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ht="15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ht="15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ht="15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ht="15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ht="15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ht="15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ht="15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ht="15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ht="15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ht="15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ht="15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ht="15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ht="15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ht="15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ht="15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ht="15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ht="15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ht="15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ht="15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ht="15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ht="15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ht="15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ht="15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ht="15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ht="15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ht="15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ht="15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ht="15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ht="15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ht="15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ht="15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ht="15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ht="15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ht="15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ht="15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ht="15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ht="15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ht="15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ht="15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ht="15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ht="15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ht="15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ht="15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ht="15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ht="15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ht="15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ht="15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ht="15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ht="15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ht="15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ht="15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ht="15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ht="15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ht="15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ht="15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ht="15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ht="15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ht="15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ht="15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ht="15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ht="15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ht="15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ht="15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ht="15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ht="15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ht="15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ht="15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ht="15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ht="15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ht="15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ht="15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ht="15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ht="15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ht="15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ht="15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ht="15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ht="15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ht="15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ht="15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ht="15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ht="15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ht="15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ht="15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ht="15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ht="15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ht="15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ht="15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ht="15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ht="15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ht="15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ht="15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ht="15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ht="15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ht="15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ht="15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ht="15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ht="15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ht="15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ht="15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ht="15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ht="15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ht="15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ht="15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ht="15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ht="15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ht="15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ht="15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ht="15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ht="15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ht="15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ht="15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ht="15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ht="15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ht="15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ht="15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ht="15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ht="15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ht="15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ht="15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ht="15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ht="15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ht="15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ht="15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ht="15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ht="15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ht="15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ht="15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ht="15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ht="15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ht="15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ht="15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ht="15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ht="15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ht="15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ht="15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ht="15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ht="15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ht="15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ht="15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ht="15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ht="15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ht="15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ht="15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ht="15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ht="15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ht="15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ht="15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ht="15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ht="15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ht="15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ht="15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1">
    <mergeCell ref="A1:I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2024-02-19T13:29:28Z</dcterms:created>
  <dc:creator>Apache POI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2024-02-20T20:35:28Z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a384395e-533e-42e7-96f9-3956760bc1c1</vt:lpwstr>
  </property>
  <property fmtid="{D5CDD505-2E9C-101B-9397-08002B2CF9AE}" pid="8" name="MSIP_Label_defa4170-0d19-0005-0004-bc88714345d2_ContentBits">
    <vt:lpwstr>0</vt:lpwstr>
  </property>
</Properties>
</file>