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CO'!$A$2:$BE$21</definedName>
  </definedNames>
  <calcPr/>
  <extLst>
    <ext uri="GoogleSheetsCustomDataVersion2">
      <go:sheetsCustomData xmlns:go="http://customooxmlschemas.google.com/" r:id="rId6" roundtripDataChecksum="30mu22q+sVygq1WiPXC+52u9MxwiYgyZmnidbeUCkDQ="/>
    </ext>
  </extLst>
</workbook>
</file>

<file path=xl/sharedStrings.xml><?xml version="1.0" encoding="utf-8"?>
<sst xmlns="http://schemas.openxmlformats.org/spreadsheetml/2006/main" count="916" uniqueCount="280">
  <si>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</si>
  <si>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</si>
  <si>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</si>
  <si>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</si>
  <si>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</si>
  <si>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</si>
  <si>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</si>
  <si>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</si>
  <si>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</si>
  <si>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</si>
  <si>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</si>
  <si>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</si>
  <si>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</si>
  <si>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</si>
  <si>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</si>
  <si>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</si>
  <si>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</si>
  <si>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</si>
  <si>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</si>
  <si>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</si>
  <si>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</si>
  <si>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</si>
  <si>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</si>
  <si>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</si>
  <si>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</si>
  <si>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</si>
  <si>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</si>
  <si>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</si>
  <si>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</si>
  <si>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</si>
  <si>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</si>
  <si>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</si>
  <si>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</si>
  <si>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</si>
  <si>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</si>
  <si>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</si>
  <si>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</si>
  <si>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</si>
  <si>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</si>
  <si>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</si>
  <si>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</si>
  <si>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</si>
  <si>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</si>
  <si>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</si>
  <si>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</si>
  <si>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</si>
  <si>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</si>
  <si>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</si>
  <si>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</si>
  <si>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</si>
  <si>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</si>
  <si>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</si>
  <si>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</si>
  <si>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</si>
  <si>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</si>
  <si>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2000005446834777</t>
  </si>
  <si>
    <t>24 de febrero de 2024 08:47 hs.</t>
  </si>
  <si>
    <t>Paquete de 4 productos</t>
  </si>
  <si>
    <t xml:space="preserve"> </t>
  </si>
  <si>
    <t/>
  </si>
  <si>
    <t>Factura no adjunta</t>
  </si>
  <si>
    <t>Alexander Sandoval</t>
  </si>
  <si>
    <t>CC 74185444</t>
  </si>
  <si>
    <t>74185444</t>
  </si>
  <si>
    <t>Calle 48B #12-87 / Referencia: Tienda - Sucre, Sogamoso, Boyaca</t>
  </si>
  <si>
    <t>Sogamoso</t>
  </si>
  <si>
    <t>Boyaca</t>
  </si>
  <si>
    <t>152210</t>
  </si>
  <si>
    <t>Colombia</t>
  </si>
  <si>
    <t>Colecta de Mercado Envíos</t>
  </si>
  <si>
    <t>MELI Logistics</t>
  </si>
  <si>
    <t>MEL43134415630FMXDF01</t>
  </si>
  <si>
    <t>2000007678261680</t>
  </si>
  <si>
    <t>Etiqueta lista para imprimir</t>
  </si>
  <si>
    <t>Tienes que darle el paquete a la próxima colecta que te visite.</t>
  </si>
  <si>
    <t>Sí</t>
  </si>
  <si>
    <t>TQ-25</t>
  </si>
  <si>
    <t>MCO1383779111</t>
  </si>
  <si>
    <t>Picador De Verduras Y Frutas Multifuncional Brava Spring</t>
  </si>
  <si>
    <t>Clásica</t>
  </si>
  <si>
    <t>No</t>
  </si>
  <si>
    <t>2000007678260012</t>
  </si>
  <si>
    <t>EH-E-10</t>
  </si>
  <si>
    <t>MCO2211920818</t>
  </si>
  <si>
    <t>Destapador De Botella Eléctrico Automatico Color Negro</t>
  </si>
  <si>
    <t>2000007678260010</t>
  </si>
  <si>
    <t>HG-25</t>
  </si>
  <si>
    <t>MCO2168948970</t>
  </si>
  <si>
    <t>Cámara Espia Boligrafo Esfero Con Cámara Full Hd 1080p</t>
  </si>
  <si>
    <t>2000007678265186</t>
  </si>
  <si>
    <t>VT-8</t>
  </si>
  <si>
    <t>MCO1387840289</t>
  </si>
  <si>
    <t>Molde Prensa Manual Para Carne Hamburguesa Cocina Color Gris</t>
  </si>
  <si>
    <t>Color : Gris</t>
  </si>
  <si>
    <t>2000007676515384</t>
  </si>
  <si>
    <t>23 de febrero de 2024 20:30 hs.</t>
  </si>
  <si>
    <t>Tienes que darle el paquete a tu conductor el lunes.</t>
  </si>
  <si>
    <t>GOT-12</t>
  </si>
  <si>
    <t>MCO1388117913</t>
  </si>
  <si>
    <t>Rizador De Pelo Sin Calor Para Cabello Largo Diadema Ondas</t>
  </si>
  <si>
    <t>Valentina Clavijo</t>
  </si>
  <si>
    <t>CC 1001097487</t>
  </si>
  <si>
    <t>1001097487</t>
  </si>
  <si>
    <t>Calle 81 #114-25 / Referencia: int 7 apto 602 - El Cortijo, Engativá, Bogotá D.C.</t>
  </si>
  <si>
    <t>Engativá</t>
  </si>
  <si>
    <t>Bogotá D.C.</t>
  </si>
  <si>
    <t>111011</t>
  </si>
  <si>
    <t>Mercado Envíos Flex</t>
  </si>
  <si>
    <t>VENDERAYUDAME20231125182521</t>
  </si>
  <si>
    <t>43133658072</t>
  </si>
  <si>
    <t>2000007676435132</t>
  </si>
  <si>
    <t>23 de febrero de 2024 20:15 hs.</t>
  </si>
  <si>
    <t>DG-12</t>
  </si>
  <si>
    <t>MCO2162427120</t>
  </si>
  <si>
    <t>Pelota Bola Inteligente Para Gatos Perros Recargable Usb C</t>
  </si>
  <si>
    <t>Color : Rosa</t>
  </si>
  <si>
    <t>Camilo andres sierra correa</t>
  </si>
  <si>
    <t>CC 71799411</t>
  </si>
  <si>
    <t>71799411</t>
  </si>
  <si>
    <t>Calle 31 C #89 E-53 / Altos Del Castillo 2 Etapa - Belen, Medellín, Antioquia</t>
  </si>
  <si>
    <t>Medellín</t>
  </si>
  <si>
    <t>Antioquia</t>
  </si>
  <si>
    <t>050026</t>
  </si>
  <si>
    <t>MEL43133480413FMXDF01</t>
  </si>
  <si>
    <t>2000007676303144</t>
  </si>
  <si>
    <t>23 de febrero de 2024 19:49 hs.</t>
  </si>
  <si>
    <t>TC-14</t>
  </si>
  <si>
    <t>MCO2206660172</t>
  </si>
  <si>
    <t>Cámara De Seguridad Shenzhen A9 Mini Con Resolución De 1080p Visión Nocturna Incluida Negra</t>
  </si>
  <si>
    <t>Carlos Pilonieta</t>
  </si>
  <si>
    <t>CC 13823510</t>
  </si>
  <si>
    <t>13823510</t>
  </si>
  <si>
    <t>K20 #133-16 / Usaquén, Bogotá D.C.</t>
  </si>
  <si>
    <t>Usaquén</t>
  </si>
  <si>
    <t>43133566754</t>
  </si>
  <si>
    <t>2000007676212736</t>
  </si>
  <si>
    <t>23 de febrero de 2024 19:32 hs.</t>
  </si>
  <si>
    <t>Hernan Pulido</t>
  </si>
  <si>
    <t>CC 11442325</t>
  </si>
  <si>
    <t>11442325</t>
  </si>
  <si>
    <t>Calle 15 #16-15 / Referencia: Tulipanes torre 2 apartamento 303 Facatativá - Tulipanes, Facatativá, Cundinamarca</t>
  </si>
  <si>
    <t>Facatativá</t>
  </si>
  <si>
    <t>Cundinamarca</t>
  </si>
  <si>
    <t>253051</t>
  </si>
  <si>
    <t>MEL43133525574FMXDF01</t>
  </si>
  <si>
    <t>2000007676084662</t>
  </si>
  <si>
    <t>23 de febrero de 2024 19:08 hs.</t>
  </si>
  <si>
    <t>TQ-15</t>
  </si>
  <si>
    <t>MCO1383815599</t>
  </si>
  <si>
    <t>Licuadora Portatil Deportiva 380ml Inalambrica Batidos Fruta Color Rosa</t>
  </si>
  <si>
    <t>ANGELA YEPES</t>
  </si>
  <si>
    <t>CC 1110500954</t>
  </si>
  <si>
    <t>1110500954</t>
  </si>
  <si>
    <t>Calle 2 #89-35 / Conjunto portales en primavera casa 210 Referencia: casa 210 - Primavera, Kennedy, Bogotá D.C.</t>
  </si>
  <si>
    <t>Kennedy</t>
  </si>
  <si>
    <t>110871</t>
  </si>
  <si>
    <t>43133327161</t>
  </si>
  <si>
    <t>2000007676035990</t>
  </si>
  <si>
    <t>23 de febrero de 2024 19:03 hs.</t>
  </si>
  <si>
    <t>Jhonatan  Bonilla</t>
  </si>
  <si>
    <t>CC 1033741400</t>
  </si>
  <si>
    <t>1033741400</t>
  </si>
  <si>
    <t>Calle 32b Sur #8aeste-40 / Referencia: etapa 4 casa 6  conjunto Altavista del sidel es 8 a este -40 - Horacio Orjuela, San Cristobal Sur, Bogotá D.C.</t>
  </si>
  <si>
    <t>San Cristobal Sur</t>
  </si>
  <si>
    <t>110421</t>
  </si>
  <si>
    <t>43133312813</t>
  </si>
  <si>
    <t>2000005445313395</t>
  </si>
  <si>
    <t>23 de febrero de 2024 17:09 hs.</t>
  </si>
  <si>
    <t>Diana Soto</t>
  </si>
  <si>
    <t>CC 1144159078</t>
  </si>
  <si>
    <t>1144159078</t>
  </si>
  <si>
    <t>Calle 60A #119-140 / Piso 1006 torre 5  Referencia: UNIDAD RESIDENCIAL CAFETO TORRE 5 APARTAMENTO 1006 - Bochalema, Cali, Valle Del Cauca</t>
  </si>
  <si>
    <t>Cali</t>
  </si>
  <si>
    <t>Valle Del Cauca</t>
  </si>
  <si>
    <t>760007</t>
  </si>
  <si>
    <t>MEL43133162044FMXDF01</t>
  </si>
  <si>
    <t>2000007675042178</t>
  </si>
  <si>
    <t>23 de febrero de 2024 16:14 hs.</t>
  </si>
  <si>
    <t>edgar alfredo leon guevara</t>
  </si>
  <si>
    <t>CC 86046777</t>
  </si>
  <si>
    <t>86046777</t>
  </si>
  <si>
    <t>Calle cra 37a no 26a 11 sur guatape 2 #26a-11 / Referencia: al lado del parque de guatape 2 - guatape 2, Villavicencio, Meta</t>
  </si>
  <si>
    <t>Villavicencio</t>
  </si>
  <si>
    <t>Meta</t>
  </si>
  <si>
    <t>500005</t>
  </si>
  <si>
    <t>MEL43133012200FMXDF01</t>
  </si>
  <si>
    <t>2000007679686442</t>
  </si>
  <si>
    <t>24 de febrero de 2024 13:04 hs.</t>
  </si>
  <si>
    <t>ferney Mejía</t>
  </si>
  <si>
    <t>CC 1010193546</t>
  </si>
  <si>
    <t>1010193546</t>
  </si>
  <si>
    <t>Carrera carera 7este 1b- 42 #42-SN / Referencia: casa de 2 pisos - dorado, Santa Fe, Bogotá D.C.</t>
  </si>
  <si>
    <t>Santa Fe</t>
  </si>
  <si>
    <t>110321</t>
  </si>
  <si>
    <t>43135029346</t>
  </si>
  <si>
    <t>2000005447287687</t>
  </si>
  <si>
    <t>24 de febrero de 2024 12:13 hs.</t>
  </si>
  <si>
    <t>Carlos Moreno</t>
  </si>
  <si>
    <t>CC 1113630254</t>
  </si>
  <si>
    <t>1113630254</t>
  </si>
  <si>
    <t>Calle 35 #19-60 / Referencia: primer piso - Uribe Uribe, Palmira, Valle Del Cauca</t>
  </si>
  <si>
    <t>Palmira</t>
  </si>
  <si>
    <t>763532</t>
  </si>
  <si>
    <t>MEL43134768369FMXDF01</t>
  </si>
  <si>
    <t>2000007679277968</t>
  </si>
  <si>
    <t>24 de febrero de 2024 11:52 hs.</t>
  </si>
  <si>
    <t>JUA-14.5</t>
  </si>
  <si>
    <t>MCO1385131165</t>
  </si>
  <si>
    <t>Lámparas Luz Led X3 Portátil Inalámbricas Adhesivas +control</t>
  </si>
  <si>
    <t>Color de la luz : Blanco frío | Voltaje : 110V</t>
  </si>
  <si>
    <t>Alberto Enrique Moron Cabrera</t>
  </si>
  <si>
    <t>CC 73093645</t>
  </si>
  <si>
    <t>73093645</t>
  </si>
  <si>
    <t>Manzana   E #Lote 5- / Referencia: Carniceria y Mercado Bazurtico
4 cuadras hacia arriba - La Consolata, Cartagena De Indias, Bolivar</t>
  </si>
  <si>
    <t>Cartagena De Indias</t>
  </si>
  <si>
    <t>Bolivar</t>
  </si>
  <si>
    <t>MEL43134859492FMXDF01</t>
  </si>
  <si>
    <t>2000007679185206</t>
  </si>
  <si>
    <t>24 de febrero de 2024 11:34 hs.</t>
  </si>
  <si>
    <t>DTK-105</t>
  </si>
  <si>
    <t>MCO1395073449</t>
  </si>
  <si>
    <t>F30070m Telescopio Astronómico Terrestre Monocular 150x Niño Color Blanco/gris</t>
  </si>
  <si>
    <t>Michael Izaquita</t>
  </si>
  <si>
    <t>CC 1057571626</t>
  </si>
  <si>
    <t>1057571626</t>
  </si>
  <si>
    <t>Calle 2 #4a-17 / Referencia: Frente al Colegio Jorge Clemente Palacios - Centro, Tibasosa, Boyaca</t>
  </si>
  <si>
    <t>Tibasosa</t>
  </si>
  <si>
    <t>152260</t>
  </si>
  <si>
    <t>MEL43134673963FMXDF01</t>
  </si>
  <si>
    <t>2000007678872538</t>
  </si>
  <si>
    <t>24 de febrero de 2024 11:14 hs.</t>
  </si>
  <si>
    <t>carlos julio triviño</t>
  </si>
  <si>
    <t>CC 93362276</t>
  </si>
  <si>
    <t>93362276</t>
  </si>
  <si>
    <t>MANZANA 27 CASA 8 / Primer piso - LA ISABELA, Armenia, Quindio</t>
  </si>
  <si>
    <t>Armenia</t>
  </si>
  <si>
    <t>Quindio</t>
  </si>
  <si>
    <t>630008</t>
  </si>
  <si>
    <t>MEL43134679040FMXDF01</t>
  </si>
  <si>
    <t>2000007678750134</t>
  </si>
  <si>
    <t>24 de febrero de 2024 10:42 hs.</t>
  </si>
  <si>
    <t>Luisa Hernandez</t>
  </si>
  <si>
    <t>CC 1006867398</t>
  </si>
  <si>
    <t>1006867398</t>
  </si>
  <si>
    <t>Manzana 72 Casa 7 Bariio Bateas #Mz 72-Cas 7 / Bateas, Puerto Gaitán, Meta</t>
  </si>
  <si>
    <t>Puerto Gaitán</t>
  </si>
  <si>
    <t>502047</t>
  </si>
  <si>
    <t>Envia</t>
  </si>
  <si>
    <t>MEL43134623078FMXDF01</t>
  </si>
  <si>
    <t>LISTA DE MERCANCIA 1ER CORTE ML FLEX Y COLECTA GIOVANI 24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</si>
  <si>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</si>
  <si>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</si>
  <si>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</si>
  <si>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</si>
  <si>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</si>
  <si>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</si>
  <si>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</si>
  <si>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</si>
  <si>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</si>
  <si>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Picador De Verduras Y Frutas Multifuncional Brava Spring TQ-25</t>
  </si>
  <si>
    <t>CONTADO</t>
  </si>
  <si>
    <t>BUGO</t>
  </si>
  <si>
    <t>Destapador De Botella Eléctrico Automatico Color Negro EH-E-10</t>
  </si>
  <si>
    <t>ELECTRO HOGAR</t>
  </si>
  <si>
    <t>Cámara Espia Boligrafo Esfero Con Cámara Full Hd 1080p HG-25</t>
  </si>
  <si>
    <t>OFICINA</t>
  </si>
  <si>
    <t>Molde Prensa Manual Para Carne Hamburguesa Cocina Color GrisColor : GrisVT-8</t>
  </si>
  <si>
    <t>TV NOVEDADES</t>
  </si>
  <si>
    <t>Rizador De Pelo Sin Calor Para Cabello Largo Diadema Ondas GOT-12</t>
  </si>
  <si>
    <t>GO TECH</t>
  </si>
  <si>
    <t>Pelota Bola Inteligente Para Gatos Perros Recargable Usb CColor : RosaDG-12</t>
  </si>
  <si>
    <t>ELDA</t>
  </si>
  <si>
    <t>Cámara De Seguridad Shenzhen A9 Mini Con Resolución De 1080p Visión Nocturna Incluida Negra TC-14</t>
  </si>
  <si>
    <t>DARDOS</t>
  </si>
  <si>
    <t>Licuadora Portatil Deportiva 380ml Inalambrica Batidos Fruta Color Rosa TQ-15</t>
  </si>
  <si>
    <t>COTNADO</t>
  </si>
  <si>
    <t>Lámparas Luz Led X3 Portátil Inalámbricas Adhesivas +controlColor de la luz : Blanco frío | Voltaje : 110VJUA-14.5</t>
  </si>
  <si>
    <t>TOR SEBAS</t>
  </si>
  <si>
    <t>F30070m Telescopio Astronómico Terrestre Monocular 150x Niño Color Blanco/gris DTK-105</t>
  </si>
  <si>
    <t>D TRONIK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</si>
</sst>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b/>
      <u/>
      <sz val="10.0"/>
      <color rgb="FF1218DC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5" fillId="10" fontId="3" numFmtId="0" xfId="0" applyAlignment="1" applyBorder="1" applyFill="1" applyFont="1">
      <alignment vertical="center"/>
    </xf>
    <xf borderId="5" fillId="10" fontId="4" numFmtId="0" xfId="0" applyAlignment="1" applyBorder="1" applyFont="1">
      <alignment vertical="center"/>
    </xf>
    <xf borderId="5" fillId="10" fontId="4" numFmtId="0" xfId="0" applyAlignment="1" applyBorder="1" applyFont="1">
      <alignment horizontal="right" vertical="center"/>
    </xf>
    <xf borderId="5" fillId="11" fontId="5" numFmtId="0" xfId="0" applyAlignment="1" applyBorder="1" applyFill="1" applyFont="1">
      <alignment vertical="center"/>
    </xf>
    <xf borderId="4" fillId="12" fontId="6" numFmtId="0" xfId="0" applyAlignment="1" applyBorder="1" applyFill="1" applyFont="1">
      <alignment horizontal="left" vertical="center"/>
    </xf>
    <xf borderId="5" fillId="13" fontId="7" numFmtId="0" xfId="0" applyAlignment="1" applyBorder="1" applyFill="1" applyFont="1">
      <alignment vertical="center"/>
    </xf>
    <xf borderId="5" fillId="13" fontId="5" numFmtId="0" xfId="0" applyAlignment="1" applyBorder="1" applyFont="1">
      <alignment vertical="center"/>
    </xf>
    <xf borderId="5" fillId="13" fontId="5" numFmtId="0" xfId="0" applyAlignment="1" applyBorder="1" applyFont="1">
      <alignment horizontal="right" vertical="center"/>
    </xf>
    <xf borderId="0" fillId="0" fontId="8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5" fillId="14" fontId="5" numFmtId="0" xfId="0" applyAlignment="1" applyBorder="1" applyFill="1" applyFont="1">
      <alignment vertical="center"/>
    </xf>
    <xf borderId="0" fillId="0" fontId="5" numFmtId="9" xfId="0" applyAlignment="1" applyFont="1" applyNumberFormat="1">
      <alignment vertical="center"/>
    </xf>
    <xf borderId="0" fillId="0" fontId="9" numFmtId="0" xfId="0" applyFont="1"/>
    <xf borderId="6" fillId="15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5" fontId="10" numFmtId="0" xfId="0" applyAlignment="1" applyBorder="1" applyFont="1">
      <alignment horizontal="center" shrinkToFit="0" wrapText="1"/>
    </xf>
    <xf borderId="10" fillId="15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13" fontId="12" numFmtId="0" xfId="0" applyAlignment="1" applyBorder="1" applyFont="1">
      <alignment shrinkToFit="0" wrapText="1"/>
    </xf>
    <xf borderId="10" fillId="13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0" fontId="12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mercadolibre.com.co/ventas/2000007676035990/detalle" TargetMode="External"/><Relationship Id="rId10" Type="http://schemas.openxmlformats.org/officeDocument/2006/relationships/hyperlink" Target="https://www.mercadolibre.com.co/ventas/2000007676084662/detalle" TargetMode="External"/><Relationship Id="rId13" Type="http://schemas.openxmlformats.org/officeDocument/2006/relationships/hyperlink" Target="https://www.mercadolibre.com.co/ventas/2000007675042178/detalle" TargetMode="External"/><Relationship Id="rId12" Type="http://schemas.openxmlformats.org/officeDocument/2006/relationships/hyperlink" Target="https://www.mercadolibre.com.co/ventas/2000005445313395/detalle" TargetMode="External"/><Relationship Id="rId1" Type="http://schemas.openxmlformats.org/officeDocument/2006/relationships/hyperlink" Target="https://www.mercadolibre.com.co/ventas/2000005446834777/detalle" TargetMode="External"/><Relationship Id="rId2" Type="http://schemas.openxmlformats.org/officeDocument/2006/relationships/hyperlink" Target="https://www.mercadolibre.com.co/ventas/2000005446834777/detalle" TargetMode="External"/><Relationship Id="rId3" Type="http://schemas.openxmlformats.org/officeDocument/2006/relationships/hyperlink" Target="https://www.mercadolibre.com.co/ventas/2000005446834777/detalle" TargetMode="External"/><Relationship Id="rId4" Type="http://schemas.openxmlformats.org/officeDocument/2006/relationships/hyperlink" Target="https://www.mercadolibre.com.co/ventas/2000005446834777/detalle" TargetMode="External"/><Relationship Id="rId9" Type="http://schemas.openxmlformats.org/officeDocument/2006/relationships/hyperlink" Target="https://www.mercadolibre.com.co/ventas/2000007676212736/detalle" TargetMode="External"/><Relationship Id="rId15" Type="http://schemas.openxmlformats.org/officeDocument/2006/relationships/hyperlink" Target="https://www.mercadolibre.com.co/ventas/2000005447287687/detalle" TargetMode="External"/><Relationship Id="rId14" Type="http://schemas.openxmlformats.org/officeDocument/2006/relationships/hyperlink" Target="https://www.mercadolibre.com.co/ventas/2000007679686442/detalle" TargetMode="External"/><Relationship Id="rId17" Type="http://schemas.openxmlformats.org/officeDocument/2006/relationships/hyperlink" Target="https://www.mercadolibre.com.co/ventas/2000007679185206/detalle" TargetMode="External"/><Relationship Id="rId16" Type="http://schemas.openxmlformats.org/officeDocument/2006/relationships/hyperlink" Target="https://www.mercadolibre.com.co/ventas/2000007679277968/detalle" TargetMode="External"/><Relationship Id="rId5" Type="http://schemas.openxmlformats.org/officeDocument/2006/relationships/hyperlink" Target="https://www.mercadolibre.com.co/ventas/2000005446834777/detalle" TargetMode="External"/><Relationship Id="rId19" Type="http://schemas.openxmlformats.org/officeDocument/2006/relationships/hyperlink" Target="https://www.mercadolibre.com.co/ventas/2000007678750134/detalle" TargetMode="External"/><Relationship Id="rId6" Type="http://schemas.openxmlformats.org/officeDocument/2006/relationships/hyperlink" Target="https://www.mercadolibre.com.co/ventas/2000007676515384/detalle" TargetMode="External"/><Relationship Id="rId18" Type="http://schemas.openxmlformats.org/officeDocument/2006/relationships/hyperlink" Target="https://www.mercadolibre.com.co/ventas/2000007678872538/detalle" TargetMode="External"/><Relationship Id="rId7" Type="http://schemas.openxmlformats.org/officeDocument/2006/relationships/hyperlink" Target="https://www.mercadolibre.com.co/ventas/2000007676435132/detalle" TargetMode="External"/><Relationship Id="rId8" Type="http://schemas.openxmlformats.org/officeDocument/2006/relationships/hyperlink" Target="https://www.mercadolibre.com.co/ventas/200000767630314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92.43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hidden="1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58</v>
      </c>
      <c r="F3" s="20" t="s">
        <v>59</v>
      </c>
      <c r="G3" s="20">
        <v>102536.0</v>
      </c>
      <c r="H3" s="20">
        <v>8697.0</v>
      </c>
      <c r="I3" s="20">
        <v>-23575.04</v>
      </c>
      <c r="J3" s="20">
        <v>-8697.0</v>
      </c>
      <c r="K3" s="20" t="s">
        <v>59</v>
      </c>
      <c r="L3" s="20">
        <v>78960.96</v>
      </c>
      <c r="M3" s="19" t="s">
        <v>58</v>
      </c>
      <c r="N3" s="19" t="str">
        <f t="shared" ref="N3:N21" si="1">+Y3&amp;Z3&amp;W3</f>
        <v>   </v>
      </c>
      <c r="O3" s="19" t="str">
        <f t="shared" ref="O3:O21" si="2">+CLEAN(TRIM(N3))</f>
        <v/>
      </c>
      <c r="P3" s="21" t="str">
        <f>+VLOOKUP(O3,YOVANI!B:D,3,0)</f>
        <v>#N/A</v>
      </c>
      <c r="Q3" s="21" t="str">
        <f t="shared" ref="Q3:Q21" si="3">P3*F3</f>
        <v>#N/A</v>
      </c>
      <c r="R3" s="19"/>
      <c r="S3" s="21">
        <v>1000.0</v>
      </c>
      <c r="T3" s="19"/>
      <c r="U3" s="19"/>
      <c r="V3" s="19"/>
      <c r="W3" s="19" t="s">
        <v>58</v>
      </c>
      <c r="X3" s="19" t="s">
        <v>58</v>
      </c>
      <c r="Y3" s="19" t="s">
        <v>58</v>
      </c>
      <c r="Z3" s="19" t="s">
        <v>58</v>
      </c>
      <c r="AA3" s="20" t="s">
        <v>59</v>
      </c>
      <c r="AB3" s="20" t="s">
        <v>58</v>
      </c>
      <c r="AC3" s="19" t="s">
        <v>60</v>
      </c>
      <c r="AD3" s="19" t="s">
        <v>61</v>
      </c>
      <c r="AE3" s="19" t="s">
        <v>62</v>
      </c>
      <c r="AF3" s="19" t="s">
        <v>58</v>
      </c>
      <c r="AG3" s="19" t="s">
        <v>58</v>
      </c>
      <c r="AH3" s="19" t="s">
        <v>61</v>
      </c>
      <c r="AI3" s="19" t="s">
        <v>63</v>
      </c>
      <c r="AJ3" s="19" t="s">
        <v>64</v>
      </c>
      <c r="AK3" s="19" t="s">
        <v>65</v>
      </c>
      <c r="AL3" s="19" t="s">
        <v>66</v>
      </c>
      <c r="AM3" s="19" t="s">
        <v>67</v>
      </c>
      <c r="AN3" s="19" t="s">
        <v>68</v>
      </c>
      <c r="AO3" s="19" t="s">
        <v>69</v>
      </c>
      <c r="AP3" s="19" t="s">
        <v>58</v>
      </c>
      <c r="AQ3" s="19" t="s">
        <v>58</v>
      </c>
      <c r="AR3" s="19" t="s">
        <v>70</v>
      </c>
      <c r="AS3" s="19" t="s">
        <v>71</v>
      </c>
      <c r="AT3" s="19" t="s">
        <v>58</v>
      </c>
      <c r="AU3" s="22" t="s">
        <v>58</v>
      </c>
      <c r="AV3" s="19" t="s">
        <v>58</v>
      </c>
      <c r="AW3" s="19" t="s">
        <v>58</v>
      </c>
      <c r="AX3" s="19" t="s">
        <v>58</v>
      </c>
      <c r="AY3" s="19" t="s">
        <v>58</v>
      </c>
      <c r="AZ3" s="19" t="s">
        <v>58</v>
      </c>
      <c r="BA3" s="19" t="s">
        <v>58</v>
      </c>
      <c r="BB3" s="22" t="s">
        <v>59</v>
      </c>
      <c r="BC3" s="19" t="s">
        <v>58</v>
      </c>
      <c r="BD3" s="19" t="s">
        <v>59</v>
      </c>
      <c r="BE3" s="19" t="s">
        <v>58</v>
      </c>
    </row>
    <row r="4" ht="22.5" hidden="1" customHeight="1">
      <c r="A4" s="23" t="s">
        <v>72</v>
      </c>
      <c r="B4" s="24" t="s">
        <v>56</v>
      </c>
      <c r="C4" s="24" t="s">
        <v>73</v>
      </c>
      <c r="D4" s="24" t="s">
        <v>74</v>
      </c>
      <c r="E4" s="24" t="s">
        <v>75</v>
      </c>
      <c r="F4" s="25">
        <v>1.0</v>
      </c>
      <c r="G4" s="25" t="s">
        <v>59</v>
      </c>
      <c r="H4" s="25" t="s">
        <v>59</v>
      </c>
      <c r="I4" s="25" t="s">
        <v>59</v>
      </c>
      <c r="J4" s="25" t="s">
        <v>59</v>
      </c>
      <c r="K4" s="25" t="s">
        <v>59</v>
      </c>
      <c r="L4" s="25" t="s">
        <v>59</v>
      </c>
      <c r="M4" s="24" t="s">
        <v>58</v>
      </c>
      <c r="N4" s="21" t="str">
        <f t="shared" si="1"/>
        <v>Picador De Verduras Y Frutas Multifuncional Brava Spring TQ-25</v>
      </c>
      <c r="O4" s="21" t="str">
        <f t="shared" si="2"/>
        <v>Picador De Verduras Y Frutas Multifuncional Brava Spring TQ-25</v>
      </c>
      <c r="P4" s="21">
        <f>+VLOOKUP(O4,YOVANI!B:D,3,0)</f>
        <v>22000</v>
      </c>
      <c r="Q4" s="21">
        <f t="shared" si="3"/>
        <v>22000</v>
      </c>
      <c r="R4" s="24"/>
      <c r="S4" s="21">
        <v>1000.0</v>
      </c>
      <c r="T4" s="24"/>
      <c r="U4" s="24"/>
      <c r="V4" s="24"/>
      <c r="W4" s="24" t="s">
        <v>76</v>
      </c>
      <c r="X4" s="24" t="s">
        <v>77</v>
      </c>
      <c r="Y4" s="24" t="s">
        <v>78</v>
      </c>
      <c r="Z4" s="24" t="s">
        <v>58</v>
      </c>
      <c r="AA4" s="25">
        <v>31078.0</v>
      </c>
      <c r="AB4" s="25" t="s">
        <v>79</v>
      </c>
      <c r="AC4" s="24" t="s">
        <v>58</v>
      </c>
      <c r="AD4" s="24" t="s">
        <v>58</v>
      </c>
      <c r="AE4" s="24" t="s">
        <v>58</v>
      </c>
      <c r="AF4" s="24" t="s">
        <v>58</v>
      </c>
      <c r="AG4" s="24" t="s">
        <v>58</v>
      </c>
      <c r="AH4" s="24" t="s">
        <v>58</v>
      </c>
      <c r="AI4" s="24" t="s">
        <v>58</v>
      </c>
      <c r="AJ4" s="24" t="s">
        <v>58</v>
      </c>
      <c r="AK4" s="24" t="s">
        <v>58</v>
      </c>
      <c r="AL4" s="24" t="s">
        <v>58</v>
      </c>
      <c r="AM4" s="24" t="s">
        <v>58</v>
      </c>
      <c r="AN4" s="24" t="s">
        <v>58</v>
      </c>
      <c r="AO4" s="24" t="s">
        <v>58</v>
      </c>
      <c r="AP4" s="24" t="s">
        <v>58</v>
      </c>
      <c r="AQ4" s="24" t="s">
        <v>58</v>
      </c>
      <c r="AR4" s="24" t="s">
        <v>58</v>
      </c>
      <c r="AS4" s="24" t="s">
        <v>58</v>
      </c>
      <c r="AT4" s="24" t="s">
        <v>58</v>
      </c>
      <c r="AU4" s="25" t="s">
        <v>58</v>
      </c>
      <c r="AV4" s="24" t="s">
        <v>58</v>
      </c>
      <c r="AW4" s="24" t="s">
        <v>58</v>
      </c>
      <c r="AX4" s="24" t="s">
        <v>58</v>
      </c>
      <c r="AY4" s="24" t="s">
        <v>58</v>
      </c>
      <c r="AZ4" s="24" t="s">
        <v>58</v>
      </c>
      <c r="BA4" s="24" t="s">
        <v>58</v>
      </c>
      <c r="BB4" s="25" t="s">
        <v>59</v>
      </c>
      <c r="BC4" s="24" t="s">
        <v>80</v>
      </c>
      <c r="BD4" s="24" t="s">
        <v>59</v>
      </c>
      <c r="BE4" s="24" t="s">
        <v>80</v>
      </c>
    </row>
    <row r="5" ht="22.5" hidden="1" customHeight="1">
      <c r="A5" s="23" t="s">
        <v>81</v>
      </c>
      <c r="B5" s="24" t="s">
        <v>56</v>
      </c>
      <c r="C5" s="24" t="s">
        <v>73</v>
      </c>
      <c r="D5" s="24" t="s">
        <v>74</v>
      </c>
      <c r="E5" s="24" t="s">
        <v>75</v>
      </c>
      <c r="F5" s="25">
        <v>1.0</v>
      </c>
      <c r="G5" s="25" t="s">
        <v>59</v>
      </c>
      <c r="H5" s="25" t="s">
        <v>59</v>
      </c>
      <c r="I5" s="25" t="s">
        <v>59</v>
      </c>
      <c r="J5" s="25" t="s">
        <v>59</v>
      </c>
      <c r="K5" s="25" t="s">
        <v>59</v>
      </c>
      <c r="L5" s="25" t="s">
        <v>59</v>
      </c>
      <c r="M5" s="24" t="s">
        <v>58</v>
      </c>
      <c r="N5" s="21" t="str">
        <f t="shared" si="1"/>
        <v>Destapador De Botella Eléctrico Automatico Color Negro EH-E-10</v>
      </c>
      <c r="O5" s="21" t="str">
        <f t="shared" si="2"/>
        <v>Destapador De Botella Eléctrico Automatico Color Negro EH-E-10</v>
      </c>
      <c r="P5" s="21">
        <f>+VLOOKUP(O5,YOVANI!B:D,3,0)</f>
        <v>10000</v>
      </c>
      <c r="Q5" s="21">
        <f t="shared" si="3"/>
        <v>10000</v>
      </c>
      <c r="R5" s="24"/>
      <c r="S5" s="21">
        <v>1000.0</v>
      </c>
      <c r="T5" s="24"/>
      <c r="U5" s="24"/>
      <c r="V5" s="24"/>
      <c r="W5" s="24" t="s">
        <v>82</v>
      </c>
      <c r="X5" s="24" t="s">
        <v>83</v>
      </c>
      <c r="Y5" s="24" t="s">
        <v>84</v>
      </c>
      <c r="Z5" s="24" t="s">
        <v>58</v>
      </c>
      <c r="AA5" s="25">
        <v>20500.0</v>
      </c>
      <c r="AB5" s="25" t="s">
        <v>79</v>
      </c>
      <c r="AC5" s="24" t="s">
        <v>58</v>
      </c>
      <c r="AD5" s="24" t="s">
        <v>58</v>
      </c>
      <c r="AE5" s="24" t="s">
        <v>58</v>
      </c>
      <c r="AF5" s="24" t="s">
        <v>58</v>
      </c>
      <c r="AG5" s="24" t="s">
        <v>58</v>
      </c>
      <c r="AH5" s="24" t="s">
        <v>58</v>
      </c>
      <c r="AI5" s="24" t="s">
        <v>58</v>
      </c>
      <c r="AJ5" s="24" t="s">
        <v>58</v>
      </c>
      <c r="AK5" s="24" t="s">
        <v>58</v>
      </c>
      <c r="AL5" s="24" t="s">
        <v>58</v>
      </c>
      <c r="AM5" s="24" t="s">
        <v>58</v>
      </c>
      <c r="AN5" s="24" t="s">
        <v>58</v>
      </c>
      <c r="AO5" s="24" t="s">
        <v>58</v>
      </c>
      <c r="AP5" s="24" t="s">
        <v>58</v>
      </c>
      <c r="AQ5" s="24" t="s">
        <v>58</v>
      </c>
      <c r="AR5" s="24" t="s">
        <v>58</v>
      </c>
      <c r="AS5" s="24" t="s">
        <v>58</v>
      </c>
      <c r="AT5" s="24" t="s">
        <v>58</v>
      </c>
      <c r="AU5" s="25" t="s">
        <v>58</v>
      </c>
      <c r="AV5" s="24" t="s">
        <v>58</v>
      </c>
      <c r="AW5" s="24" t="s">
        <v>58</v>
      </c>
      <c r="AX5" s="24" t="s">
        <v>58</v>
      </c>
      <c r="AY5" s="24" t="s">
        <v>58</v>
      </c>
      <c r="AZ5" s="24" t="s">
        <v>58</v>
      </c>
      <c r="BA5" s="24" t="s">
        <v>58</v>
      </c>
      <c r="BB5" s="25" t="s">
        <v>59</v>
      </c>
      <c r="BC5" s="24" t="s">
        <v>80</v>
      </c>
      <c r="BD5" s="24" t="s">
        <v>59</v>
      </c>
      <c r="BE5" s="24" t="s">
        <v>80</v>
      </c>
    </row>
    <row r="6" ht="22.5" hidden="1" customHeight="1">
      <c r="A6" s="23" t="s">
        <v>85</v>
      </c>
      <c r="B6" s="24" t="s">
        <v>56</v>
      </c>
      <c r="C6" s="24" t="s">
        <v>73</v>
      </c>
      <c r="D6" s="24" t="s">
        <v>74</v>
      </c>
      <c r="E6" s="24" t="s">
        <v>75</v>
      </c>
      <c r="F6" s="25">
        <v>1.0</v>
      </c>
      <c r="G6" s="25" t="s">
        <v>59</v>
      </c>
      <c r="H6" s="25" t="s">
        <v>59</v>
      </c>
      <c r="I6" s="25" t="s">
        <v>59</v>
      </c>
      <c r="J6" s="25" t="s">
        <v>59</v>
      </c>
      <c r="K6" s="25" t="s">
        <v>59</v>
      </c>
      <c r="L6" s="25" t="s">
        <v>59</v>
      </c>
      <c r="M6" s="24" t="s">
        <v>58</v>
      </c>
      <c r="N6" s="21" t="str">
        <f t="shared" si="1"/>
        <v>Cámara Espia Boligrafo Esfero Con Cámara Full Hd 1080p HG-25</v>
      </c>
      <c r="O6" s="21" t="str">
        <f t="shared" si="2"/>
        <v>Cámara Espia Boligrafo Esfero Con Cámara Full Hd 1080p HG-25</v>
      </c>
      <c r="P6" s="21">
        <f>+VLOOKUP(O6,YOVANI!B:D,3,0)</f>
        <v>0</v>
      </c>
      <c r="Q6" s="21">
        <f t="shared" si="3"/>
        <v>0</v>
      </c>
      <c r="R6" s="24"/>
      <c r="S6" s="21">
        <v>1000.0</v>
      </c>
      <c r="T6" s="24"/>
      <c r="U6" s="24"/>
      <c r="V6" s="24"/>
      <c r="W6" s="24" t="s">
        <v>86</v>
      </c>
      <c r="X6" s="24" t="s">
        <v>87</v>
      </c>
      <c r="Y6" s="24" t="s">
        <v>88</v>
      </c>
      <c r="Z6" s="24" t="s">
        <v>58</v>
      </c>
      <c r="AA6" s="25">
        <v>35900.0</v>
      </c>
      <c r="AB6" s="25" t="s">
        <v>79</v>
      </c>
      <c r="AC6" s="24" t="s">
        <v>58</v>
      </c>
      <c r="AD6" s="24" t="s">
        <v>58</v>
      </c>
      <c r="AE6" s="24" t="s">
        <v>58</v>
      </c>
      <c r="AF6" s="24" t="s">
        <v>58</v>
      </c>
      <c r="AG6" s="24" t="s">
        <v>58</v>
      </c>
      <c r="AH6" s="24" t="s">
        <v>58</v>
      </c>
      <c r="AI6" s="24" t="s">
        <v>58</v>
      </c>
      <c r="AJ6" s="24" t="s">
        <v>58</v>
      </c>
      <c r="AK6" s="24" t="s">
        <v>58</v>
      </c>
      <c r="AL6" s="24" t="s">
        <v>58</v>
      </c>
      <c r="AM6" s="24" t="s">
        <v>58</v>
      </c>
      <c r="AN6" s="24" t="s">
        <v>58</v>
      </c>
      <c r="AO6" s="24" t="s">
        <v>58</v>
      </c>
      <c r="AP6" s="24" t="s">
        <v>58</v>
      </c>
      <c r="AQ6" s="24" t="s">
        <v>58</v>
      </c>
      <c r="AR6" s="24" t="s">
        <v>58</v>
      </c>
      <c r="AS6" s="24" t="s">
        <v>58</v>
      </c>
      <c r="AT6" s="24" t="s">
        <v>58</v>
      </c>
      <c r="AU6" s="25" t="s">
        <v>58</v>
      </c>
      <c r="AV6" s="24" t="s">
        <v>58</v>
      </c>
      <c r="AW6" s="24" t="s">
        <v>58</v>
      </c>
      <c r="AX6" s="24" t="s">
        <v>58</v>
      </c>
      <c r="AY6" s="24" t="s">
        <v>58</v>
      </c>
      <c r="AZ6" s="24" t="s">
        <v>58</v>
      </c>
      <c r="BA6" s="24" t="s">
        <v>58</v>
      </c>
      <c r="BB6" s="25" t="s">
        <v>59</v>
      </c>
      <c r="BC6" s="24" t="s">
        <v>80</v>
      </c>
      <c r="BD6" s="24" t="s">
        <v>59</v>
      </c>
      <c r="BE6" s="24" t="s">
        <v>80</v>
      </c>
    </row>
    <row r="7" ht="22.5" hidden="1" customHeight="1">
      <c r="A7" s="23" t="s">
        <v>89</v>
      </c>
      <c r="B7" s="24" t="s">
        <v>56</v>
      </c>
      <c r="C7" s="24" t="s">
        <v>73</v>
      </c>
      <c r="D7" s="24" t="s">
        <v>74</v>
      </c>
      <c r="E7" s="24" t="s">
        <v>75</v>
      </c>
      <c r="F7" s="25">
        <v>1.0</v>
      </c>
      <c r="G7" s="25" t="s">
        <v>59</v>
      </c>
      <c r="H7" s="25" t="s">
        <v>59</v>
      </c>
      <c r="I7" s="25" t="s">
        <v>59</v>
      </c>
      <c r="J7" s="25" t="s">
        <v>59</v>
      </c>
      <c r="K7" s="25" t="s">
        <v>59</v>
      </c>
      <c r="L7" s="25" t="s">
        <v>59</v>
      </c>
      <c r="M7" s="24" t="s">
        <v>58</v>
      </c>
      <c r="N7" s="21" t="str">
        <f t="shared" si="1"/>
        <v>Molde Prensa Manual Para Carne Hamburguesa Cocina Color GrisColor : GrisVT-8</v>
      </c>
      <c r="O7" s="21" t="str">
        <f t="shared" si="2"/>
        <v>Molde Prensa Manual Para Carne Hamburguesa Cocina Color GrisColor : GrisVT-8</v>
      </c>
      <c r="P7" s="21">
        <f>+VLOOKUP(O7,YOVANI!B:D,3,0)</f>
        <v>8000</v>
      </c>
      <c r="Q7" s="21">
        <f t="shared" si="3"/>
        <v>8000</v>
      </c>
      <c r="R7" s="24"/>
      <c r="S7" s="21">
        <v>1000.0</v>
      </c>
      <c r="T7" s="24"/>
      <c r="U7" s="24"/>
      <c r="V7" s="24"/>
      <c r="W7" s="24" t="s">
        <v>90</v>
      </c>
      <c r="X7" s="24" t="s">
        <v>91</v>
      </c>
      <c r="Y7" s="24" t="s">
        <v>92</v>
      </c>
      <c r="Z7" s="24" t="s">
        <v>93</v>
      </c>
      <c r="AA7" s="25">
        <v>15058.0</v>
      </c>
      <c r="AB7" s="25" t="s">
        <v>79</v>
      </c>
      <c r="AC7" s="24" t="s">
        <v>58</v>
      </c>
      <c r="AD7" s="24" t="s">
        <v>58</v>
      </c>
      <c r="AE7" s="24" t="s">
        <v>58</v>
      </c>
      <c r="AF7" s="24" t="s">
        <v>58</v>
      </c>
      <c r="AG7" s="24" t="s">
        <v>58</v>
      </c>
      <c r="AH7" s="24" t="s">
        <v>58</v>
      </c>
      <c r="AI7" s="24" t="s">
        <v>58</v>
      </c>
      <c r="AJ7" s="24" t="s">
        <v>58</v>
      </c>
      <c r="AK7" s="24" t="s">
        <v>58</v>
      </c>
      <c r="AL7" s="24" t="s">
        <v>58</v>
      </c>
      <c r="AM7" s="24" t="s">
        <v>58</v>
      </c>
      <c r="AN7" s="24" t="s">
        <v>58</v>
      </c>
      <c r="AO7" s="24" t="s">
        <v>58</v>
      </c>
      <c r="AP7" s="24" t="s">
        <v>58</v>
      </c>
      <c r="AQ7" s="24" t="s">
        <v>58</v>
      </c>
      <c r="AR7" s="24" t="s">
        <v>58</v>
      </c>
      <c r="AS7" s="24" t="s">
        <v>58</v>
      </c>
      <c r="AT7" s="24" t="s">
        <v>58</v>
      </c>
      <c r="AU7" s="25" t="s">
        <v>58</v>
      </c>
      <c r="AV7" s="24" t="s">
        <v>58</v>
      </c>
      <c r="AW7" s="24" t="s">
        <v>58</v>
      </c>
      <c r="AX7" s="24" t="s">
        <v>58</v>
      </c>
      <c r="AY7" s="24" t="s">
        <v>58</v>
      </c>
      <c r="AZ7" s="24" t="s">
        <v>58</v>
      </c>
      <c r="BA7" s="24" t="s">
        <v>58</v>
      </c>
      <c r="BB7" s="25" t="s">
        <v>59</v>
      </c>
      <c r="BC7" s="24" t="s">
        <v>80</v>
      </c>
      <c r="BD7" s="24" t="s">
        <v>59</v>
      </c>
      <c r="BE7" s="24" t="s">
        <v>80</v>
      </c>
    </row>
    <row r="8" ht="22.5" customHeight="1">
      <c r="A8" s="26" t="s">
        <v>94</v>
      </c>
      <c r="B8" s="27" t="s">
        <v>95</v>
      </c>
      <c r="C8" s="27" t="s">
        <v>73</v>
      </c>
      <c r="D8" s="27" t="s">
        <v>96</v>
      </c>
      <c r="E8" s="27" t="s">
        <v>80</v>
      </c>
      <c r="F8" s="28">
        <v>1.0</v>
      </c>
      <c r="G8" s="28">
        <v>21181.0</v>
      </c>
      <c r="H8" s="28">
        <v>9900.0</v>
      </c>
      <c r="I8" s="28">
        <v>-5489.0</v>
      </c>
      <c r="J8" s="28" t="s">
        <v>59</v>
      </c>
      <c r="K8" s="28" t="s">
        <v>59</v>
      </c>
      <c r="L8" s="28">
        <v>25592.0</v>
      </c>
      <c r="M8" s="27" t="s">
        <v>58</v>
      </c>
      <c r="N8" s="29" t="str">
        <f t="shared" si="1"/>
        <v>Rizador De Pelo Sin Calor Para Cabello Largo Diadema Ondas GOT-12</v>
      </c>
      <c r="O8" s="29" t="str">
        <f t="shared" si="2"/>
        <v>Rizador De Pelo Sin Calor Para Cabello Largo Diadema Ondas GOT-12</v>
      </c>
      <c r="P8" s="29">
        <f>+VLOOKUP(O8,YOVANI!B:D,3,0)</f>
        <v>12000</v>
      </c>
      <c r="Q8" s="29">
        <f t="shared" si="3"/>
        <v>12000</v>
      </c>
      <c r="R8" s="27">
        <v>7300.0</v>
      </c>
      <c r="S8" s="29">
        <v>1000.0</v>
      </c>
      <c r="T8" s="27">
        <f>L8-Q8-R8-S8</f>
        <v>5292</v>
      </c>
      <c r="U8" s="27">
        <f>+T8/F8</f>
        <v>5292</v>
      </c>
      <c r="V8" s="30">
        <f>T8/Q8</f>
        <v>0.441</v>
      </c>
      <c r="W8" s="27" t="s">
        <v>97</v>
      </c>
      <c r="X8" s="27" t="s">
        <v>98</v>
      </c>
      <c r="Y8" s="27" t="s">
        <v>99</v>
      </c>
      <c r="Z8" s="27" t="s">
        <v>58</v>
      </c>
      <c r="AA8" s="28">
        <v>21181.0</v>
      </c>
      <c r="AB8" s="28" t="s">
        <v>79</v>
      </c>
      <c r="AC8" s="27" t="s">
        <v>60</v>
      </c>
      <c r="AD8" s="27" t="s">
        <v>100</v>
      </c>
      <c r="AE8" s="27" t="s">
        <v>101</v>
      </c>
      <c r="AF8" s="27" t="s">
        <v>58</v>
      </c>
      <c r="AG8" s="27" t="s">
        <v>58</v>
      </c>
      <c r="AH8" s="27" t="s">
        <v>100</v>
      </c>
      <c r="AI8" s="27" t="s">
        <v>102</v>
      </c>
      <c r="AJ8" s="27" t="s">
        <v>103</v>
      </c>
      <c r="AK8" s="27" t="s">
        <v>104</v>
      </c>
      <c r="AL8" s="27" t="s">
        <v>105</v>
      </c>
      <c r="AM8" s="27" t="s">
        <v>106</v>
      </c>
      <c r="AN8" s="27" t="s">
        <v>68</v>
      </c>
      <c r="AO8" s="27" t="s">
        <v>107</v>
      </c>
      <c r="AP8" s="27" t="s">
        <v>58</v>
      </c>
      <c r="AQ8" s="27" t="s">
        <v>58</v>
      </c>
      <c r="AR8" s="27" t="s">
        <v>108</v>
      </c>
      <c r="AS8" s="27" t="s">
        <v>109</v>
      </c>
      <c r="AT8" s="27" t="s">
        <v>58</v>
      </c>
      <c r="AU8" s="28" t="s">
        <v>58</v>
      </c>
      <c r="AV8" s="27" t="s">
        <v>58</v>
      </c>
      <c r="AW8" s="27" t="s">
        <v>58</v>
      </c>
      <c r="AX8" s="27" t="s">
        <v>58</v>
      </c>
      <c r="AY8" s="27" t="s">
        <v>58</v>
      </c>
      <c r="AZ8" s="27" t="s">
        <v>58</v>
      </c>
      <c r="BA8" s="27" t="s">
        <v>58</v>
      </c>
      <c r="BB8" s="28" t="s">
        <v>59</v>
      </c>
      <c r="BC8" s="27" t="s">
        <v>80</v>
      </c>
      <c r="BD8" s="27" t="s">
        <v>59</v>
      </c>
      <c r="BE8" s="27" t="s">
        <v>80</v>
      </c>
    </row>
    <row r="9" ht="22.5" hidden="1" customHeight="1">
      <c r="A9" s="26" t="s">
        <v>110</v>
      </c>
      <c r="B9" s="27" t="s">
        <v>111</v>
      </c>
      <c r="C9" s="27" t="s">
        <v>73</v>
      </c>
      <c r="D9" s="27" t="s">
        <v>74</v>
      </c>
      <c r="E9" s="27" t="s">
        <v>80</v>
      </c>
      <c r="F9" s="28">
        <v>2.0</v>
      </c>
      <c r="G9" s="28">
        <v>41800.0</v>
      </c>
      <c r="H9" s="28">
        <v>8925.0</v>
      </c>
      <c r="I9" s="28">
        <v>-10470.0</v>
      </c>
      <c r="J9" s="28">
        <v>-8925.0</v>
      </c>
      <c r="K9" s="28" t="s">
        <v>59</v>
      </c>
      <c r="L9" s="28">
        <v>31330.0</v>
      </c>
      <c r="M9" s="27" t="s">
        <v>58</v>
      </c>
      <c r="N9" s="29" t="str">
        <f t="shared" si="1"/>
        <v>Pelota Bola Inteligente Para Gatos Perros Recargable Usb CColor : RosaDG-12</v>
      </c>
      <c r="O9" s="29" t="str">
        <f t="shared" si="2"/>
        <v>Pelota Bola Inteligente Para Gatos Perros Recargable Usb CColor : RosaDG-12</v>
      </c>
      <c r="P9" s="29">
        <f>+VLOOKUP(O9,YOVANI!B:D,3,0)</f>
        <v>12000</v>
      </c>
      <c r="Q9" s="29">
        <f t="shared" si="3"/>
        <v>24000</v>
      </c>
      <c r="R9" s="27"/>
      <c r="S9" s="29">
        <v>1000.0</v>
      </c>
      <c r="T9" s="27"/>
      <c r="U9" s="27"/>
      <c r="V9" s="27"/>
      <c r="W9" s="27" t="s">
        <v>112</v>
      </c>
      <c r="X9" s="27" t="s">
        <v>113</v>
      </c>
      <c r="Y9" s="27" t="s">
        <v>114</v>
      </c>
      <c r="Z9" s="27" t="s">
        <v>115</v>
      </c>
      <c r="AA9" s="28">
        <v>20900.0</v>
      </c>
      <c r="AB9" s="28" t="s">
        <v>79</v>
      </c>
      <c r="AC9" s="27" t="s">
        <v>60</v>
      </c>
      <c r="AD9" s="27" t="s">
        <v>116</v>
      </c>
      <c r="AE9" s="27" t="s">
        <v>117</v>
      </c>
      <c r="AF9" s="27" t="s">
        <v>58</v>
      </c>
      <c r="AG9" s="27" t="s">
        <v>58</v>
      </c>
      <c r="AH9" s="27" t="s">
        <v>116</v>
      </c>
      <c r="AI9" s="27" t="s">
        <v>118</v>
      </c>
      <c r="AJ9" s="27" t="s">
        <v>119</v>
      </c>
      <c r="AK9" s="27" t="s">
        <v>120</v>
      </c>
      <c r="AL9" s="27" t="s">
        <v>121</v>
      </c>
      <c r="AM9" s="27" t="s">
        <v>122</v>
      </c>
      <c r="AN9" s="27" t="s">
        <v>68</v>
      </c>
      <c r="AO9" s="27" t="s">
        <v>69</v>
      </c>
      <c r="AP9" s="27" t="s">
        <v>58</v>
      </c>
      <c r="AQ9" s="27" t="s">
        <v>58</v>
      </c>
      <c r="AR9" s="27" t="s">
        <v>70</v>
      </c>
      <c r="AS9" s="27" t="s">
        <v>123</v>
      </c>
      <c r="AT9" s="27" t="s">
        <v>58</v>
      </c>
      <c r="AU9" s="28" t="s">
        <v>58</v>
      </c>
      <c r="AV9" s="27" t="s">
        <v>58</v>
      </c>
      <c r="AW9" s="27" t="s">
        <v>58</v>
      </c>
      <c r="AX9" s="27" t="s">
        <v>58</v>
      </c>
      <c r="AY9" s="27" t="s">
        <v>58</v>
      </c>
      <c r="AZ9" s="27" t="s">
        <v>58</v>
      </c>
      <c r="BA9" s="27" t="s">
        <v>58</v>
      </c>
      <c r="BB9" s="28" t="s">
        <v>59</v>
      </c>
      <c r="BC9" s="27" t="s">
        <v>80</v>
      </c>
      <c r="BD9" s="27" t="s">
        <v>59</v>
      </c>
      <c r="BE9" s="27" t="s">
        <v>80</v>
      </c>
    </row>
    <row r="10" ht="22.5" customHeight="1">
      <c r="A10" s="26" t="s">
        <v>124</v>
      </c>
      <c r="B10" s="27" t="s">
        <v>125</v>
      </c>
      <c r="C10" s="27" t="s">
        <v>73</v>
      </c>
      <c r="D10" s="27" t="s">
        <v>96</v>
      </c>
      <c r="E10" s="27" t="s">
        <v>80</v>
      </c>
      <c r="F10" s="28">
        <v>1.0</v>
      </c>
      <c r="G10" s="28">
        <v>20033.0</v>
      </c>
      <c r="H10" s="28">
        <v>11500.0</v>
      </c>
      <c r="I10" s="28">
        <v>-5107.55</v>
      </c>
      <c r="J10" s="28" t="s">
        <v>59</v>
      </c>
      <c r="K10" s="28" t="s">
        <v>59</v>
      </c>
      <c r="L10" s="28">
        <v>26425.45</v>
      </c>
      <c r="M10" s="27" t="s">
        <v>58</v>
      </c>
      <c r="N10" s="29" t="str">
        <f t="shared" si="1"/>
        <v>Cámara De Seguridad Shenzhen A9 Mini Con Resolución De 1080p Visión Nocturna Incluida Negra TC-14</v>
      </c>
      <c r="O10" s="29" t="str">
        <f t="shared" si="2"/>
        <v>Cámara De Seguridad Shenzhen A9 Mini Con Resolución De 1080p Visión Nocturna Incluida Negra TC-14</v>
      </c>
      <c r="P10" s="29">
        <f>+VLOOKUP(O10,YOVANI!B:D,3,0)</f>
        <v>14000</v>
      </c>
      <c r="Q10" s="29">
        <f t="shared" si="3"/>
        <v>14000</v>
      </c>
      <c r="R10" s="27">
        <v>7300.0</v>
      </c>
      <c r="S10" s="29">
        <v>1000.0</v>
      </c>
      <c r="T10" s="27">
        <f>L10-Q10-R10-S10</f>
        <v>4125.45</v>
      </c>
      <c r="U10" s="27">
        <f>+T10/F10</f>
        <v>4125.45</v>
      </c>
      <c r="V10" s="30">
        <f>T10/Q10</f>
        <v>0.294675</v>
      </c>
      <c r="W10" s="27" t="s">
        <v>126</v>
      </c>
      <c r="X10" s="27" t="s">
        <v>127</v>
      </c>
      <c r="Y10" s="27" t="s">
        <v>128</v>
      </c>
      <c r="Z10" s="27" t="s">
        <v>58</v>
      </c>
      <c r="AA10" s="28">
        <v>20033.0</v>
      </c>
      <c r="AB10" s="28" t="s">
        <v>79</v>
      </c>
      <c r="AC10" s="27" t="s">
        <v>60</v>
      </c>
      <c r="AD10" s="27" t="s">
        <v>129</v>
      </c>
      <c r="AE10" s="27" t="s">
        <v>130</v>
      </c>
      <c r="AF10" s="27" t="s">
        <v>58</v>
      </c>
      <c r="AG10" s="27" t="s">
        <v>58</v>
      </c>
      <c r="AH10" s="27" t="s">
        <v>129</v>
      </c>
      <c r="AI10" s="27" t="s">
        <v>131</v>
      </c>
      <c r="AJ10" s="27" t="s">
        <v>132</v>
      </c>
      <c r="AK10" s="27" t="s">
        <v>133</v>
      </c>
      <c r="AL10" s="27" t="s">
        <v>105</v>
      </c>
      <c r="AM10" s="27" t="s">
        <v>58</v>
      </c>
      <c r="AN10" s="27" t="s">
        <v>68</v>
      </c>
      <c r="AO10" s="27" t="s">
        <v>107</v>
      </c>
      <c r="AP10" s="27" t="s">
        <v>58</v>
      </c>
      <c r="AQ10" s="27" t="s">
        <v>58</v>
      </c>
      <c r="AR10" s="27" t="s">
        <v>108</v>
      </c>
      <c r="AS10" s="27" t="s">
        <v>134</v>
      </c>
      <c r="AT10" s="27" t="s">
        <v>58</v>
      </c>
      <c r="AU10" s="28" t="s">
        <v>58</v>
      </c>
      <c r="AV10" s="27" t="s">
        <v>58</v>
      </c>
      <c r="AW10" s="27" t="s">
        <v>58</v>
      </c>
      <c r="AX10" s="27" t="s">
        <v>58</v>
      </c>
      <c r="AY10" s="27" t="s">
        <v>58</v>
      </c>
      <c r="AZ10" s="27" t="s">
        <v>58</v>
      </c>
      <c r="BA10" s="27" t="s">
        <v>58</v>
      </c>
      <c r="BB10" s="28" t="s">
        <v>59</v>
      </c>
      <c r="BC10" s="27" t="s">
        <v>80</v>
      </c>
      <c r="BD10" s="27" t="s">
        <v>59</v>
      </c>
      <c r="BE10" s="27" t="s">
        <v>80</v>
      </c>
    </row>
    <row r="11" ht="22.5" hidden="1" customHeight="1">
      <c r="A11" s="26" t="s">
        <v>135</v>
      </c>
      <c r="B11" s="27" t="s">
        <v>136</v>
      </c>
      <c r="C11" s="27" t="s">
        <v>73</v>
      </c>
      <c r="D11" s="27" t="s">
        <v>74</v>
      </c>
      <c r="E11" s="27" t="s">
        <v>80</v>
      </c>
      <c r="F11" s="28">
        <v>1.0</v>
      </c>
      <c r="G11" s="28">
        <v>20033.0</v>
      </c>
      <c r="H11" s="28">
        <v>10950.0</v>
      </c>
      <c r="I11" s="28">
        <v>-4504.0</v>
      </c>
      <c r="J11" s="28">
        <v>-10950.0</v>
      </c>
      <c r="K11" s="28" t="s">
        <v>59</v>
      </c>
      <c r="L11" s="28">
        <v>15529.0</v>
      </c>
      <c r="M11" s="27" t="s">
        <v>58</v>
      </c>
      <c r="N11" s="29" t="str">
        <f t="shared" si="1"/>
        <v>Cámara De Seguridad Shenzhen A9 Mini Con Resolución De 1080p Visión Nocturna Incluida Negra TC-14</v>
      </c>
      <c r="O11" s="29" t="str">
        <f t="shared" si="2"/>
        <v>Cámara De Seguridad Shenzhen A9 Mini Con Resolución De 1080p Visión Nocturna Incluida Negra TC-14</v>
      </c>
      <c r="P11" s="29">
        <f>+VLOOKUP(O11,YOVANI!B:D,3,0)</f>
        <v>14000</v>
      </c>
      <c r="Q11" s="29">
        <f t="shared" si="3"/>
        <v>14000</v>
      </c>
      <c r="R11" s="27"/>
      <c r="S11" s="29">
        <v>1000.0</v>
      </c>
      <c r="T11" s="27"/>
      <c r="U11" s="27"/>
      <c r="V11" s="27"/>
      <c r="W11" s="27" t="s">
        <v>126</v>
      </c>
      <c r="X11" s="27" t="s">
        <v>127</v>
      </c>
      <c r="Y11" s="27" t="s">
        <v>128</v>
      </c>
      <c r="Z11" s="27" t="s">
        <v>58</v>
      </c>
      <c r="AA11" s="28">
        <v>20033.0</v>
      </c>
      <c r="AB11" s="28" t="s">
        <v>79</v>
      </c>
      <c r="AC11" s="27" t="s">
        <v>60</v>
      </c>
      <c r="AD11" s="27" t="s">
        <v>137</v>
      </c>
      <c r="AE11" s="27" t="s">
        <v>138</v>
      </c>
      <c r="AF11" s="27" t="s">
        <v>58</v>
      </c>
      <c r="AG11" s="27" t="s">
        <v>58</v>
      </c>
      <c r="AH11" s="27" t="s">
        <v>137</v>
      </c>
      <c r="AI11" s="27" t="s">
        <v>139</v>
      </c>
      <c r="AJ11" s="27" t="s">
        <v>140</v>
      </c>
      <c r="AK11" s="27" t="s">
        <v>141</v>
      </c>
      <c r="AL11" s="27" t="s">
        <v>142</v>
      </c>
      <c r="AM11" s="27" t="s">
        <v>143</v>
      </c>
      <c r="AN11" s="27" t="s">
        <v>68</v>
      </c>
      <c r="AO11" s="27" t="s">
        <v>69</v>
      </c>
      <c r="AP11" s="27" t="s">
        <v>58</v>
      </c>
      <c r="AQ11" s="27" t="s">
        <v>58</v>
      </c>
      <c r="AR11" s="27" t="s">
        <v>70</v>
      </c>
      <c r="AS11" s="27" t="s">
        <v>144</v>
      </c>
      <c r="AT11" s="27" t="s">
        <v>58</v>
      </c>
      <c r="AU11" s="28" t="s">
        <v>58</v>
      </c>
      <c r="AV11" s="27" t="s">
        <v>58</v>
      </c>
      <c r="AW11" s="27" t="s">
        <v>58</v>
      </c>
      <c r="AX11" s="27" t="s">
        <v>58</v>
      </c>
      <c r="AY11" s="27" t="s">
        <v>58</v>
      </c>
      <c r="AZ11" s="27" t="s">
        <v>58</v>
      </c>
      <c r="BA11" s="27" t="s">
        <v>58</v>
      </c>
      <c r="BB11" s="28" t="s">
        <v>59</v>
      </c>
      <c r="BC11" s="27" t="s">
        <v>80</v>
      </c>
      <c r="BD11" s="27" t="s">
        <v>59</v>
      </c>
      <c r="BE11" s="27" t="s">
        <v>80</v>
      </c>
    </row>
    <row r="12" ht="22.5" customHeight="1">
      <c r="A12" s="26" t="s">
        <v>145</v>
      </c>
      <c r="B12" s="27" t="s">
        <v>146</v>
      </c>
      <c r="C12" s="27" t="s">
        <v>73</v>
      </c>
      <c r="D12" s="27" t="s">
        <v>96</v>
      </c>
      <c r="E12" s="27" t="s">
        <v>80</v>
      </c>
      <c r="F12" s="28">
        <v>1.0</v>
      </c>
      <c r="G12" s="28">
        <v>25459.0</v>
      </c>
      <c r="H12" s="28">
        <v>8900.0</v>
      </c>
      <c r="I12" s="28">
        <v>-6508.5</v>
      </c>
      <c r="J12" s="28" t="s">
        <v>59</v>
      </c>
      <c r="K12" s="28" t="s">
        <v>59</v>
      </c>
      <c r="L12" s="28">
        <v>27850.5</v>
      </c>
      <c r="M12" s="27" t="s">
        <v>58</v>
      </c>
      <c r="N12" s="29" t="str">
        <f t="shared" si="1"/>
        <v>Licuadora Portatil Deportiva 380ml Inalambrica Batidos Fruta Color Rosa TQ-15</v>
      </c>
      <c r="O12" s="29" t="str">
        <f t="shared" si="2"/>
        <v>Licuadora Portatil Deportiva 380ml Inalambrica Batidos Fruta Color Rosa TQ-15</v>
      </c>
      <c r="P12" s="29">
        <f>+VLOOKUP(O12,YOVANI!B:D,3,0)</f>
        <v>15000</v>
      </c>
      <c r="Q12" s="29">
        <f t="shared" si="3"/>
        <v>15000</v>
      </c>
      <c r="R12" s="27">
        <v>7300.0</v>
      </c>
      <c r="S12" s="29">
        <v>1000.0</v>
      </c>
      <c r="T12" s="27">
        <f t="shared" ref="T12:T13" si="4">L12-Q12-R12-S12</f>
        <v>4550.5</v>
      </c>
      <c r="U12" s="27">
        <f t="shared" ref="U12:U13" si="5">+T12/F12</f>
        <v>4550.5</v>
      </c>
      <c r="V12" s="30">
        <f t="shared" ref="V12:V13" si="6">T12/Q12</f>
        <v>0.3033666667</v>
      </c>
      <c r="W12" s="27" t="s">
        <v>147</v>
      </c>
      <c r="X12" s="27" t="s">
        <v>148</v>
      </c>
      <c r="Y12" s="27" t="s">
        <v>149</v>
      </c>
      <c r="Z12" s="27" t="s">
        <v>58</v>
      </c>
      <c r="AA12" s="28">
        <v>25459.0</v>
      </c>
      <c r="AB12" s="28" t="s">
        <v>79</v>
      </c>
      <c r="AC12" s="27" t="s">
        <v>60</v>
      </c>
      <c r="AD12" s="27" t="s">
        <v>150</v>
      </c>
      <c r="AE12" s="27" t="s">
        <v>151</v>
      </c>
      <c r="AF12" s="27" t="s">
        <v>58</v>
      </c>
      <c r="AG12" s="27" t="s">
        <v>58</v>
      </c>
      <c r="AH12" s="27" t="s">
        <v>150</v>
      </c>
      <c r="AI12" s="27" t="s">
        <v>152</v>
      </c>
      <c r="AJ12" s="27" t="s">
        <v>153</v>
      </c>
      <c r="AK12" s="27" t="s">
        <v>154</v>
      </c>
      <c r="AL12" s="27" t="s">
        <v>105</v>
      </c>
      <c r="AM12" s="27" t="s">
        <v>155</v>
      </c>
      <c r="AN12" s="27" t="s">
        <v>68</v>
      </c>
      <c r="AO12" s="27" t="s">
        <v>107</v>
      </c>
      <c r="AP12" s="27" t="s">
        <v>58</v>
      </c>
      <c r="AQ12" s="27" t="s">
        <v>58</v>
      </c>
      <c r="AR12" s="27" t="s">
        <v>108</v>
      </c>
      <c r="AS12" s="27" t="s">
        <v>156</v>
      </c>
      <c r="AT12" s="27" t="s">
        <v>58</v>
      </c>
      <c r="AU12" s="28" t="s">
        <v>58</v>
      </c>
      <c r="AV12" s="27" t="s">
        <v>58</v>
      </c>
      <c r="AW12" s="27" t="s">
        <v>58</v>
      </c>
      <c r="AX12" s="27" t="s">
        <v>58</v>
      </c>
      <c r="AY12" s="27" t="s">
        <v>58</v>
      </c>
      <c r="AZ12" s="27" t="s">
        <v>58</v>
      </c>
      <c r="BA12" s="27" t="s">
        <v>58</v>
      </c>
      <c r="BB12" s="28" t="s">
        <v>59</v>
      </c>
      <c r="BC12" s="27" t="s">
        <v>80</v>
      </c>
      <c r="BD12" s="27" t="s">
        <v>59</v>
      </c>
      <c r="BE12" s="27" t="s">
        <v>80</v>
      </c>
    </row>
    <row r="13" ht="22.5" customHeight="1">
      <c r="A13" s="26" t="s">
        <v>157</v>
      </c>
      <c r="B13" s="27" t="s">
        <v>158</v>
      </c>
      <c r="C13" s="27" t="s">
        <v>73</v>
      </c>
      <c r="D13" s="27" t="s">
        <v>96</v>
      </c>
      <c r="E13" s="27" t="s">
        <v>80</v>
      </c>
      <c r="F13" s="28">
        <v>2.0</v>
      </c>
      <c r="G13" s="28">
        <v>40066.0</v>
      </c>
      <c r="H13" s="28">
        <v>9900.0</v>
      </c>
      <c r="I13" s="28">
        <v>-9964.35</v>
      </c>
      <c r="J13" s="28" t="s">
        <v>59</v>
      </c>
      <c r="K13" s="28" t="s">
        <v>59</v>
      </c>
      <c r="L13" s="28">
        <v>40001.65</v>
      </c>
      <c r="M13" s="27" t="s">
        <v>58</v>
      </c>
      <c r="N13" s="29" t="str">
        <f t="shared" si="1"/>
        <v>Cámara De Seguridad Shenzhen A9 Mini Con Resolución De 1080p Visión Nocturna Incluida Negra TC-14</v>
      </c>
      <c r="O13" s="29" t="str">
        <f t="shared" si="2"/>
        <v>Cámara De Seguridad Shenzhen A9 Mini Con Resolución De 1080p Visión Nocturna Incluida Negra TC-14</v>
      </c>
      <c r="P13" s="29">
        <f>+VLOOKUP(O13,YOVANI!B:D,3,0)</f>
        <v>14000</v>
      </c>
      <c r="Q13" s="29">
        <f t="shared" si="3"/>
        <v>28000</v>
      </c>
      <c r="R13" s="27">
        <v>7300.0</v>
      </c>
      <c r="S13" s="29">
        <v>1000.0</v>
      </c>
      <c r="T13" s="27">
        <f t="shared" si="4"/>
        <v>3701.65</v>
      </c>
      <c r="U13" s="27">
        <f t="shared" si="5"/>
        <v>1850.825</v>
      </c>
      <c r="V13" s="30">
        <f t="shared" si="6"/>
        <v>0.1322017857</v>
      </c>
      <c r="W13" s="27" t="s">
        <v>126</v>
      </c>
      <c r="X13" s="27" t="s">
        <v>127</v>
      </c>
      <c r="Y13" s="27" t="s">
        <v>128</v>
      </c>
      <c r="Z13" s="27" t="s">
        <v>58</v>
      </c>
      <c r="AA13" s="28">
        <v>20033.0</v>
      </c>
      <c r="AB13" s="28" t="s">
        <v>79</v>
      </c>
      <c r="AC13" s="27" t="s">
        <v>60</v>
      </c>
      <c r="AD13" s="27" t="s">
        <v>159</v>
      </c>
      <c r="AE13" s="27" t="s">
        <v>160</v>
      </c>
      <c r="AF13" s="27" t="s">
        <v>58</v>
      </c>
      <c r="AG13" s="27" t="s">
        <v>58</v>
      </c>
      <c r="AH13" s="27" t="s">
        <v>159</v>
      </c>
      <c r="AI13" s="27" t="s">
        <v>161</v>
      </c>
      <c r="AJ13" s="27" t="s">
        <v>162</v>
      </c>
      <c r="AK13" s="27" t="s">
        <v>163</v>
      </c>
      <c r="AL13" s="27" t="s">
        <v>105</v>
      </c>
      <c r="AM13" s="27" t="s">
        <v>164</v>
      </c>
      <c r="AN13" s="27" t="s">
        <v>68</v>
      </c>
      <c r="AO13" s="27" t="s">
        <v>107</v>
      </c>
      <c r="AP13" s="27" t="s">
        <v>58</v>
      </c>
      <c r="AQ13" s="27" t="s">
        <v>58</v>
      </c>
      <c r="AR13" s="27" t="s">
        <v>108</v>
      </c>
      <c r="AS13" s="27" t="s">
        <v>165</v>
      </c>
      <c r="AT13" s="27" t="s">
        <v>58</v>
      </c>
      <c r="AU13" s="28" t="s">
        <v>58</v>
      </c>
      <c r="AV13" s="27" t="s">
        <v>58</v>
      </c>
      <c r="AW13" s="27" t="s">
        <v>58</v>
      </c>
      <c r="AX13" s="27" t="s">
        <v>58</v>
      </c>
      <c r="AY13" s="27" t="s">
        <v>58</v>
      </c>
      <c r="AZ13" s="27" t="s">
        <v>58</v>
      </c>
      <c r="BA13" s="27" t="s">
        <v>58</v>
      </c>
      <c r="BB13" s="28" t="s">
        <v>59</v>
      </c>
      <c r="BC13" s="27" t="s">
        <v>80</v>
      </c>
      <c r="BD13" s="27" t="s">
        <v>59</v>
      </c>
      <c r="BE13" s="27" t="s">
        <v>80</v>
      </c>
    </row>
    <row r="14" ht="22.5" hidden="1" customHeight="1">
      <c r="A14" s="26" t="s">
        <v>166</v>
      </c>
      <c r="B14" s="27" t="s">
        <v>167</v>
      </c>
      <c r="C14" s="27" t="s">
        <v>73</v>
      </c>
      <c r="D14" s="27" t="s">
        <v>74</v>
      </c>
      <c r="E14" s="27" t="s">
        <v>75</v>
      </c>
      <c r="F14" s="28">
        <v>1.0</v>
      </c>
      <c r="G14" s="28">
        <v>21181.0</v>
      </c>
      <c r="H14" s="28">
        <v>11305.0</v>
      </c>
      <c r="I14" s="28">
        <v>-5806.72</v>
      </c>
      <c r="J14" s="28">
        <v>-11305.0</v>
      </c>
      <c r="K14" s="28" t="s">
        <v>59</v>
      </c>
      <c r="L14" s="28">
        <v>15374.28</v>
      </c>
      <c r="M14" s="27" t="s">
        <v>58</v>
      </c>
      <c r="N14" s="29" t="str">
        <f t="shared" si="1"/>
        <v>Rizador De Pelo Sin Calor Para Cabello Largo Diadema Ondas GOT-12</v>
      </c>
      <c r="O14" s="29" t="str">
        <f t="shared" si="2"/>
        <v>Rizador De Pelo Sin Calor Para Cabello Largo Diadema Ondas GOT-12</v>
      </c>
      <c r="P14" s="29">
        <f>+VLOOKUP(O14,YOVANI!B:D,3,0)</f>
        <v>12000</v>
      </c>
      <c r="Q14" s="29">
        <f t="shared" si="3"/>
        <v>12000</v>
      </c>
      <c r="R14" s="27"/>
      <c r="S14" s="29">
        <v>1000.0</v>
      </c>
      <c r="T14" s="27"/>
      <c r="U14" s="27"/>
      <c r="V14" s="27"/>
      <c r="W14" s="27" t="s">
        <v>97</v>
      </c>
      <c r="X14" s="27" t="s">
        <v>98</v>
      </c>
      <c r="Y14" s="27" t="s">
        <v>99</v>
      </c>
      <c r="Z14" s="27" t="s">
        <v>58</v>
      </c>
      <c r="AA14" s="28">
        <v>21181.0</v>
      </c>
      <c r="AB14" s="28" t="s">
        <v>79</v>
      </c>
      <c r="AC14" s="27" t="s">
        <v>60</v>
      </c>
      <c r="AD14" s="27" t="s">
        <v>168</v>
      </c>
      <c r="AE14" s="27" t="s">
        <v>169</v>
      </c>
      <c r="AF14" s="27" t="s">
        <v>58</v>
      </c>
      <c r="AG14" s="27" t="s">
        <v>58</v>
      </c>
      <c r="AH14" s="27" t="s">
        <v>168</v>
      </c>
      <c r="AI14" s="27" t="s">
        <v>170</v>
      </c>
      <c r="AJ14" s="27" t="s">
        <v>171</v>
      </c>
      <c r="AK14" s="27" t="s">
        <v>172</v>
      </c>
      <c r="AL14" s="27" t="s">
        <v>173</v>
      </c>
      <c r="AM14" s="27" t="s">
        <v>174</v>
      </c>
      <c r="AN14" s="27" t="s">
        <v>68</v>
      </c>
      <c r="AO14" s="27" t="s">
        <v>69</v>
      </c>
      <c r="AP14" s="27" t="s">
        <v>58</v>
      </c>
      <c r="AQ14" s="27" t="s">
        <v>58</v>
      </c>
      <c r="AR14" s="27" t="s">
        <v>70</v>
      </c>
      <c r="AS14" s="27" t="s">
        <v>175</v>
      </c>
      <c r="AT14" s="27" t="s">
        <v>58</v>
      </c>
      <c r="AU14" s="28" t="s">
        <v>58</v>
      </c>
      <c r="AV14" s="27" t="s">
        <v>58</v>
      </c>
      <c r="AW14" s="27" t="s">
        <v>58</v>
      </c>
      <c r="AX14" s="27" t="s">
        <v>58</v>
      </c>
      <c r="AY14" s="27" t="s">
        <v>58</v>
      </c>
      <c r="AZ14" s="27" t="s">
        <v>58</v>
      </c>
      <c r="BA14" s="27" t="s">
        <v>58</v>
      </c>
      <c r="BB14" s="28" t="s">
        <v>59</v>
      </c>
      <c r="BC14" s="27" t="s">
        <v>80</v>
      </c>
      <c r="BD14" s="27" t="s">
        <v>59</v>
      </c>
      <c r="BE14" s="27" t="s">
        <v>80</v>
      </c>
    </row>
    <row r="15" ht="22.5" hidden="1" customHeight="1">
      <c r="A15" s="26" t="s">
        <v>176</v>
      </c>
      <c r="B15" s="27" t="s">
        <v>177</v>
      </c>
      <c r="C15" s="27" t="s">
        <v>73</v>
      </c>
      <c r="D15" s="27" t="s">
        <v>74</v>
      </c>
      <c r="E15" s="27" t="s">
        <v>80</v>
      </c>
      <c r="F15" s="28">
        <v>2.0</v>
      </c>
      <c r="G15" s="28">
        <v>40066.0</v>
      </c>
      <c r="H15" s="28">
        <v>18900.0</v>
      </c>
      <c r="I15" s="28">
        <v>-10136.61</v>
      </c>
      <c r="J15" s="28">
        <v>-18900.0</v>
      </c>
      <c r="K15" s="28" t="s">
        <v>59</v>
      </c>
      <c r="L15" s="28">
        <v>29929.39</v>
      </c>
      <c r="M15" s="27" t="s">
        <v>58</v>
      </c>
      <c r="N15" s="29" t="str">
        <f t="shared" si="1"/>
        <v>Cámara De Seguridad Shenzhen A9 Mini Con Resolución De 1080p Visión Nocturna Incluida Negra TC-14</v>
      </c>
      <c r="O15" s="29" t="str">
        <f t="shared" si="2"/>
        <v>Cámara De Seguridad Shenzhen A9 Mini Con Resolución De 1080p Visión Nocturna Incluida Negra TC-14</v>
      </c>
      <c r="P15" s="29">
        <f>+VLOOKUP(O15,YOVANI!B:D,3,0)</f>
        <v>14000</v>
      </c>
      <c r="Q15" s="29">
        <f t="shared" si="3"/>
        <v>28000</v>
      </c>
      <c r="R15" s="27"/>
      <c r="S15" s="29">
        <v>1000.0</v>
      </c>
      <c r="T15" s="27"/>
      <c r="U15" s="27"/>
      <c r="V15" s="27"/>
      <c r="W15" s="27" t="s">
        <v>126</v>
      </c>
      <c r="X15" s="27" t="s">
        <v>127</v>
      </c>
      <c r="Y15" s="27" t="s">
        <v>128</v>
      </c>
      <c r="Z15" s="27" t="s">
        <v>58</v>
      </c>
      <c r="AA15" s="28">
        <v>20033.0</v>
      </c>
      <c r="AB15" s="28" t="s">
        <v>79</v>
      </c>
      <c r="AC15" s="27" t="s">
        <v>60</v>
      </c>
      <c r="AD15" s="27" t="s">
        <v>178</v>
      </c>
      <c r="AE15" s="27" t="s">
        <v>179</v>
      </c>
      <c r="AF15" s="27" t="s">
        <v>58</v>
      </c>
      <c r="AG15" s="27" t="s">
        <v>58</v>
      </c>
      <c r="AH15" s="27" t="s">
        <v>178</v>
      </c>
      <c r="AI15" s="27" t="s">
        <v>180</v>
      </c>
      <c r="AJ15" s="27" t="s">
        <v>181</v>
      </c>
      <c r="AK15" s="27" t="s">
        <v>182</v>
      </c>
      <c r="AL15" s="27" t="s">
        <v>183</v>
      </c>
      <c r="AM15" s="27" t="s">
        <v>184</v>
      </c>
      <c r="AN15" s="27" t="s">
        <v>68</v>
      </c>
      <c r="AO15" s="27" t="s">
        <v>69</v>
      </c>
      <c r="AP15" s="27" t="s">
        <v>58</v>
      </c>
      <c r="AQ15" s="27" t="s">
        <v>58</v>
      </c>
      <c r="AR15" s="27" t="s">
        <v>70</v>
      </c>
      <c r="AS15" s="27" t="s">
        <v>185</v>
      </c>
      <c r="AT15" s="27" t="s">
        <v>58</v>
      </c>
      <c r="AU15" s="28" t="s">
        <v>58</v>
      </c>
      <c r="AV15" s="27" t="s">
        <v>58</v>
      </c>
      <c r="AW15" s="27" t="s">
        <v>58</v>
      </c>
      <c r="AX15" s="27" t="s">
        <v>58</v>
      </c>
      <c r="AY15" s="27" t="s">
        <v>58</v>
      </c>
      <c r="AZ15" s="27" t="s">
        <v>58</v>
      </c>
      <c r="BA15" s="27" t="s">
        <v>58</v>
      </c>
      <c r="BB15" s="28" t="s">
        <v>59</v>
      </c>
      <c r="BC15" s="27" t="s">
        <v>80</v>
      </c>
      <c r="BD15" s="27" t="s">
        <v>59</v>
      </c>
      <c r="BE15" s="27" t="s">
        <v>80</v>
      </c>
    </row>
    <row r="16">
      <c r="A16" s="26" t="s">
        <v>186</v>
      </c>
      <c r="B16" s="27" t="s">
        <v>187</v>
      </c>
      <c r="C16" s="27" t="s">
        <v>73</v>
      </c>
      <c r="D16" s="27" t="s">
        <v>96</v>
      </c>
      <c r="E16" s="27" t="s">
        <v>80</v>
      </c>
      <c r="F16" s="28">
        <v>1.0</v>
      </c>
      <c r="G16" s="28">
        <v>20033.0</v>
      </c>
      <c r="H16" s="28">
        <v>9900.0</v>
      </c>
      <c r="I16" s="28">
        <v>-4504.0</v>
      </c>
      <c r="J16" s="28" t="s">
        <v>59</v>
      </c>
      <c r="K16" s="28" t="s">
        <v>59</v>
      </c>
      <c r="L16" s="28">
        <v>25429.0</v>
      </c>
      <c r="M16" s="27" t="s">
        <v>58</v>
      </c>
      <c r="N16" s="29" t="str">
        <f t="shared" si="1"/>
        <v>Cámara De Seguridad Shenzhen A9 Mini Con Resolución De 1080p Visión Nocturna Incluida Negra TC-14</v>
      </c>
      <c r="O16" s="29" t="str">
        <f t="shared" si="2"/>
        <v>Cámara De Seguridad Shenzhen A9 Mini Con Resolución De 1080p Visión Nocturna Incluida Negra TC-14</v>
      </c>
      <c r="P16" s="29">
        <f>+VLOOKUP(O16,YOVANI!B:D,3,0)</f>
        <v>14000</v>
      </c>
      <c r="Q16" s="29">
        <f t="shared" si="3"/>
        <v>14000</v>
      </c>
      <c r="R16" s="27">
        <v>7300.0</v>
      </c>
      <c r="S16" s="29">
        <v>1000.0</v>
      </c>
      <c r="T16" s="27">
        <f>L16-Q16-R16-S16</f>
        <v>3129</v>
      </c>
      <c r="U16" s="27">
        <f>+T16/F16</f>
        <v>3129</v>
      </c>
      <c r="V16" s="30">
        <f>T16/Q16</f>
        <v>0.2235</v>
      </c>
      <c r="W16" s="27" t="s">
        <v>126</v>
      </c>
      <c r="X16" s="27" t="s">
        <v>127</v>
      </c>
      <c r="Y16" s="27" t="s">
        <v>128</v>
      </c>
      <c r="Z16" s="27" t="s">
        <v>58</v>
      </c>
      <c r="AA16" s="28">
        <v>20033.0</v>
      </c>
      <c r="AB16" s="28" t="s">
        <v>79</v>
      </c>
      <c r="AC16" s="27" t="s">
        <v>60</v>
      </c>
      <c r="AD16" s="27" t="s">
        <v>188</v>
      </c>
      <c r="AE16" s="27" t="s">
        <v>189</v>
      </c>
      <c r="AF16" s="27" t="s">
        <v>58</v>
      </c>
      <c r="AG16" s="27" t="s">
        <v>58</v>
      </c>
      <c r="AH16" s="27" t="s">
        <v>188</v>
      </c>
      <c r="AI16" s="27" t="s">
        <v>190</v>
      </c>
      <c r="AJ16" s="27" t="s">
        <v>191</v>
      </c>
      <c r="AK16" s="27" t="s">
        <v>192</v>
      </c>
      <c r="AL16" s="27" t="s">
        <v>105</v>
      </c>
      <c r="AM16" s="27" t="s">
        <v>193</v>
      </c>
      <c r="AN16" s="27" t="s">
        <v>68</v>
      </c>
      <c r="AO16" s="27" t="s">
        <v>107</v>
      </c>
      <c r="AP16" s="27" t="s">
        <v>58</v>
      </c>
      <c r="AQ16" s="27" t="s">
        <v>58</v>
      </c>
      <c r="AR16" s="27" t="s">
        <v>108</v>
      </c>
      <c r="AS16" s="27" t="s">
        <v>194</v>
      </c>
      <c r="AT16" s="27" t="s">
        <v>58</v>
      </c>
      <c r="AU16" s="28" t="s">
        <v>58</v>
      </c>
      <c r="AV16" s="27" t="s">
        <v>58</v>
      </c>
      <c r="AW16" s="27" t="s">
        <v>58</v>
      </c>
      <c r="AX16" s="27" t="s">
        <v>58</v>
      </c>
      <c r="AY16" s="27" t="s">
        <v>58</v>
      </c>
      <c r="AZ16" s="27" t="s">
        <v>58</v>
      </c>
      <c r="BA16" s="27" t="s">
        <v>58</v>
      </c>
      <c r="BB16" s="28" t="s">
        <v>59</v>
      </c>
      <c r="BC16" s="27" t="s">
        <v>80</v>
      </c>
      <c r="BD16" s="27" t="s">
        <v>59</v>
      </c>
      <c r="BE16" s="27" t="s">
        <v>80</v>
      </c>
    </row>
    <row r="17" hidden="1">
      <c r="A17" s="26" t="s">
        <v>195</v>
      </c>
      <c r="B17" s="27" t="s">
        <v>196</v>
      </c>
      <c r="C17" s="27" t="s">
        <v>73</v>
      </c>
      <c r="D17" s="27" t="s">
        <v>74</v>
      </c>
      <c r="E17" s="27" t="s">
        <v>75</v>
      </c>
      <c r="F17" s="28">
        <v>1.0</v>
      </c>
      <c r="G17" s="28">
        <v>20033.0</v>
      </c>
      <c r="H17" s="28">
        <v>12500.0</v>
      </c>
      <c r="I17" s="28">
        <v>-4504.0</v>
      </c>
      <c r="J17" s="28">
        <v>-12500.0</v>
      </c>
      <c r="K17" s="28" t="s">
        <v>59</v>
      </c>
      <c r="L17" s="28">
        <v>15529.0</v>
      </c>
      <c r="M17" s="27" t="s">
        <v>58</v>
      </c>
      <c r="N17" s="29" t="str">
        <f t="shared" si="1"/>
        <v>Cámara De Seguridad Shenzhen A9 Mini Con Resolución De 1080p Visión Nocturna Incluida Negra TC-14</v>
      </c>
      <c r="O17" s="29" t="str">
        <f t="shared" si="2"/>
        <v>Cámara De Seguridad Shenzhen A9 Mini Con Resolución De 1080p Visión Nocturna Incluida Negra TC-14</v>
      </c>
      <c r="P17" s="29">
        <f>+VLOOKUP(O17,YOVANI!B:D,3,0)</f>
        <v>14000</v>
      </c>
      <c r="Q17" s="29">
        <f t="shared" si="3"/>
        <v>14000</v>
      </c>
      <c r="R17" s="27"/>
      <c r="S17" s="29">
        <v>1000.0</v>
      </c>
      <c r="T17" s="27"/>
      <c r="U17" s="27"/>
      <c r="V17" s="27"/>
      <c r="W17" s="27" t="s">
        <v>126</v>
      </c>
      <c r="X17" s="27" t="s">
        <v>127</v>
      </c>
      <c r="Y17" s="27" t="s">
        <v>128</v>
      </c>
      <c r="Z17" s="27" t="s">
        <v>58</v>
      </c>
      <c r="AA17" s="28">
        <v>20033.0</v>
      </c>
      <c r="AB17" s="28" t="s">
        <v>79</v>
      </c>
      <c r="AC17" s="27" t="s">
        <v>60</v>
      </c>
      <c r="AD17" s="27" t="s">
        <v>197</v>
      </c>
      <c r="AE17" s="27" t="s">
        <v>198</v>
      </c>
      <c r="AF17" s="27" t="s">
        <v>58</v>
      </c>
      <c r="AG17" s="27" t="s">
        <v>58</v>
      </c>
      <c r="AH17" s="27" t="s">
        <v>197</v>
      </c>
      <c r="AI17" s="27" t="s">
        <v>199</v>
      </c>
      <c r="AJ17" s="27" t="s">
        <v>200</v>
      </c>
      <c r="AK17" s="27" t="s">
        <v>201</v>
      </c>
      <c r="AL17" s="27" t="s">
        <v>173</v>
      </c>
      <c r="AM17" s="27" t="s">
        <v>202</v>
      </c>
      <c r="AN17" s="27" t="s">
        <v>68</v>
      </c>
      <c r="AO17" s="27" t="s">
        <v>69</v>
      </c>
      <c r="AP17" s="27" t="s">
        <v>58</v>
      </c>
      <c r="AQ17" s="27" t="s">
        <v>58</v>
      </c>
      <c r="AR17" s="27" t="s">
        <v>70</v>
      </c>
      <c r="AS17" s="27" t="s">
        <v>203</v>
      </c>
      <c r="AT17" s="27" t="s">
        <v>58</v>
      </c>
      <c r="AU17" s="28" t="s">
        <v>58</v>
      </c>
      <c r="AV17" s="27" t="s">
        <v>58</v>
      </c>
      <c r="AW17" s="27" t="s">
        <v>58</v>
      </c>
      <c r="AX17" s="27" t="s">
        <v>58</v>
      </c>
      <c r="AY17" s="27" t="s">
        <v>58</v>
      </c>
      <c r="AZ17" s="27" t="s">
        <v>58</v>
      </c>
      <c r="BA17" s="27" t="s">
        <v>58</v>
      </c>
      <c r="BB17" s="28" t="s">
        <v>59</v>
      </c>
      <c r="BC17" s="27" t="s">
        <v>80</v>
      </c>
      <c r="BD17" s="27" t="s">
        <v>59</v>
      </c>
      <c r="BE17" s="27" t="s">
        <v>80</v>
      </c>
    </row>
    <row r="18" hidden="1">
      <c r="A18" s="26" t="s">
        <v>204</v>
      </c>
      <c r="B18" s="27" t="s">
        <v>205</v>
      </c>
      <c r="C18" s="27" t="s">
        <v>73</v>
      </c>
      <c r="D18" s="27" t="s">
        <v>74</v>
      </c>
      <c r="E18" s="27" t="s">
        <v>80</v>
      </c>
      <c r="F18" s="28">
        <v>1.0</v>
      </c>
      <c r="G18" s="28">
        <v>21900.0</v>
      </c>
      <c r="H18" s="28">
        <v>14000.0</v>
      </c>
      <c r="I18" s="28">
        <v>-5853.13</v>
      </c>
      <c r="J18" s="28">
        <v>-14000.0</v>
      </c>
      <c r="K18" s="28" t="s">
        <v>59</v>
      </c>
      <c r="L18" s="28">
        <v>16046.87</v>
      </c>
      <c r="M18" s="27" t="s">
        <v>58</v>
      </c>
      <c r="N18" s="29" t="str">
        <f t="shared" si="1"/>
        <v>Lámparas Luz Led X3 Portátil Inalámbricas Adhesivas +controlColor de la luz : Blanco frío | Voltaje : 110VJUA-14.5</v>
      </c>
      <c r="O18" s="29" t="str">
        <f t="shared" si="2"/>
        <v>Lámparas Luz Led X3 Portátil Inalámbricas Adhesivas +controlColor de la luz : Blanco frío | Voltaje : 110VJUA-14.5</v>
      </c>
      <c r="P18" s="29">
        <f>+VLOOKUP(O18,YOVANI!B:D,3,0)</f>
        <v>16000</v>
      </c>
      <c r="Q18" s="29">
        <f t="shared" si="3"/>
        <v>16000</v>
      </c>
      <c r="R18" s="27"/>
      <c r="S18" s="29">
        <v>1000.0</v>
      </c>
      <c r="T18" s="27"/>
      <c r="U18" s="27"/>
      <c r="V18" s="27"/>
      <c r="W18" s="27" t="s">
        <v>206</v>
      </c>
      <c r="X18" s="27" t="s">
        <v>207</v>
      </c>
      <c r="Y18" s="27" t="s">
        <v>208</v>
      </c>
      <c r="Z18" s="27" t="s">
        <v>209</v>
      </c>
      <c r="AA18" s="28">
        <v>21900.0</v>
      </c>
      <c r="AB18" s="28" t="s">
        <v>79</v>
      </c>
      <c r="AC18" s="27" t="s">
        <v>60</v>
      </c>
      <c r="AD18" s="27" t="s">
        <v>210</v>
      </c>
      <c r="AE18" s="27" t="s">
        <v>211</v>
      </c>
      <c r="AF18" s="27" t="s">
        <v>58</v>
      </c>
      <c r="AG18" s="27" t="s">
        <v>58</v>
      </c>
      <c r="AH18" s="27" t="s">
        <v>210</v>
      </c>
      <c r="AI18" s="27" t="s">
        <v>212</v>
      </c>
      <c r="AJ18" s="27" t="s">
        <v>213</v>
      </c>
      <c r="AK18" s="27" t="s">
        <v>214</v>
      </c>
      <c r="AL18" s="27" t="s">
        <v>215</v>
      </c>
      <c r="AM18" s="27" t="s">
        <v>58</v>
      </c>
      <c r="AN18" s="27" t="s">
        <v>68</v>
      </c>
      <c r="AO18" s="27" t="s">
        <v>69</v>
      </c>
      <c r="AP18" s="27" t="s">
        <v>58</v>
      </c>
      <c r="AQ18" s="27" t="s">
        <v>58</v>
      </c>
      <c r="AR18" s="27" t="s">
        <v>70</v>
      </c>
      <c r="AS18" s="27" t="s">
        <v>216</v>
      </c>
      <c r="AT18" s="27" t="s">
        <v>58</v>
      </c>
      <c r="AU18" s="28" t="s">
        <v>58</v>
      </c>
      <c r="AV18" s="27" t="s">
        <v>58</v>
      </c>
      <c r="AW18" s="27" t="s">
        <v>58</v>
      </c>
      <c r="AX18" s="27" t="s">
        <v>58</v>
      </c>
      <c r="AY18" s="27" t="s">
        <v>58</v>
      </c>
      <c r="AZ18" s="27" t="s">
        <v>58</v>
      </c>
      <c r="BA18" s="27" t="s">
        <v>58</v>
      </c>
      <c r="BB18" s="28" t="s">
        <v>59</v>
      </c>
      <c r="BC18" s="27" t="s">
        <v>80</v>
      </c>
      <c r="BD18" s="27" t="s">
        <v>59</v>
      </c>
      <c r="BE18" s="27" t="s">
        <v>80</v>
      </c>
    </row>
    <row r="19" hidden="1">
      <c r="A19" s="26" t="s">
        <v>217</v>
      </c>
      <c r="B19" s="27" t="s">
        <v>218</v>
      </c>
      <c r="C19" s="27" t="s">
        <v>73</v>
      </c>
      <c r="D19" s="27" t="s">
        <v>74</v>
      </c>
      <c r="E19" s="27" t="s">
        <v>80</v>
      </c>
      <c r="F19" s="28">
        <v>1.0</v>
      </c>
      <c r="G19" s="28">
        <v>158490.0</v>
      </c>
      <c r="H19" s="28" t="s">
        <v>59</v>
      </c>
      <c r="I19" s="28">
        <v>-18882.5</v>
      </c>
      <c r="J19" s="28">
        <v>-12045.0</v>
      </c>
      <c r="K19" s="28" t="s">
        <v>59</v>
      </c>
      <c r="L19" s="28">
        <v>127562.5</v>
      </c>
      <c r="M19" s="27" t="s">
        <v>58</v>
      </c>
      <c r="N19" s="29" t="str">
        <f t="shared" si="1"/>
        <v>F30070m Telescopio Astronómico Terrestre Monocular 150x Niño Color Blanco/gris DTK-105</v>
      </c>
      <c r="O19" s="29" t="str">
        <f t="shared" si="2"/>
        <v>F30070m Telescopio Astronómico Terrestre Monocular 150x Niño Color Blanco/gris DTK-105</v>
      </c>
      <c r="P19" s="29">
        <f>+VLOOKUP(O19,YOVANI!B:D,3,0)</f>
        <v>100000</v>
      </c>
      <c r="Q19" s="29">
        <f t="shared" si="3"/>
        <v>100000</v>
      </c>
      <c r="R19" s="27"/>
      <c r="S19" s="29">
        <v>1000.0</v>
      </c>
      <c r="T19" s="27"/>
      <c r="U19" s="27"/>
      <c r="V19" s="27"/>
      <c r="W19" s="27" t="s">
        <v>219</v>
      </c>
      <c r="X19" s="27" t="s">
        <v>220</v>
      </c>
      <c r="Y19" s="27" t="s">
        <v>221</v>
      </c>
      <c r="Z19" s="27" t="s">
        <v>58</v>
      </c>
      <c r="AA19" s="28">
        <v>158490.0</v>
      </c>
      <c r="AB19" s="28" t="s">
        <v>79</v>
      </c>
      <c r="AC19" s="27" t="s">
        <v>60</v>
      </c>
      <c r="AD19" s="27" t="s">
        <v>222</v>
      </c>
      <c r="AE19" s="27" t="s">
        <v>223</v>
      </c>
      <c r="AF19" s="27" t="s">
        <v>58</v>
      </c>
      <c r="AG19" s="27" t="s">
        <v>58</v>
      </c>
      <c r="AH19" s="27" t="s">
        <v>222</v>
      </c>
      <c r="AI19" s="27" t="s">
        <v>224</v>
      </c>
      <c r="AJ19" s="27" t="s">
        <v>225</v>
      </c>
      <c r="AK19" s="27" t="s">
        <v>226</v>
      </c>
      <c r="AL19" s="27" t="s">
        <v>66</v>
      </c>
      <c r="AM19" s="27" t="s">
        <v>227</v>
      </c>
      <c r="AN19" s="27" t="s">
        <v>68</v>
      </c>
      <c r="AO19" s="27" t="s">
        <v>69</v>
      </c>
      <c r="AP19" s="27" t="s">
        <v>58</v>
      </c>
      <c r="AQ19" s="27" t="s">
        <v>58</v>
      </c>
      <c r="AR19" s="27" t="s">
        <v>70</v>
      </c>
      <c r="AS19" s="27" t="s">
        <v>228</v>
      </c>
      <c r="AT19" s="27" t="s">
        <v>58</v>
      </c>
      <c r="AU19" s="28" t="s">
        <v>58</v>
      </c>
      <c r="AV19" s="27" t="s">
        <v>58</v>
      </c>
      <c r="AW19" s="27" t="s">
        <v>58</v>
      </c>
      <c r="AX19" s="27" t="s">
        <v>58</v>
      </c>
      <c r="AY19" s="27" t="s">
        <v>58</v>
      </c>
      <c r="AZ19" s="27" t="s">
        <v>58</v>
      </c>
      <c r="BA19" s="27" t="s">
        <v>58</v>
      </c>
      <c r="BB19" s="28" t="s">
        <v>59</v>
      </c>
      <c r="BC19" s="27" t="s">
        <v>80</v>
      </c>
      <c r="BD19" s="27" t="s">
        <v>59</v>
      </c>
      <c r="BE19" s="27" t="s">
        <v>80</v>
      </c>
    </row>
    <row r="20" hidden="1">
      <c r="A20" s="26" t="s">
        <v>229</v>
      </c>
      <c r="B20" s="27" t="s">
        <v>230</v>
      </c>
      <c r="C20" s="27" t="s">
        <v>73</v>
      </c>
      <c r="D20" s="27" t="s">
        <v>74</v>
      </c>
      <c r="E20" s="27" t="s">
        <v>80</v>
      </c>
      <c r="F20" s="28">
        <v>2.0</v>
      </c>
      <c r="G20" s="28">
        <v>40066.0</v>
      </c>
      <c r="H20" s="28">
        <v>10575.0</v>
      </c>
      <c r="I20" s="28">
        <v>-9008.0</v>
      </c>
      <c r="J20" s="28">
        <v>-10575.0</v>
      </c>
      <c r="K20" s="28" t="s">
        <v>59</v>
      </c>
      <c r="L20" s="28">
        <v>31058.0</v>
      </c>
      <c r="M20" s="27" t="s">
        <v>58</v>
      </c>
      <c r="N20" s="29" t="str">
        <f t="shared" si="1"/>
        <v>Cámara De Seguridad Shenzhen A9 Mini Con Resolución De 1080p Visión Nocturna Incluida Negra TC-14</v>
      </c>
      <c r="O20" s="29" t="str">
        <f t="shared" si="2"/>
        <v>Cámara De Seguridad Shenzhen A9 Mini Con Resolución De 1080p Visión Nocturna Incluida Negra TC-14</v>
      </c>
      <c r="P20" s="29">
        <f>+VLOOKUP(O20,YOVANI!B:D,3,0)</f>
        <v>14000</v>
      </c>
      <c r="Q20" s="29">
        <f t="shared" si="3"/>
        <v>28000</v>
      </c>
      <c r="R20" s="27"/>
      <c r="S20" s="29">
        <v>1000.0</v>
      </c>
      <c r="T20" s="27"/>
      <c r="U20" s="27"/>
      <c r="V20" s="27"/>
      <c r="W20" s="27" t="s">
        <v>126</v>
      </c>
      <c r="X20" s="27" t="s">
        <v>127</v>
      </c>
      <c r="Y20" s="27" t="s">
        <v>128</v>
      </c>
      <c r="Z20" s="27" t="s">
        <v>58</v>
      </c>
      <c r="AA20" s="28">
        <v>20033.0</v>
      </c>
      <c r="AB20" s="28" t="s">
        <v>79</v>
      </c>
      <c r="AC20" s="27" t="s">
        <v>60</v>
      </c>
      <c r="AD20" s="27" t="s">
        <v>231</v>
      </c>
      <c r="AE20" s="27" t="s">
        <v>232</v>
      </c>
      <c r="AF20" s="27" t="s">
        <v>58</v>
      </c>
      <c r="AG20" s="27" t="s">
        <v>58</v>
      </c>
      <c r="AH20" s="27" t="s">
        <v>231</v>
      </c>
      <c r="AI20" s="27" t="s">
        <v>233</v>
      </c>
      <c r="AJ20" s="27" t="s">
        <v>234</v>
      </c>
      <c r="AK20" s="27" t="s">
        <v>235</v>
      </c>
      <c r="AL20" s="27" t="s">
        <v>236</v>
      </c>
      <c r="AM20" s="27" t="s">
        <v>237</v>
      </c>
      <c r="AN20" s="27" t="s">
        <v>68</v>
      </c>
      <c r="AO20" s="27" t="s">
        <v>69</v>
      </c>
      <c r="AP20" s="27" t="s">
        <v>58</v>
      </c>
      <c r="AQ20" s="27" t="s">
        <v>58</v>
      </c>
      <c r="AR20" s="27" t="s">
        <v>70</v>
      </c>
      <c r="AS20" s="27" t="s">
        <v>238</v>
      </c>
      <c r="AT20" s="27" t="s">
        <v>58</v>
      </c>
      <c r="AU20" s="28" t="s">
        <v>58</v>
      </c>
      <c r="AV20" s="27" t="s">
        <v>58</v>
      </c>
      <c r="AW20" s="27" t="s">
        <v>58</v>
      </c>
      <c r="AX20" s="27" t="s">
        <v>58</v>
      </c>
      <c r="AY20" s="27" t="s">
        <v>58</v>
      </c>
      <c r="AZ20" s="27" t="s">
        <v>58</v>
      </c>
      <c r="BA20" s="27" t="s">
        <v>58</v>
      </c>
      <c r="BB20" s="28" t="s">
        <v>59</v>
      </c>
      <c r="BC20" s="27" t="s">
        <v>80</v>
      </c>
      <c r="BD20" s="27" t="s">
        <v>59</v>
      </c>
      <c r="BE20" s="27" t="s">
        <v>80</v>
      </c>
    </row>
    <row r="21" ht="15.75" hidden="1" customHeight="1">
      <c r="A21" s="26" t="s">
        <v>239</v>
      </c>
      <c r="B21" s="27" t="s">
        <v>240</v>
      </c>
      <c r="C21" s="27" t="s">
        <v>73</v>
      </c>
      <c r="D21" s="27" t="s">
        <v>74</v>
      </c>
      <c r="E21" s="27" t="s">
        <v>80</v>
      </c>
      <c r="F21" s="28">
        <v>1.0</v>
      </c>
      <c r="G21" s="28">
        <v>158490.0</v>
      </c>
      <c r="H21" s="28" t="s">
        <v>59</v>
      </c>
      <c r="I21" s="28">
        <v>-15849.0</v>
      </c>
      <c r="J21" s="28">
        <v>-12045.0</v>
      </c>
      <c r="K21" s="28" t="s">
        <v>59</v>
      </c>
      <c r="L21" s="28">
        <v>130596.0</v>
      </c>
      <c r="M21" s="27" t="s">
        <v>58</v>
      </c>
      <c r="N21" s="29" t="str">
        <f t="shared" si="1"/>
        <v>F30070m Telescopio Astronómico Terrestre Monocular 150x Niño Color Blanco/gris DTK-105</v>
      </c>
      <c r="O21" s="29" t="str">
        <f t="shared" si="2"/>
        <v>F30070m Telescopio Astronómico Terrestre Monocular 150x Niño Color Blanco/gris DTK-105</v>
      </c>
      <c r="P21" s="29">
        <f>+VLOOKUP(O21,YOVANI!B:D,3,0)</f>
        <v>100000</v>
      </c>
      <c r="Q21" s="29">
        <f t="shared" si="3"/>
        <v>100000</v>
      </c>
      <c r="R21" s="27"/>
      <c r="S21" s="29">
        <v>1000.0</v>
      </c>
      <c r="T21" s="27"/>
      <c r="U21" s="27"/>
      <c r="V21" s="27"/>
      <c r="W21" s="27" t="s">
        <v>219</v>
      </c>
      <c r="X21" s="27" t="s">
        <v>220</v>
      </c>
      <c r="Y21" s="27" t="s">
        <v>221</v>
      </c>
      <c r="Z21" s="27" t="s">
        <v>58</v>
      </c>
      <c r="AA21" s="28">
        <v>158490.0</v>
      </c>
      <c r="AB21" s="28" t="s">
        <v>79</v>
      </c>
      <c r="AC21" s="27" t="s">
        <v>60</v>
      </c>
      <c r="AD21" s="27" t="s">
        <v>241</v>
      </c>
      <c r="AE21" s="27" t="s">
        <v>242</v>
      </c>
      <c r="AF21" s="27" t="s">
        <v>58</v>
      </c>
      <c r="AG21" s="27" t="s">
        <v>58</v>
      </c>
      <c r="AH21" s="27" t="s">
        <v>241</v>
      </c>
      <c r="AI21" s="27" t="s">
        <v>243</v>
      </c>
      <c r="AJ21" s="27" t="s">
        <v>244</v>
      </c>
      <c r="AK21" s="27" t="s">
        <v>245</v>
      </c>
      <c r="AL21" s="27" t="s">
        <v>183</v>
      </c>
      <c r="AM21" s="27" t="s">
        <v>246</v>
      </c>
      <c r="AN21" s="27" t="s">
        <v>68</v>
      </c>
      <c r="AO21" s="27" t="s">
        <v>69</v>
      </c>
      <c r="AP21" s="27" t="s">
        <v>58</v>
      </c>
      <c r="AQ21" s="27" t="s">
        <v>58</v>
      </c>
      <c r="AR21" s="27" t="s">
        <v>247</v>
      </c>
      <c r="AS21" s="27" t="s">
        <v>248</v>
      </c>
      <c r="AT21" s="27" t="s">
        <v>58</v>
      </c>
      <c r="AU21" s="28" t="s">
        <v>58</v>
      </c>
      <c r="AV21" s="27" t="s">
        <v>58</v>
      </c>
      <c r="AW21" s="27" t="s">
        <v>58</v>
      </c>
      <c r="AX21" s="27" t="s">
        <v>58</v>
      </c>
      <c r="AY21" s="27" t="s">
        <v>58</v>
      </c>
      <c r="AZ21" s="27" t="s">
        <v>58</v>
      </c>
      <c r="BA21" s="27" t="s">
        <v>58</v>
      </c>
      <c r="BB21" s="28" t="s">
        <v>59</v>
      </c>
      <c r="BC21" s="27" t="s">
        <v>80</v>
      </c>
      <c r="BD21" s="27" t="s">
        <v>59</v>
      </c>
      <c r="BE21" s="27" t="s">
        <v>80</v>
      </c>
    </row>
    <row r="22" ht="15.75" customHeight="1">
      <c r="G22" s="31"/>
      <c r="H22" s="31"/>
      <c r="I22" s="31"/>
      <c r="J22" s="31"/>
      <c r="K22" s="31"/>
      <c r="L22" s="31"/>
      <c r="AA22" s="31"/>
    </row>
    <row r="23" ht="15.75" customHeight="1">
      <c r="G23" s="31"/>
      <c r="H23" s="31"/>
      <c r="I23" s="31"/>
      <c r="J23" s="31"/>
      <c r="K23" s="31"/>
      <c r="L23" s="31"/>
      <c r="AA23" s="31"/>
    </row>
    <row r="24" ht="15.75" customHeight="1">
      <c r="G24" s="31"/>
      <c r="H24" s="31"/>
      <c r="I24" s="31"/>
      <c r="J24" s="31"/>
      <c r="K24" s="31"/>
      <c r="L24" s="31"/>
      <c r="AA24" s="31"/>
    </row>
    <row r="25" ht="15.75" customHeight="1">
      <c r="G25" s="31"/>
      <c r="H25" s="31"/>
      <c r="I25" s="31"/>
      <c r="J25" s="31"/>
      <c r="K25" s="31"/>
      <c r="L25" s="31"/>
      <c r="AA25" s="31"/>
    </row>
    <row r="26" ht="15.75" customHeight="1">
      <c r="G26" s="31"/>
      <c r="H26" s="31"/>
      <c r="I26" s="31"/>
      <c r="J26" s="31"/>
      <c r="K26" s="31"/>
      <c r="L26" s="31"/>
      <c r="AA26" s="31"/>
    </row>
    <row r="27" ht="15.75" customHeight="1">
      <c r="G27" s="31"/>
      <c r="H27" s="31"/>
      <c r="I27" s="31"/>
      <c r="J27" s="31"/>
      <c r="K27" s="31"/>
      <c r="L27" s="31"/>
      <c r="AA27" s="31"/>
    </row>
    <row r="28" ht="15.75" customHeight="1">
      <c r="G28" s="31"/>
      <c r="H28" s="31"/>
      <c r="I28" s="31"/>
      <c r="J28" s="31"/>
      <c r="K28" s="31"/>
      <c r="L28" s="31"/>
      <c r="AA28" s="31"/>
    </row>
    <row r="29" ht="15.75" customHeight="1">
      <c r="G29" s="31"/>
      <c r="H29" s="31"/>
      <c r="I29" s="31"/>
      <c r="J29" s="31"/>
      <c r="K29" s="31"/>
      <c r="L29" s="31"/>
      <c r="AA29" s="31"/>
    </row>
    <row r="30" ht="15.75" customHeight="1">
      <c r="G30" s="31"/>
      <c r="H30" s="31"/>
      <c r="I30" s="31"/>
      <c r="J30" s="31"/>
      <c r="K30" s="31"/>
      <c r="L30" s="31"/>
      <c r="AA30" s="31"/>
    </row>
    <row r="31" ht="15.75" customHeight="1">
      <c r="G31" s="31"/>
      <c r="H31" s="31"/>
      <c r="I31" s="31"/>
      <c r="J31" s="31"/>
      <c r="K31" s="31"/>
      <c r="L31" s="31"/>
      <c r="AA31" s="31"/>
    </row>
    <row r="32" ht="15.75" customHeight="1">
      <c r="G32" s="31"/>
      <c r="H32" s="31"/>
      <c r="I32" s="31"/>
      <c r="J32" s="31"/>
      <c r="K32" s="31"/>
      <c r="L32" s="31"/>
      <c r="AA32" s="31"/>
    </row>
    <row r="33" ht="15.75" customHeight="1">
      <c r="G33" s="31"/>
      <c r="H33" s="31"/>
      <c r="I33" s="31"/>
      <c r="J33" s="31"/>
      <c r="K33" s="31"/>
      <c r="L33" s="31"/>
      <c r="AA33" s="31"/>
    </row>
    <row r="34" ht="15.75" customHeight="1">
      <c r="G34" s="31"/>
      <c r="H34" s="31"/>
      <c r="I34" s="31"/>
      <c r="J34" s="31"/>
      <c r="K34" s="31"/>
      <c r="L34" s="31"/>
      <c r="AA34" s="31"/>
    </row>
    <row r="35" ht="15.75" customHeight="1">
      <c r="G35" s="31"/>
      <c r="H35" s="31"/>
      <c r="I35" s="31"/>
      <c r="J35" s="31"/>
      <c r="K35" s="31"/>
      <c r="L35" s="31"/>
      <c r="AA35" s="31"/>
    </row>
    <row r="36" ht="15.75" customHeight="1">
      <c r="G36" s="31"/>
      <c r="H36" s="31"/>
      <c r="I36" s="31"/>
      <c r="J36" s="31"/>
      <c r="K36" s="31"/>
      <c r="L36" s="31"/>
      <c r="AA36" s="31"/>
    </row>
    <row r="37" ht="15.75" customHeight="1">
      <c r="G37" s="31"/>
      <c r="H37" s="31"/>
      <c r="I37" s="31"/>
      <c r="J37" s="31"/>
      <c r="K37" s="31"/>
      <c r="L37" s="31"/>
      <c r="AA37" s="31"/>
    </row>
    <row r="38" ht="15.75" customHeight="1">
      <c r="G38" s="31"/>
      <c r="H38" s="31"/>
      <c r="I38" s="31"/>
      <c r="J38" s="31"/>
      <c r="K38" s="31"/>
      <c r="L38" s="31"/>
      <c r="AA38" s="31"/>
    </row>
    <row r="39" ht="15.75" customHeight="1">
      <c r="G39" s="31"/>
      <c r="H39" s="31"/>
      <c r="I39" s="31"/>
      <c r="J39" s="31"/>
      <c r="K39" s="31"/>
      <c r="L39" s="31"/>
      <c r="AA39" s="31"/>
    </row>
    <row r="40" ht="15.75" customHeight="1">
      <c r="G40" s="31"/>
      <c r="H40" s="31"/>
      <c r="I40" s="31"/>
      <c r="J40" s="31"/>
      <c r="K40" s="31"/>
      <c r="L40" s="31"/>
      <c r="AA40" s="31"/>
    </row>
    <row r="41" ht="15.75" customHeight="1">
      <c r="G41" s="31"/>
      <c r="H41" s="31"/>
      <c r="I41" s="31"/>
      <c r="J41" s="31"/>
      <c r="K41" s="31"/>
      <c r="L41" s="31"/>
      <c r="AA41" s="31"/>
    </row>
    <row r="42" ht="15.75" customHeight="1">
      <c r="G42" s="31"/>
      <c r="H42" s="31"/>
      <c r="I42" s="31"/>
      <c r="J42" s="31"/>
      <c r="K42" s="31"/>
      <c r="L42" s="31"/>
      <c r="AA42" s="31"/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autoFilter ref="$A$2:$BE$21">
    <filterColumn colId="40">
      <filters>
        <filter val="Mercado Envíos Flex"/>
      </filters>
    </filterColumn>
  </autoFilter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8.0"/>
    <col customWidth="1" min="3" max="3" width="11.43"/>
    <col customWidth="1" min="4" max="9" width="21.86"/>
    <col customWidth="1" min="10" max="10" width="11.43"/>
    <col customWidth="1" min="11" max="26" width="10.71"/>
  </cols>
  <sheetData>
    <row r="1">
      <c r="A1" s="32" t="s">
        <v>249</v>
      </c>
      <c r="B1" s="33"/>
      <c r="C1" s="33"/>
      <c r="D1" s="33"/>
      <c r="E1" s="33"/>
      <c r="F1" s="33"/>
      <c r="G1" s="33"/>
      <c r="H1" s="33"/>
      <c r="I1" s="34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79.5" customHeight="1">
      <c r="A2" s="36" t="s">
        <v>250</v>
      </c>
      <c r="B2" s="37" t="s">
        <v>251</v>
      </c>
      <c r="C2" s="37" t="s">
        <v>252</v>
      </c>
      <c r="D2" s="37" t="s">
        <v>253</v>
      </c>
      <c r="E2" s="37" t="s">
        <v>254</v>
      </c>
      <c r="F2" s="37" t="s">
        <v>255</v>
      </c>
      <c r="G2" s="37" t="s">
        <v>256</v>
      </c>
      <c r="H2" s="37" t="s">
        <v>257</v>
      </c>
      <c r="I2" s="38" t="s">
        <v>258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79.5" customHeight="1">
      <c r="A3" s="39">
        <v>14.0</v>
      </c>
      <c r="B3" s="40" t="s">
        <v>259</v>
      </c>
      <c r="C3" s="41">
        <v>1.0</v>
      </c>
      <c r="D3" s="42">
        <f t="shared" ref="D3:D14" si="1">I3*J3</f>
        <v>22000</v>
      </c>
      <c r="E3" s="42">
        <f t="shared" ref="E3:E14" si="2">D3*C3</f>
        <v>22000</v>
      </c>
      <c r="F3" s="43" t="s">
        <v>260</v>
      </c>
      <c r="G3" s="43" t="s">
        <v>261</v>
      </c>
      <c r="H3" s="42"/>
      <c r="I3" s="42">
        <v>22.0</v>
      </c>
      <c r="J3" s="35">
        <v>1000.0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79.5" customHeight="1">
      <c r="A4" s="39">
        <v>15.0</v>
      </c>
      <c r="B4" s="40" t="s">
        <v>262</v>
      </c>
      <c r="C4" s="41">
        <v>1.0</v>
      </c>
      <c r="D4" s="42">
        <f t="shared" si="1"/>
        <v>10000</v>
      </c>
      <c r="E4" s="42">
        <f t="shared" si="2"/>
        <v>10000</v>
      </c>
      <c r="F4" s="43" t="s">
        <v>260</v>
      </c>
      <c r="G4" s="43" t="s">
        <v>263</v>
      </c>
      <c r="H4" s="42"/>
      <c r="I4" s="42">
        <v>10.0</v>
      </c>
      <c r="J4" s="35">
        <v>1000.0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79.5" customHeight="1">
      <c r="A5" s="39">
        <v>16.0</v>
      </c>
      <c r="B5" s="40" t="s">
        <v>264</v>
      </c>
      <c r="C5" s="41">
        <v>1.0</v>
      </c>
      <c r="D5" s="42">
        <f t="shared" si="1"/>
        <v>0</v>
      </c>
      <c r="E5" s="42">
        <f t="shared" si="2"/>
        <v>0</v>
      </c>
      <c r="F5" s="42"/>
      <c r="G5" s="43" t="s">
        <v>265</v>
      </c>
      <c r="H5" s="42"/>
      <c r="I5" s="42">
        <v>0.0</v>
      </c>
      <c r="J5" s="35">
        <v>1000.0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79.5" customHeight="1">
      <c r="A6" s="39">
        <v>17.0</v>
      </c>
      <c r="B6" s="40" t="s">
        <v>266</v>
      </c>
      <c r="C6" s="41">
        <v>1.0</v>
      </c>
      <c r="D6" s="42">
        <f t="shared" si="1"/>
        <v>8000</v>
      </c>
      <c r="E6" s="42">
        <f t="shared" si="2"/>
        <v>8000</v>
      </c>
      <c r="F6" s="43" t="s">
        <v>260</v>
      </c>
      <c r="G6" s="43" t="s">
        <v>267</v>
      </c>
      <c r="H6" s="42"/>
      <c r="I6" s="42">
        <v>8.0</v>
      </c>
      <c r="J6" s="35">
        <v>1000.0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79.5" customHeight="1">
      <c r="A7" s="39">
        <v>18.0</v>
      </c>
      <c r="B7" s="40" t="s">
        <v>268</v>
      </c>
      <c r="C7" s="44">
        <v>2.0</v>
      </c>
      <c r="D7" s="42">
        <f t="shared" si="1"/>
        <v>12000</v>
      </c>
      <c r="E7" s="42">
        <f t="shared" si="2"/>
        <v>24000</v>
      </c>
      <c r="F7" s="43" t="s">
        <v>260</v>
      </c>
      <c r="G7" s="43" t="s">
        <v>269</v>
      </c>
      <c r="H7" s="42"/>
      <c r="I7" s="42">
        <v>12.0</v>
      </c>
      <c r="J7" s="35">
        <v>1000.0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79.5" customHeight="1">
      <c r="A8" s="39">
        <v>19.0</v>
      </c>
      <c r="B8" s="40" t="s">
        <v>270</v>
      </c>
      <c r="C8" s="44">
        <v>2.0</v>
      </c>
      <c r="D8" s="42">
        <f t="shared" si="1"/>
        <v>12000</v>
      </c>
      <c r="E8" s="42">
        <f t="shared" si="2"/>
        <v>24000</v>
      </c>
      <c r="F8" s="43" t="s">
        <v>260</v>
      </c>
      <c r="G8" s="43" t="s">
        <v>271</v>
      </c>
      <c r="H8" s="42"/>
      <c r="I8" s="42">
        <v>12.0</v>
      </c>
      <c r="J8" s="35">
        <v>1000.0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79.5" customHeight="1">
      <c r="A9" s="39">
        <v>20.0</v>
      </c>
      <c r="B9" s="40" t="s">
        <v>272</v>
      </c>
      <c r="C9" s="44">
        <v>6.0</v>
      </c>
      <c r="D9" s="42">
        <f t="shared" si="1"/>
        <v>14000</v>
      </c>
      <c r="E9" s="42">
        <f t="shared" si="2"/>
        <v>84000</v>
      </c>
      <c r="F9" s="43" t="s">
        <v>260</v>
      </c>
      <c r="G9" s="43" t="s">
        <v>273</v>
      </c>
      <c r="H9" s="42"/>
      <c r="I9" s="42">
        <v>14.0</v>
      </c>
      <c r="J9" s="35">
        <v>1000.0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79.5" customHeight="1">
      <c r="A10" s="39">
        <v>21.0</v>
      </c>
      <c r="B10" s="40" t="s">
        <v>274</v>
      </c>
      <c r="C10" s="44">
        <v>1.0</v>
      </c>
      <c r="D10" s="42">
        <f t="shared" si="1"/>
        <v>15000</v>
      </c>
      <c r="E10" s="42">
        <f t="shared" si="2"/>
        <v>15000</v>
      </c>
      <c r="F10" s="43" t="s">
        <v>275</v>
      </c>
      <c r="G10" s="43" t="s">
        <v>267</v>
      </c>
      <c r="H10" s="42"/>
      <c r="I10" s="42">
        <v>15.0</v>
      </c>
      <c r="J10" s="35">
        <v>1000.0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9">
        <v>24.0</v>
      </c>
      <c r="B11" s="45" t="s">
        <v>272</v>
      </c>
      <c r="C11" s="44">
        <v>1.0</v>
      </c>
      <c r="D11" s="42">
        <f t="shared" si="1"/>
        <v>14000</v>
      </c>
      <c r="E11" s="42">
        <f t="shared" si="2"/>
        <v>14000</v>
      </c>
      <c r="F11" s="43" t="s">
        <v>260</v>
      </c>
      <c r="G11" s="43" t="s">
        <v>273</v>
      </c>
      <c r="H11" s="42"/>
      <c r="I11" s="42">
        <v>14.0</v>
      </c>
      <c r="J11" s="35">
        <v>1000.0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9">
        <v>50.0</v>
      </c>
      <c r="B12" s="45" t="s">
        <v>272</v>
      </c>
      <c r="C12" s="44">
        <v>3.0</v>
      </c>
      <c r="D12" s="42">
        <f t="shared" si="1"/>
        <v>14000</v>
      </c>
      <c r="E12" s="42">
        <f t="shared" si="2"/>
        <v>42000</v>
      </c>
      <c r="F12" s="43" t="s">
        <v>260</v>
      </c>
      <c r="G12" s="43" t="s">
        <v>273</v>
      </c>
      <c r="H12" s="42"/>
      <c r="I12" s="42">
        <v>14.0</v>
      </c>
      <c r="J12" s="35">
        <v>1000.0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9">
        <v>51.0</v>
      </c>
      <c r="B13" s="45" t="s">
        <v>276</v>
      </c>
      <c r="C13" s="44">
        <v>1.0</v>
      </c>
      <c r="D13" s="42">
        <f t="shared" si="1"/>
        <v>16000</v>
      </c>
      <c r="E13" s="42">
        <f t="shared" si="2"/>
        <v>16000</v>
      </c>
      <c r="F13" s="43" t="s">
        <v>260</v>
      </c>
      <c r="G13" s="43" t="s">
        <v>277</v>
      </c>
      <c r="H13" s="42"/>
      <c r="I13" s="42">
        <v>16.0</v>
      </c>
      <c r="J13" s="35">
        <v>1000.0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9">
        <v>52.0</v>
      </c>
      <c r="B14" s="45" t="s">
        <v>278</v>
      </c>
      <c r="C14" s="44">
        <v>2.0</v>
      </c>
      <c r="D14" s="42">
        <f t="shared" si="1"/>
        <v>100000</v>
      </c>
      <c r="E14" s="42">
        <f t="shared" si="2"/>
        <v>200000</v>
      </c>
      <c r="F14" s="42"/>
      <c r="G14" s="43" t="s">
        <v>279</v>
      </c>
      <c r="H14" s="42"/>
      <c r="I14" s="42">
        <v>100.0</v>
      </c>
      <c r="J14" s="35">
        <v>1000.0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2024-02-24T14:35:36Z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2024-02-26T19:31:31Z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384780b3-4e34-4fb0-af5a-94f114c5d2d6</vt:lpwstr>
  </property>
  <property fmtid="{D5CDD505-2E9C-101B-9397-08002B2CF9AE}" pid="8" name="MSIP_Label_defa4170-0d19-0005-0004-bc88714345d2_ContentBits">
    <vt:lpwstr>0</vt:lpwstr>
  </property>
</Properties>
</file>