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CO'!$A$2:$BE$48</definedName>
  </definedNames>
  <calcPr/>
  <extLst>
    <ext uri="GoogleSheetsCustomDataVersion2">
      <go:sheetsCustomData xmlns:go="http://customooxmlschemas.google.com/" r:id="rId6" roundtripDataChecksum="nbfELRUMgiUnVXM0mu1r52dXPjPXy+Q6uIjUF0BPIeU="/>
    </ext>
  </extLst>
</workbook>
</file>

<file path=xl/sharedStrings.xml><?xml version="1.0" encoding="utf-8"?>
<sst xmlns="http://schemas.openxmlformats.org/spreadsheetml/2006/main" count="2098" uniqueCount="596">
  <si>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</si>
  <si>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</si>
  <si>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</si>
  <si>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</si>
  <si>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</si>
  <si>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</si>
  <si>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</si>
  <si>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</si>
  <si>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</si>
  <si>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</si>
  <si>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</si>
  <si>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</si>
  <si>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</si>
  <si>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</si>
  <si>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</si>
  <si>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</si>
  <si>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</si>
  <si>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</si>
  <si>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</si>
  <si>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</si>
  <si>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</si>
  <si>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</si>
  <si>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</si>
  <si>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</si>
  <si>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</si>
  <si>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</si>
  <si>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</si>
  <si>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</si>
  <si>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</si>
  <si>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</si>
  <si>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</si>
  <si>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</si>
  <si>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</si>
  <si>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</si>
  <si>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</si>
  <si>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</si>
  <si>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</si>
  <si>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</si>
  <si>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</si>
  <si>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</si>
  <si>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</si>
  <si>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</si>
  <si>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</si>
  <si>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</si>
  <si>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</si>
  <si>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</si>
  <si>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</si>
  <si>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</si>
  <si>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</si>
  <si>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</si>
  <si>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</si>
  <si>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</si>
  <si>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</si>
  <si>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</si>
  <si>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</si>
  <si>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2000005452632387</t>
  </si>
  <si>
    <t>26 de febrero de 2024 08:18 hs.</t>
  </si>
  <si>
    <t>Etiqueta lista para imprimir</t>
  </si>
  <si>
    <t>Tienes que darle el paquete a tu conductor hoy mismo para no demorarte.</t>
  </si>
  <si>
    <t>Sí</t>
  </si>
  <si>
    <t/>
  </si>
  <si>
    <t xml:space="preserve"> </t>
  </si>
  <si>
    <t>GOT-12</t>
  </si>
  <si>
    <t>MCO1388117913</t>
  </si>
  <si>
    <t>Rizador De Pelo Sin Calor Para Cabello Largo Diadema Ondas</t>
  </si>
  <si>
    <t>Clásica</t>
  </si>
  <si>
    <t>Factura no adjunta</t>
  </si>
  <si>
    <t>maria camila olaya</t>
  </si>
  <si>
    <t>CC 1144213427</t>
  </si>
  <si>
    <t>1144213427</t>
  </si>
  <si>
    <t>Carrera 10 #124-19 / Guapi II apto 404 Referencia: Dejar en portería - Santa Bárbara, Chapinero, Bogotá D.C.</t>
  </si>
  <si>
    <t>Chapinero</t>
  </si>
  <si>
    <t>Bogotá D.C.</t>
  </si>
  <si>
    <t>111711</t>
  </si>
  <si>
    <t>Colombia</t>
  </si>
  <si>
    <t>Mercado Envíos Flex</t>
  </si>
  <si>
    <t>VENDERAYUDAME20231125182521</t>
  </si>
  <si>
    <t>43138900821</t>
  </si>
  <si>
    <t>No</t>
  </si>
  <si>
    <t>2000007687935178</t>
  </si>
  <si>
    <t>25 de febrero de 2024 22:34 hs.</t>
  </si>
  <si>
    <t>Tienes que darle el paquete a la próxima colecta que te visite.</t>
  </si>
  <si>
    <t>RC-35</t>
  </si>
  <si>
    <t>MCO2207359560</t>
  </si>
  <si>
    <t>Olla De Vidrio De Borosilicato Con Tapa 1.5 Litros</t>
  </si>
  <si>
    <t>Color : Vidrio</t>
  </si>
  <si>
    <t>NATALIA LOPERA BOLIVAR</t>
  </si>
  <si>
    <t>CC 43585010</t>
  </si>
  <si>
    <t>43585010</t>
  </si>
  <si>
    <t>Carrera cra 61 #33-65 / Referencia: Urbanizacion Pacífica Torre 1 Apto 1802 - Ditaires- itagui, Itaguí, Antioquia</t>
  </si>
  <si>
    <t>Itaguí</t>
  </si>
  <si>
    <t>Antioquia</t>
  </si>
  <si>
    <t>055413</t>
  </si>
  <si>
    <t>Colecta de Mercado Envíos</t>
  </si>
  <si>
    <t>MELI Logistics</t>
  </si>
  <si>
    <t>MEL43138452324FMXDF01</t>
  </si>
  <si>
    <t>2000007687639396</t>
  </si>
  <si>
    <t>25 de febrero de 2024 21:31 hs.</t>
  </si>
  <si>
    <t>TC-14</t>
  </si>
  <si>
    <t>MCO2206660172</t>
  </si>
  <si>
    <t>Cámara De Seguridad Shenzhen A9 Mini Con Resolución De 1080p Visión Nocturna Incluida Negra</t>
  </si>
  <si>
    <t>Luis Guillermo Molano Moreno</t>
  </si>
  <si>
    <t>CC 79057473</t>
  </si>
  <si>
    <t>79057473</t>
  </si>
  <si>
    <t>Carrera 80 #64C-40 / Engativá, Bogotá D.C.</t>
  </si>
  <si>
    <t>Engativá</t>
  </si>
  <si>
    <t>111071</t>
  </si>
  <si>
    <t>43138199817</t>
  </si>
  <si>
    <t>2000007687453504</t>
  </si>
  <si>
    <t>25 de febrero de 2024 20:59 hs.</t>
  </si>
  <si>
    <t>DTK-50</t>
  </si>
  <si>
    <t>MCO1395038589</t>
  </si>
  <si>
    <t>Cámara Giratoria Ptz Wifi 2.4g/5g V380 Ip Conexión Enchufe</t>
  </si>
  <si>
    <t>Color : Blanco</t>
  </si>
  <si>
    <t>Armando Rodriguez</t>
  </si>
  <si>
    <t>CC 79702106</t>
  </si>
  <si>
    <t>79702106</t>
  </si>
  <si>
    <t>Calle 4 sur #22a-20 / Referencia: calle 4 sur # 22 a - 20 - Sosiego, Madrid, Cundinamarca</t>
  </si>
  <si>
    <t>Madrid</t>
  </si>
  <si>
    <t>Cundinamarca</t>
  </si>
  <si>
    <t>250030</t>
  </si>
  <si>
    <t>MEL43138126159FMXDF01</t>
  </si>
  <si>
    <t>2000007687189882</t>
  </si>
  <si>
    <t>25 de febrero de 2024 20:18 hs.</t>
  </si>
  <si>
    <t>Castrillon Jimenez Alexandra</t>
  </si>
  <si>
    <t>CC 43744648</t>
  </si>
  <si>
    <t>43744648</t>
  </si>
  <si>
    <t>Calle 38 b sur #26-02 / Referencia: Conjunto residencial monte Sole torre 3 apartamento 1833 - Camino Verde, Envigado, Antioquia</t>
  </si>
  <si>
    <t>Envigado</t>
  </si>
  <si>
    <t>055422</t>
  </si>
  <si>
    <t>MEL43138023893FMXDF01</t>
  </si>
  <si>
    <t>2000007686409834</t>
  </si>
  <si>
    <t>25 de febrero de 2024 17:57 hs.</t>
  </si>
  <si>
    <t>TQ-25</t>
  </si>
  <si>
    <t>MCO1383779111</t>
  </si>
  <si>
    <t>Picador De Verduras Y Frutas Multifuncional Brava Spring</t>
  </si>
  <si>
    <t>Maritza Sandoval</t>
  </si>
  <si>
    <t>CC 52472115</t>
  </si>
  <si>
    <t>52472115</t>
  </si>
  <si>
    <t>Transversal 80 #215-30 / Referencia: Casa 54 mora verde 2 - Arrayanes, Suba, Bogotá D.C.</t>
  </si>
  <si>
    <t>Suba</t>
  </si>
  <si>
    <t>111166</t>
  </si>
  <si>
    <t>43137845922</t>
  </si>
  <si>
    <t>2000005451010749</t>
  </si>
  <si>
    <t>25 de febrero de 2024 17:37 hs.</t>
  </si>
  <si>
    <t>IP-36</t>
  </si>
  <si>
    <t>MCO2224433372</t>
  </si>
  <si>
    <t>Cámara De Seguridad Genérica Ik100 Wifi Con Resolución Full</t>
  </si>
  <si>
    <t>Diego Vargas</t>
  </si>
  <si>
    <t>CC 74084313</t>
  </si>
  <si>
    <t>74084313</t>
  </si>
  <si>
    <t>Carrera 18 #10-55 / muebleria ECOMUEBLE - terminal, Sogamoso, Boyaca</t>
  </si>
  <si>
    <t>Sogamoso</t>
  </si>
  <si>
    <t>Boyaca</t>
  </si>
  <si>
    <t>152211</t>
  </si>
  <si>
    <t>MEL43137657265FMXDF01</t>
  </si>
  <si>
    <t>2000007685742956</t>
  </si>
  <si>
    <t>25 de febrero de 2024 16:02 hs.</t>
  </si>
  <si>
    <t>GAT-28</t>
  </si>
  <si>
    <t>MCO2221682600</t>
  </si>
  <si>
    <t>Manguera Retractil Expandible Mágica 45 Mts. + Pitón | Dugu Color Verde</t>
  </si>
  <si>
    <t>MONICA BIBIANA POSADA FINA</t>
  </si>
  <si>
    <t>CC 52149319</t>
  </si>
  <si>
    <t>52149319</t>
  </si>
  <si>
    <t>CARRERA 6 1-73 / CENTRO, Cajicá, Cundinamarca</t>
  </si>
  <si>
    <t>Cajicá</t>
  </si>
  <si>
    <t>250240</t>
  </si>
  <si>
    <t>MEL43137430379FMXDF01</t>
  </si>
  <si>
    <t>2000007685428654</t>
  </si>
  <si>
    <t>25 de febrero de 2024 15:05 hs.</t>
  </si>
  <si>
    <t>Juliana BALLEN</t>
  </si>
  <si>
    <t>CC 1072169050</t>
  </si>
  <si>
    <t>1072169050</t>
  </si>
  <si>
    <t>Transversal 21 Bis #60-76 / Aoartamneto 204 - San Luis, Teusaquillo, Bogotá D.C.</t>
  </si>
  <si>
    <t>Teusaquillo</t>
  </si>
  <si>
    <t>111221</t>
  </si>
  <si>
    <t>43137301981</t>
  </si>
  <si>
    <t>2000005450437723</t>
  </si>
  <si>
    <t>25 de febrero de 2024 14:28 hs.</t>
  </si>
  <si>
    <t>GAT-27</t>
  </si>
  <si>
    <t>MCO1394138965</t>
  </si>
  <si>
    <t>Manguera Magic Hose Expandible 45 Metros Con Pistola</t>
  </si>
  <si>
    <t>Color : colores</t>
  </si>
  <si>
    <t>Miguel Dario Mesa Trujillo</t>
  </si>
  <si>
    <t>CC 1010172166</t>
  </si>
  <si>
    <t>1010172166</t>
  </si>
  <si>
    <t>Carrera carrera 12 #18-38Sur / Referencia: casa primer piso - Ciudad Jardín Sur, Antonio Nariño, Bogotá D.C.</t>
  </si>
  <si>
    <t>Antonio Nariño</t>
  </si>
  <si>
    <t>111511</t>
  </si>
  <si>
    <t>43137358746</t>
  </si>
  <si>
    <t>2000007685213632</t>
  </si>
  <si>
    <t>RD-22</t>
  </si>
  <si>
    <t>MCO2223179380</t>
  </si>
  <si>
    <t>Molino Moledor De Café Y Pequeñas Especias Eléctrico</t>
  </si>
  <si>
    <t>Color : Gris</t>
  </si>
  <si>
    <t>Rodinson Hinestroza</t>
  </si>
  <si>
    <t>CC 9104787</t>
  </si>
  <si>
    <t>9104787</t>
  </si>
  <si>
    <t>Calle 15 #15-08 / Referencia: detrás de la tienda el patriota - Corregimiento Pasacaballos, Cartagena De Indias, Bolivar</t>
  </si>
  <si>
    <t>Cartagena De Indias</t>
  </si>
  <si>
    <t>Bolivar</t>
  </si>
  <si>
    <t>MEL43137219449FMXDF01</t>
  </si>
  <si>
    <t>2000005450407593</t>
  </si>
  <si>
    <t>25 de febrero de 2024 14:17 hs.</t>
  </si>
  <si>
    <t>JUA-14.5</t>
  </si>
  <si>
    <t>MCO1385131165</t>
  </si>
  <si>
    <t>Lámparas Luz Led X3 Portátil Inalámbricas Adhesivas +control</t>
  </si>
  <si>
    <t>Color de la luz : Blanco frío | Voltaje : 110V</t>
  </si>
  <si>
    <t>Fabiana Aranguren</t>
  </si>
  <si>
    <t>CC 1127573995</t>
  </si>
  <si>
    <t>1127573995</t>
  </si>
  <si>
    <t>Calle 154A #94-80 / Marques de suba. Torre 8 apto 401 - Campanela, Suba, Bogotá D.C.</t>
  </si>
  <si>
    <t>111161</t>
  </si>
  <si>
    <t>43137193343</t>
  </si>
  <si>
    <t>2000007684690100</t>
  </si>
  <si>
    <t>25 de febrero de 2024 12:50 hs.</t>
  </si>
  <si>
    <t>Clara Ines Manso del Rio</t>
  </si>
  <si>
    <t>CE 948135</t>
  </si>
  <si>
    <t>948135</t>
  </si>
  <si>
    <t>Avenida avenida de las Americas 54-10 #54-10 / Referencia: Avenida Sur ,frente a la Castellana - avenida de las americas 54-10,bosques de santa helena 1 casa 8, pereira ,,risaralda ,colombia, Pereira, Risaralda</t>
  </si>
  <si>
    <t>Pereira</t>
  </si>
  <si>
    <t>Risaralda</t>
  </si>
  <si>
    <t>660001</t>
  </si>
  <si>
    <t>MEL43137137578FMXDF01</t>
  </si>
  <si>
    <t>2000007684337226</t>
  </si>
  <si>
    <t>25 de febrero de 2024 12:05 hs.</t>
  </si>
  <si>
    <t>TQ-15</t>
  </si>
  <si>
    <t>MCO1383815599</t>
  </si>
  <si>
    <t>Licuadora Portatil Deportiva 380ml Inalambrica Batidos Fruta Color Rosa</t>
  </si>
  <si>
    <t>luis leal</t>
  </si>
  <si>
    <t>CC 73167818</t>
  </si>
  <si>
    <t>73167818</t>
  </si>
  <si>
    <t>Avenida Calle cra 77 #77-73 / Referencia: pontezuela bolivar...efecty  diagonal a la iglesia de pontezuela viveres dana y santy - pontezuela bolivar punto de referencia antiguo efecty de pontezuela diagonal a la iglesia tienda dana y santy, Cartagena De Indias, Bolivar</t>
  </si>
  <si>
    <t>Envia</t>
  </si>
  <si>
    <t>MEL43136994026FMXDF01</t>
  </si>
  <si>
    <t>2000007684288940</t>
  </si>
  <si>
    <t>25 de febrero de 2024 11:39 hs.</t>
  </si>
  <si>
    <t>Henry Rojas</t>
  </si>
  <si>
    <t>CC 86047986</t>
  </si>
  <si>
    <t>86047986</t>
  </si>
  <si>
    <t>Urbanización La Madrid #51-03 / Referencia: Mz51 Cs 3 Etap II - Madrid, Villavicencio, Meta</t>
  </si>
  <si>
    <t>Villavicencio</t>
  </si>
  <si>
    <t>Meta</t>
  </si>
  <si>
    <t>500017</t>
  </si>
  <si>
    <t>MEL43136971826FMXDF01</t>
  </si>
  <si>
    <t>2000007684260412</t>
  </si>
  <si>
    <t>25 de febrero de 2024 11:32 hs.</t>
  </si>
  <si>
    <t>JULIN OSORIO</t>
  </si>
  <si>
    <t>CC 75089114</t>
  </si>
  <si>
    <t>75089114</t>
  </si>
  <si>
    <t>Carrera 1 #71-13 / Referencia: Mall la Florida, Tienda Mercafit, 100 mtrs arriba de la iglesia. - vereda la florida, Villamaria, Caldas</t>
  </si>
  <si>
    <t>Villamaria</t>
  </si>
  <si>
    <t>Caldas</t>
  </si>
  <si>
    <t>176001</t>
  </si>
  <si>
    <t>MEL43136816413FMXDF01</t>
  </si>
  <si>
    <t>2000007684145948</t>
  </si>
  <si>
    <t>25 de febrero de 2024 11:11 hs.</t>
  </si>
  <si>
    <t>MAURA YULIETH CRUZ DIAZ</t>
  </si>
  <si>
    <t>CC 1110506830</t>
  </si>
  <si>
    <t>1110506830</t>
  </si>
  <si>
    <t>Calle 46 #13-06 / Referencia: Calle 46 # 13-06 edificó hall 46 apt 306 - Chapinero, Santa Fe, Bogotá D.C.</t>
  </si>
  <si>
    <t>Santa Fe</t>
  </si>
  <si>
    <t>110311</t>
  </si>
  <si>
    <t>43136774177</t>
  </si>
  <si>
    <t>2000007684156732</t>
  </si>
  <si>
    <t>Katherine Rincón</t>
  </si>
  <si>
    <t>CC 1019075189</t>
  </si>
  <si>
    <t>1019075189</t>
  </si>
  <si>
    <t>Calle 132 #58-63 / Referencia: Torre Santacruz apto 201, llamar al llegar, no hay timbre aún - Ciudad Jardín Norte, Suba, Bogotá D.C.</t>
  </si>
  <si>
    <t>111171</t>
  </si>
  <si>
    <t>43136914884</t>
  </si>
  <si>
    <t>2000007683463002</t>
  </si>
  <si>
    <t>25 de febrero de 2024 08:47 hs.</t>
  </si>
  <si>
    <t>Rafael Vianney Diaz Contreras</t>
  </si>
  <si>
    <t>CC 13467488</t>
  </si>
  <si>
    <t>13467488</t>
  </si>
  <si>
    <t>Calle 19 #26-54 / Referencia: entregas mejor en la tarde, por trabajo - La Esperanza, Arauca, Arauca</t>
  </si>
  <si>
    <t>Arauca</t>
  </si>
  <si>
    <t>810001</t>
  </si>
  <si>
    <t>MEL43136621566FMXDF01</t>
  </si>
  <si>
    <t>2000007683287444</t>
  </si>
  <si>
    <t>25 de febrero de 2024 07:58 hs.</t>
  </si>
  <si>
    <t>DTK-60</t>
  </si>
  <si>
    <t>MCO2221197440</t>
  </si>
  <si>
    <t>Cámara De Seguridad V380 Para Exteriores Cámara Seguridad Ip Wifi Blanca</t>
  </si>
  <si>
    <t>Juan Guillermo Velez Molina</t>
  </si>
  <si>
    <t>CC 8434262</t>
  </si>
  <si>
    <t>8434262</t>
  </si>
  <si>
    <t>Calle 9 sur #79c-199 / Apto 2303 - Rodeo Alto, Medellín, Antioquia</t>
  </si>
  <si>
    <t>Medellín</t>
  </si>
  <si>
    <t>050023</t>
  </si>
  <si>
    <t>MEL43136546120FMXDF01</t>
  </si>
  <si>
    <t>2000007683242704</t>
  </si>
  <si>
    <t>25 de febrero de 2024 07:42 hs.</t>
  </si>
  <si>
    <t>HG-70</t>
  </si>
  <si>
    <t>MCO2168852654</t>
  </si>
  <si>
    <t>Teclado Mecánico Con Luces Tecla Ñ  Color Del Teclado Negro</t>
  </si>
  <si>
    <t>David Humberto Ruiz Gaona</t>
  </si>
  <si>
    <t>CC 80074124</t>
  </si>
  <si>
    <t>80074124</t>
  </si>
  <si>
    <t>CALLE 8 9-20 / Centro - ZAMBRANO, Facatativá, Cundinamarca</t>
  </si>
  <si>
    <t>Facatativá</t>
  </si>
  <si>
    <t>253051</t>
  </si>
  <si>
    <t>MEL43136524508FMXDF01</t>
  </si>
  <si>
    <t>2000007682856932</t>
  </si>
  <si>
    <t>25 de febrero de 2024 01:24 hs.</t>
  </si>
  <si>
    <t>RD-30</t>
  </si>
  <si>
    <t>MCO2223202888</t>
  </si>
  <si>
    <t>Rueda Rodillo Entrenamiento Abdominal Grueso Antideslizante</t>
  </si>
  <si>
    <t>Color : Negro</t>
  </si>
  <si>
    <t>joel minaya ramirez</t>
  </si>
  <si>
    <t>CE 354766</t>
  </si>
  <si>
    <t>354766</t>
  </si>
  <si>
    <t>Calle 8A #02-34 / Referencia: Cerca de la biblioteca de Mosquera San Juan Bosco - Quintas del Trebol Manzana 11, Mosquera, Cundinamarca</t>
  </si>
  <si>
    <t>Mosquera</t>
  </si>
  <si>
    <t>MEL43136210913FMXDF01</t>
  </si>
  <si>
    <t>2000007682441882</t>
  </si>
  <si>
    <t>24 de febrero de 2024 22:15 hs.</t>
  </si>
  <si>
    <t>felipe molano</t>
  </si>
  <si>
    <t>CC 1019098685</t>
  </si>
  <si>
    <t>1019098685</t>
  </si>
  <si>
    <t>carrera 11a #107a-80 / apartamento 901 - Usaquén, Bogotá D.C.</t>
  </si>
  <si>
    <t>Usaquén</t>
  </si>
  <si>
    <t>110111</t>
  </si>
  <si>
    <t>43136052409</t>
  </si>
  <si>
    <t>2000007682040396</t>
  </si>
  <si>
    <t>24 de febrero de 2024 20:24 hs.</t>
  </si>
  <si>
    <t>MV-30</t>
  </si>
  <si>
    <t>MCO2217288146</t>
  </si>
  <si>
    <t>Set X8 Bolsas Malla Fina Para Lavar Ropa Delicada, Lavadora</t>
  </si>
  <si>
    <t>carlos hernan maldonado reyes</t>
  </si>
  <si>
    <t>CC 80819074</t>
  </si>
  <si>
    <t>80819074</t>
  </si>
  <si>
    <t>Calle 152 c #133-50 / Referencia: Apartamento 202 - Compartir, Suba, Bogotá D.C.</t>
  </si>
  <si>
    <t>43136019526</t>
  </si>
  <si>
    <t>2000007681465994</t>
  </si>
  <si>
    <t>24 de febrero de 2024 18:30 hs.</t>
  </si>
  <si>
    <t>VZ-17</t>
  </si>
  <si>
    <t>MCO1384053147</t>
  </si>
  <si>
    <t>Crioterapia Adios Migrañaalivio - g a $369</t>
  </si>
  <si>
    <t>Jhon Edwar Arredondo Cardona</t>
  </si>
  <si>
    <t>CC 1053778356</t>
  </si>
  <si>
    <t>1053778356</t>
  </si>
  <si>
    <t>Carrera 17B #175-91 / Referencia: Torre 4 apart 704 Rincon de la alameda - Alameda, Usaquén, Bogotá D.C.</t>
  </si>
  <si>
    <t>110141</t>
  </si>
  <si>
    <t>43135787434</t>
  </si>
  <si>
    <t>2000005448143993</t>
  </si>
  <si>
    <t>24 de febrero de 2024 16:25 hs.</t>
  </si>
  <si>
    <t>YOLEIDA FERNANDEZ</t>
  </si>
  <si>
    <t>CC 27004598</t>
  </si>
  <si>
    <t>27004598</t>
  </si>
  <si>
    <t>Carrera CARRERA 15 #11-06 / FRENTE A LA PAPELERÍA TU PUNTO. CASA BLANCA DE DOS PISOS, CON REJA. - LAS DELICIAS, Villanueva, Guajira</t>
  </si>
  <si>
    <t>Villanueva</t>
  </si>
  <si>
    <t>Guajira</t>
  </si>
  <si>
    <t>MEL43135370767FMXDF01</t>
  </si>
  <si>
    <t>2000007630938854</t>
  </si>
  <si>
    <t>24 de febrero de 2024 15:37 hs.</t>
  </si>
  <si>
    <t>VZ-21</t>
  </si>
  <si>
    <t>MCO1384128765</t>
  </si>
  <si>
    <t>Ventilador Portatil De Cuello Recargable Personal Usb</t>
  </si>
  <si>
    <t>Angela Adriana hoyos</t>
  </si>
  <si>
    <t>CC 30353130</t>
  </si>
  <si>
    <t>30353130</t>
  </si>
  <si>
    <t>Calle 11 #6 55-SN / Casa - Centro, Chinchiná, Caldas</t>
  </si>
  <si>
    <t>Chinchiná</t>
  </si>
  <si>
    <t>176027</t>
  </si>
  <si>
    <t>MEL43115571163FMXDF01</t>
  </si>
  <si>
    <t>2000007690381838</t>
  </si>
  <si>
    <t>26 de febrero de 2024 10:40 hs.</t>
  </si>
  <si>
    <t>TQ-12</t>
  </si>
  <si>
    <t>MCO2160843900</t>
  </si>
  <si>
    <t>Hervidor De Huevos Gallina Olla Eléctrica Cocinar Huevos</t>
  </si>
  <si>
    <t>Color : Amarillo | Voltaje : 110V</t>
  </si>
  <si>
    <t>Alberto  Verdugo</t>
  </si>
  <si>
    <t>CC 1052381877</t>
  </si>
  <si>
    <t>1052381877</t>
  </si>
  <si>
    <t>Manzana L Casa 19 #SN-SN / Referencia: Primer piso, frente a surtiplaza al fondo de la calle. - Pacande, Ibagué, Tolima</t>
  </si>
  <si>
    <t>Ibagué</t>
  </si>
  <si>
    <t>Tolima</t>
  </si>
  <si>
    <t>730005</t>
  </si>
  <si>
    <t>MEL43139368311FMXDF01</t>
  </si>
  <si>
    <t>2000007689864792</t>
  </si>
  <si>
    <t>26 de febrero de 2024 09:31 hs.</t>
  </si>
  <si>
    <t>Tatiana Acuña</t>
  </si>
  <si>
    <t>CC 1004283400</t>
  </si>
  <si>
    <t>1004283400</t>
  </si>
  <si>
    <t>Calle calle 171 #6b-09 / Referencia: calle 171 #6b-09 - La Cita, Usaquén, Bogotá D.C.</t>
  </si>
  <si>
    <t>43139279714</t>
  </si>
  <si>
    <t>2000007689857468</t>
  </si>
  <si>
    <t>OSCAR SANABRIA</t>
  </si>
  <si>
    <t>CC 80311572</t>
  </si>
  <si>
    <t>80311572</t>
  </si>
  <si>
    <t>Calle 150 A #92-20 / Casa 21 - Suba, Suba, Bogotá D.C.</t>
  </si>
  <si>
    <t>43139138975</t>
  </si>
  <si>
    <t>2000007689592254</t>
  </si>
  <si>
    <t>26 de febrero de 2024 08:57 hs.</t>
  </si>
  <si>
    <t>GAT-43</t>
  </si>
  <si>
    <t>MCO2217022056</t>
  </si>
  <si>
    <t>Máquina Peluquera Canina Perro Cortar Pelo Gemei 1023</t>
  </si>
  <si>
    <t>Color : Rojo</t>
  </si>
  <si>
    <t xml:space="preserve">Isabella Chaparro </t>
  </si>
  <si>
    <t>CC 1002457835</t>
  </si>
  <si>
    <t>1002457835</t>
  </si>
  <si>
    <t>Carrera 14 #15-70 / segundo piso Referencia: edificio multicentro segundo piso oficina 208 - Edificio multicentro 2do piso, Duitama, Boyaca</t>
  </si>
  <si>
    <t>Duitama</t>
  </si>
  <si>
    <t>150461</t>
  </si>
  <si>
    <t>MEL43139019147FMXDF01</t>
  </si>
  <si>
    <t>2000007691615784</t>
  </si>
  <si>
    <t>26 de febrero de 2024 13:07 hs.</t>
  </si>
  <si>
    <t>GAT-13</t>
  </si>
  <si>
    <t>MCO1394073625</t>
  </si>
  <si>
    <t>Manguera Expandible 15m 7 Tipos De Riego Jardín Lavado</t>
  </si>
  <si>
    <t>Jovan Dario Carreño Bermudez</t>
  </si>
  <si>
    <t>CC 80745005</t>
  </si>
  <si>
    <t>80745005</t>
  </si>
  <si>
    <t>Carrera 51 #113-7 / Referencia: casa esquinera, portón blanco - alhambra, Suba, Bogotá D.C.</t>
  </si>
  <si>
    <t>43140041184</t>
  </si>
  <si>
    <t>2000007691579314</t>
  </si>
  <si>
    <t>26 de febrero de 2024 13:02 hs.</t>
  </si>
  <si>
    <t>HG-32</t>
  </si>
  <si>
    <t>MCO1386536585</t>
  </si>
  <si>
    <t>Audifonos Diadema Estéreo Envolventes Bluetooth Auriculare</t>
  </si>
  <si>
    <t>Color : Verde | Color de la luz : NA</t>
  </si>
  <si>
    <t>kevin Guzman</t>
  </si>
  <si>
    <t>CC 1021633936</t>
  </si>
  <si>
    <t>1021633936</t>
  </si>
  <si>
    <t>Carrera 66 #96-43 / Referencia: conjunto viscaya cerca a cafan de la floresta bloque 9 apto 303 - Los Andes, Barrios Unidos, Bogotá D.C.</t>
  </si>
  <si>
    <t>Barrios Unidos</t>
  </si>
  <si>
    <t>111211</t>
  </si>
  <si>
    <t>43140022158</t>
  </si>
  <si>
    <t>2000007691555426</t>
  </si>
  <si>
    <t>26 de febrero de 2024 12:59 hs.</t>
  </si>
  <si>
    <t>Alejandra Escobar</t>
  </si>
  <si>
    <t>CC 1152444228</t>
  </si>
  <si>
    <t>1152444228</t>
  </si>
  <si>
    <t>Carrera 7 #156-78 / Referencia: Edificio North Point - Barrancas, Usaquén, Bogotá D.C.</t>
  </si>
  <si>
    <t>110131</t>
  </si>
  <si>
    <t>43139871649</t>
  </si>
  <si>
    <t>2000007691475504</t>
  </si>
  <si>
    <t>26 de febrero de 2024 12:50 hs.</t>
  </si>
  <si>
    <t>Dory Luz Rojas Velez</t>
  </si>
  <si>
    <t>CC 42867478</t>
  </si>
  <si>
    <t>42867478</t>
  </si>
  <si>
    <t>Avenida Calle 7 #15-40 / Int 101  Referencia: Cola del Zorro - Altos del Poblado, Medellín, Antioquia</t>
  </si>
  <si>
    <t>050021</t>
  </si>
  <si>
    <t>MEL43139838139FMXDF01</t>
  </si>
  <si>
    <t>2000007691423832</t>
  </si>
  <si>
    <t>26 de febrero de 2024 12:44 hs.</t>
  </si>
  <si>
    <t>Karen Stephanie Garcia Moreno</t>
  </si>
  <si>
    <t>CC 1031160784</t>
  </si>
  <si>
    <t>1031160784</t>
  </si>
  <si>
    <t>Carrera 70b #03-34 / Referencia: Entrada por el callejón, apartamento 101 - Nueva Marsella I, Ii  y III Sector, Kennedy, Bogotá D.C.</t>
  </si>
  <si>
    <t>Kennedy</t>
  </si>
  <si>
    <t>110831</t>
  </si>
  <si>
    <t>43139817415</t>
  </si>
  <si>
    <t>2000007691260484</t>
  </si>
  <si>
    <t>26 de febrero de 2024 12:24 hs.</t>
  </si>
  <si>
    <t>Alexandra Ramirez</t>
  </si>
  <si>
    <t>CC 1092335927</t>
  </si>
  <si>
    <t>1092335927</t>
  </si>
  <si>
    <t>Carrera 16 #112-6 / Referencia: Apto 301, Edificio el refugio - San Patricio, Usaquén, Bogotá D.C.</t>
  </si>
  <si>
    <t>MEL43139883576FMXDF01</t>
  </si>
  <si>
    <t>2000007691136598</t>
  </si>
  <si>
    <t>26 de febrero de 2024 12:09 hs.</t>
  </si>
  <si>
    <t>VZ-27</t>
  </si>
  <si>
    <t>MCO1384044181</t>
  </si>
  <si>
    <t>Dispensador Aceite De Oliva Y Vinagre - Set X 2 Aceitera</t>
  </si>
  <si>
    <t>Indira Avellaneda</t>
  </si>
  <si>
    <t>CC 1023953551</t>
  </si>
  <si>
    <t>1023953551</t>
  </si>
  <si>
    <t>Carrera 7a #03-35 / Referencia: Conjunto Residencial parque Campestre etapa 9 torre 3 APT 501 - parque campestre estapa 9, Soacha, Cundinamarca</t>
  </si>
  <si>
    <t>Soacha</t>
  </si>
  <si>
    <t>250052</t>
  </si>
  <si>
    <t>43139830440</t>
  </si>
  <si>
    <t>2000007692223782</t>
  </si>
  <si>
    <t>26 de febrero de 2024 14:21 hs.</t>
  </si>
  <si>
    <t>TQ-55</t>
  </si>
  <si>
    <t>MCO2160869894</t>
  </si>
  <si>
    <t>Set X7 Piezas De Contenedores Organizadores Cocina Con Tapa</t>
  </si>
  <si>
    <t>Daniea Vega</t>
  </si>
  <si>
    <t>CC 1193427988</t>
  </si>
  <si>
    <t>1193427988</t>
  </si>
  <si>
    <t>Carrera 8A #95-40 / Apto 602 Referencia: NA - Chicó Reservado, Chapinero, Bogotá D.C.</t>
  </si>
  <si>
    <t>110221</t>
  </si>
  <si>
    <t>43140298352</t>
  </si>
  <si>
    <t>2000007692175634</t>
  </si>
  <si>
    <t>26 de febrero de 2024 14:13 hs.</t>
  </si>
  <si>
    <t>José Antonio martinez S.</t>
  </si>
  <si>
    <t>CC 19172574</t>
  </si>
  <si>
    <t>19172574</t>
  </si>
  <si>
    <t>Carrera 103 #75c-17 / Referencia: Casa - Alamos Norte, Engativá, Bogotá D.C.</t>
  </si>
  <si>
    <t>111041</t>
  </si>
  <si>
    <t>43140277626</t>
  </si>
  <si>
    <t>2000007692097466</t>
  </si>
  <si>
    <t>26 de febrero de 2024 14:03 hs.</t>
  </si>
  <si>
    <t>RD-85</t>
  </si>
  <si>
    <t>MCO2223176548</t>
  </si>
  <si>
    <t>Maquina Depilación Laser Ipl</t>
  </si>
  <si>
    <t>Anlli  alvarez</t>
  </si>
  <si>
    <t>CC 1007053772</t>
  </si>
  <si>
    <t>1007053772</t>
  </si>
  <si>
    <t>Carrera 46c #80sur-155 / Torre 1 apto 1701 Referencia: Unidad amonte torre 3 apto 1821 - Pan De Azucar, Sabaneta, Antioquia</t>
  </si>
  <si>
    <t>Sabaneta</t>
  </si>
  <si>
    <t>055457</t>
  </si>
  <si>
    <t>MEL43140102577FMXDF01</t>
  </si>
  <si>
    <t>2000005453966271</t>
  </si>
  <si>
    <t>26 de febrero de 2024 13:46 hs.</t>
  </si>
  <si>
    <t>Paquete de 3 productos</t>
  </si>
  <si>
    <t>Carolina Zuleta</t>
  </si>
  <si>
    <t>CC 40216337</t>
  </si>
  <si>
    <t>40216337</t>
  </si>
  <si>
    <t>Carrera 14 este #30-77 / Referencia: llamar para abrir la reja - San Mateo, Soacha, Cundinamarca</t>
  </si>
  <si>
    <t>250054</t>
  </si>
  <si>
    <t>43140038049</t>
  </si>
  <si>
    <t>2000007691960048</t>
  </si>
  <si>
    <t>TQ-35</t>
  </si>
  <si>
    <t>MCO1383792375</t>
  </si>
  <si>
    <t>Cojin Masajeador Vibrador Espalda Lumbar Cuello Cervical Pie</t>
  </si>
  <si>
    <t>Color : Café</t>
  </si>
  <si>
    <t>2000007691960050</t>
  </si>
  <si>
    <t>MCO1383866531</t>
  </si>
  <si>
    <t>Ayudante De Cocina Rallador De Verduras Mandolina Plegable</t>
  </si>
  <si>
    <t>2000007691947748</t>
  </si>
  <si>
    <t>TQ-22</t>
  </si>
  <si>
    <t>MCO1383866335</t>
  </si>
  <si>
    <t>Rallador Cortador De Verduras 3 En 1 Mandolina Molino</t>
  </si>
  <si>
    <t>2000007691751048</t>
  </si>
  <si>
    <t>26 de febrero de 2024 13:22 hs.</t>
  </si>
  <si>
    <t>TQ-7</t>
  </si>
  <si>
    <t>MCO2160832590</t>
  </si>
  <si>
    <t>Kit Bandas Elasticas Cerradas X5 + Guía De Ejercicio + Bolso</t>
  </si>
  <si>
    <t>Color : TQ-7</t>
  </si>
  <si>
    <t>Juan Carlos Vela</t>
  </si>
  <si>
    <t>CC 79807276</t>
  </si>
  <si>
    <t>79807276</t>
  </si>
  <si>
    <t>av carrera 68 #1-63 / apto 601 bloque4 - Americas 68, Kennedy, Bogotá D.C.</t>
  </si>
  <si>
    <t>43139954723</t>
  </si>
  <si>
    <t>LISTA DE MERCANCIA 1ER CORTE ML FLEX Y COLECTA GIOVANI 26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</si>
  <si>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</si>
  <si>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</si>
  <si>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</si>
  <si>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</si>
  <si>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</si>
  <si>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</si>
  <si>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</si>
  <si>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</si>
  <si>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</si>
  <si>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Rizador De Pelo Sin Calor Para Cabello Largo Diadema Ondas GOT-12</t>
  </si>
  <si>
    <t>CONTADO</t>
  </si>
  <si>
    <t>FAKA</t>
  </si>
  <si>
    <t>Olla De Vidrio De Borosilicato Con Tapa 1.5 LitrosColor : VidrioRC-35</t>
  </si>
  <si>
    <t>BODEGA RC</t>
  </si>
  <si>
    <t>Cámara De Seguridad Shenzhen A9 Mini Con Resolución De 1080p Visión Nocturna Incluida Negra TC-14</t>
  </si>
  <si>
    <t>DARDOS</t>
  </si>
  <si>
    <t>Cámara Giratoria Ptz Wifi 2.4g/5g V380 Ip Conexión EnchufeColor : BlancoDTK-50</t>
  </si>
  <si>
    <t>D TRONIK</t>
  </si>
  <si>
    <t>Picador De Verduras Y Frutas Multifuncional Brava Spring TQ-25</t>
  </si>
  <si>
    <t>BUGIO</t>
  </si>
  <si>
    <t>Cámara De Seguridad Genérica Ik100 Wifi Con Resolución FullColor : BlancoIP-36</t>
  </si>
  <si>
    <t>TOR SEBAS</t>
  </si>
  <si>
    <t>Manguera Retractil Expandible Mágica 45 Mts. + Pitón | Dugu Color Verde GAT-28</t>
  </si>
  <si>
    <t>GATO</t>
  </si>
  <si>
    <t>Manguera Magic Hose Expandible 45 Metros Con PistolaColor : coloresGAT-27</t>
  </si>
  <si>
    <t>Molino Moledor De Café Y Pequeñas Especias EléctricoColor : GrisRD-22</t>
  </si>
  <si>
    <t>CREDITO</t>
  </si>
  <si>
    <t>Lámparas Luz Led X3 Portátil Inalámbricas Adhesivas +controlColor de la luz : Blanco frío | Voltaje : 110VJUA-14.5</t>
  </si>
  <si>
    <t>Licuadora Portatil Deportiva 380ml Inalambrica Batidos Fruta Color Rosa TQ-15</t>
  </si>
  <si>
    <t>TV NOVEDADES</t>
  </si>
  <si>
    <t>Cámara De Seguridad V380 Para Exteriores Cámara Seguridad Ip Wifi Blanca DTK-60</t>
  </si>
  <si>
    <t>Teclado Mecánico Con Luces Tecla Ñ Color Del Teclado Negro HG-70</t>
  </si>
  <si>
    <t>HUGE</t>
  </si>
  <si>
    <t>Rueda Rodillo Entrenamiento Abdominal Grueso AntideslizanteColor : NegroRD-30</t>
  </si>
  <si>
    <t>ROOD</t>
  </si>
  <si>
    <t>Set X8 Bolsas Malla Fina Para Lavar Ropa Delicada, LavadoraColor : BlancoMV-30</t>
  </si>
  <si>
    <t>MV MARCAS</t>
  </si>
  <si>
    <t>Crioterapia Adios Migrañaalivio - g a $369 VZ-17</t>
  </si>
  <si>
    <t>VELEZ</t>
  </si>
  <si>
    <t>Ventilador Portatil De Cuello Recargable Personal UsbColor : BlancoVZ-21</t>
  </si>
  <si>
    <t>JUAN</t>
  </si>
  <si>
    <t>Hervidor De Huevos Gallina Olla Eléctrica Cocinar HuevosColor : Amarillo | Voltaje : 110VTQ-12</t>
  </si>
  <si>
    <t>Máquina Peluquera Canina Perro Cortar Pelo Gemei 1023Color : RojoGAT-43</t>
  </si>
  <si>
    <t>OFICINA</t>
  </si>
  <si>
    <t>Manguera Expandible 15m 7 Tipos De Riego Jardín LavadoColor : coloresGAT-13</t>
  </si>
  <si>
    <t>Audifonos Diadema Estéreo Envolventes Bluetooth AuriculareColor : Verde | Color de la luz : NAHG-32</t>
  </si>
  <si>
    <t>DISTRI</t>
  </si>
  <si>
    <t>Dispensador Aceite De Oliva Y Vinagre - Set X 2 Aceitera VZ-27</t>
  </si>
  <si>
    <t>Set X7 Piezas De Contenedores Organizadores Cocina Con TapaColor : NegroTQ-55</t>
  </si>
  <si>
    <t>BUGO</t>
  </si>
  <si>
    <t>Maquina Depilación Laser Ipl RD-85</t>
  </si>
  <si>
    <t>Cojin Masajeador Vibrador Espalda Lumbar Cuello Cervical PieColor : CaféTQ-35</t>
  </si>
  <si>
    <t>ANDRES</t>
  </si>
  <si>
    <t>Ayudante De Cocina Rallador De Verduras Mandolina Plegable TQ-25</t>
  </si>
  <si>
    <t>TV MARKET</t>
  </si>
  <si>
    <t>Rallador Cortador De Verduras 3 En 1 Mandolina Molino TQ-22</t>
  </si>
  <si>
    <t>Kit Bandas Elasticas Cerradas X5 + Guía De Ejercicio + BolsoColor : TQ-7TQ-7</t>
  </si>
  <si>
    <t>ELDA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</si>
</sst>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0" fontId="4" numFmtId="0" xfId="0" applyAlignment="1" applyFont="1">
      <alignment readingOrder="0"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ercadolibre.com.co/ventas/2000007692175634/detalle" TargetMode="External"/><Relationship Id="rId20" Type="http://schemas.openxmlformats.org/officeDocument/2006/relationships/hyperlink" Target="https://www.mercadolibre.com.co/ventas/2000007683287444/detalle" TargetMode="External"/><Relationship Id="rId42" Type="http://schemas.openxmlformats.org/officeDocument/2006/relationships/hyperlink" Target="https://www.mercadolibre.com.co/ventas/2000005453966271/detalle" TargetMode="External"/><Relationship Id="rId41" Type="http://schemas.openxmlformats.org/officeDocument/2006/relationships/hyperlink" Target="https://www.mercadolibre.com.co/ventas/2000007692097466/detalle" TargetMode="External"/><Relationship Id="rId22" Type="http://schemas.openxmlformats.org/officeDocument/2006/relationships/hyperlink" Target="https://www.mercadolibre.com.co/ventas/2000007682856932/detalle" TargetMode="External"/><Relationship Id="rId44" Type="http://schemas.openxmlformats.org/officeDocument/2006/relationships/hyperlink" Target="https://www.mercadolibre.com.co/ventas/2000005453966271/detalle" TargetMode="External"/><Relationship Id="rId21" Type="http://schemas.openxmlformats.org/officeDocument/2006/relationships/hyperlink" Target="https://www.mercadolibre.com.co/ventas/2000007683242704/detalle" TargetMode="External"/><Relationship Id="rId43" Type="http://schemas.openxmlformats.org/officeDocument/2006/relationships/hyperlink" Target="https://www.mercadolibre.com.co/ventas/2000005453966271/detalle" TargetMode="External"/><Relationship Id="rId24" Type="http://schemas.openxmlformats.org/officeDocument/2006/relationships/hyperlink" Target="https://www.mercadolibre.com.co/ventas/2000007682040396/detalle" TargetMode="External"/><Relationship Id="rId46" Type="http://schemas.openxmlformats.org/officeDocument/2006/relationships/hyperlink" Target="https://www.mercadolibre.com.co/ventas/2000007691751048/detalle" TargetMode="External"/><Relationship Id="rId23" Type="http://schemas.openxmlformats.org/officeDocument/2006/relationships/hyperlink" Target="https://www.mercadolibre.com.co/ventas/2000007682441882/detalle" TargetMode="External"/><Relationship Id="rId45" Type="http://schemas.openxmlformats.org/officeDocument/2006/relationships/hyperlink" Target="https://www.mercadolibre.com.co/ventas/2000005453966271/detalle" TargetMode="External"/><Relationship Id="rId1" Type="http://schemas.openxmlformats.org/officeDocument/2006/relationships/hyperlink" Target="https://www.mercadolibre.com.co/ventas/2000005452632387/detalle" TargetMode="External"/><Relationship Id="rId2" Type="http://schemas.openxmlformats.org/officeDocument/2006/relationships/hyperlink" Target="https://www.mercadolibre.com.co/ventas/2000007687935178/detalle" TargetMode="External"/><Relationship Id="rId3" Type="http://schemas.openxmlformats.org/officeDocument/2006/relationships/hyperlink" Target="https://www.mercadolibre.com.co/ventas/2000007687639396/detalle" TargetMode="External"/><Relationship Id="rId4" Type="http://schemas.openxmlformats.org/officeDocument/2006/relationships/hyperlink" Target="https://www.mercadolibre.com.co/ventas/2000007687453504/detalle" TargetMode="External"/><Relationship Id="rId9" Type="http://schemas.openxmlformats.org/officeDocument/2006/relationships/hyperlink" Target="https://www.mercadolibre.com.co/ventas/2000007685428654/detalle" TargetMode="External"/><Relationship Id="rId26" Type="http://schemas.openxmlformats.org/officeDocument/2006/relationships/hyperlink" Target="https://www.mercadolibre.com.co/ventas/2000005448143993/detalle" TargetMode="External"/><Relationship Id="rId25" Type="http://schemas.openxmlformats.org/officeDocument/2006/relationships/hyperlink" Target="https://www.mercadolibre.com.co/ventas/2000007681465994/detalle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www.mercadolibre.com.co/ventas/2000007690381838/detalle" TargetMode="External"/><Relationship Id="rId27" Type="http://schemas.openxmlformats.org/officeDocument/2006/relationships/hyperlink" Target="https://www.mercadolibre.com.co/ventas/2000007630938854/detalle" TargetMode="External"/><Relationship Id="rId5" Type="http://schemas.openxmlformats.org/officeDocument/2006/relationships/hyperlink" Target="https://www.mercadolibre.com.co/ventas/2000007687189882/detalle" TargetMode="External"/><Relationship Id="rId6" Type="http://schemas.openxmlformats.org/officeDocument/2006/relationships/hyperlink" Target="https://www.mercadolibre.com.co/ventas/2000007686409834/detalle" TargetMode="External"/><Relationship Id="rId29" Type="http://schemas.openxmlformats.org/officeDocument/2006/relationships/hyperlink" Target="https://www.mercadolibre.com.co/ventas/2000007689864792/detalle" TargetMode="External"/><Relationship Id="rId7" Type="http://schemas.openxmlformats.org/officeDocument/2006/relationships/hyperlink" Target="https://www.mercadolibre.com.co/ventas/2000005451010749/detalle" TargetMode="External"/><Relationship Id="rId8" Type="http://schemas.openxmlformats.org/officeDocument/2006/relationships/hyperlink" Target="https://www.mercadolibre.com.co/ventas/2000007685742956/detalle" TargetMode="External"/><Relationship Id="rId31" Type="http://schemas.openxmlformats.org/officeDocument/2006/relationships/hyperlink" Target="https://www.mercadolibre.com.co/ventas/2000007689592254/detalle" TargetMode="External"/><Relationship Id="rId30" Type="http://schemas.openxmlformats.org/officeDocument/2006/relationships/hyperlink" Target="https://www.mercadolibre.com.co/ventas/2000007689857468/detalle" TargetMode="External"/><Relationship Id="rId11" Type="http://schemas.openxmlformats.org/officeDocument/2006/relationships/hyperlink" Target="https://www.mercadolibre.com.co/ventas/2000007685213632/detalle" TargetMode="External"/><Relationship Id="rId33" Type="http://schemas.openxmlformats.org/officeDocument/2006/relationships/hyperlink" Target="https://www.mercadolibre.com.co/ventas/2000007691579314/detalle" TargetMode="External"/><Relationship Id="rId10" Type="http://schemas.openxmlformats.org/officeDocument/2006/relationships/hyperlink" Target="https://www.mercadolibre.com.co/ventas/2000005450437723/detalle" TargetMode="External"/><Relationship Id="rId32" Type="http://schemas.openxmlformats.org/officeDocument/2006/relationships/hyperlink" Target="https://www.mercadolibre.com.co/ventas/2000007691615784/detalle" TargetMode="External"/><Relationship Id="rId13" Type="http://schemas.openxmlformats.org/officeDocument/2006/relationships/hyperlink" Target="https://www.mercadolibre.com.co/ventas/2000007684690100/detalle" TargetMode="External"/><Relationship Id="rId35" Type="http://schemas.openxmlformats.org/officeDocument/2006/relationships/hyperlink" Target="https://www.mercadolibre.com.co/ventas/2000007691475504/detalle" TargetMode="External"/><Relationship Id="rId12" Type="http://schemas.openxmlformats.org/officeDocument/2006/relationships/hyperlink" Target="https://www.mercadolibre.com.co/ventas/2000005450407593/detalle" TargetMode="External"/><Relationship Id="rId34" Type="http://schemas.openxmlformats.org/officeDocument/2006/relationships/hyperlink" Target="https://www.mercadolibre.com.co/ventas/2000007691555426/detalle" TargetMode="External"/><Relationship Id="rId15" Type="http://schemas.openxmlformats.org/officeDocument/2006/relationships/hyperlink" Target="https://www.mercadolibre.com.co/ventas/2000007684288940/detalle" TargetMode="External"/><Relationship Id="rId37" Type="http://schemas.openxmlformats.org/officeDocument/2006/relationships/hyperlink" Target="https://www.mercadolibre.com.co/ventas/2000007691260484/detalle" TargetMode="External"/><Relationship Id="rId14" Type="http://schemas.openxmlformats.org/officeDocument/2006/relationships/hyperlink" Target="https://www.mercadolibre.com.co/ventas/2000007684337226/detalle" TargetMode="External"/><Relationship Id="rId36" Type="http://schemas.openxmlformats.org/officeDocument/2006/relationships/hyperlink" Target="https://www.mercadolibre.com.co/ventas/2000007691423832/detalle" TargetMode="External"/><Relationship Id="rId17" Type="http://schemas.openxmlformats.org/officeDocument/2006/relationships/hyperlink" Target="https://www.mercadolibre.com.co/ventas/2000007684145948/detalle" TargetMode="External"/><Relationship Id="rId39" Type="http://schemas.openxmlformats.org/officeDocument/2006/relationships/hyperlink" Target="https://www.mercadolibre.com.co/ventas/2000007692223782/detalle" TargetMode="External"/><Relationship Id="rId16" Type="http://schemas.openxmlformats.org/officeDocument/2006/relationships/hyperlink" Target="https://www.mercadolibre.com.co/ventas/2000007684260412/detalle" TargetMode="External"/><Relationship Id="rId38" Type="http://schemas.openxmlformats.org/officeDocument/2006/relationships/hyperlink" Target="https://www.mercadolibre.com.co/ventas/2000007691136598/detalle" TargetMode="External"/><Relationship Id="rId19" Type="http://schemas.openxmlformats.org/officeDocument/2006/relationships/hyperlink" Target="https://www.mercadolibre.com.co/ventas/2000007683463002/detalle" TargetMode="External"/><Relationship Id="rId18" Type="http://schemas.openxmlformats.org/officeDocument/2006/relationships/hyperlink" Target="https://www.mercadolibre.com.co/ventas/200000768415673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52.43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21181.0</v>
      </c>
      <c r="H3" s="20">
        <v>9900.0</v>
      </c>
      <c r="I3" s="20">
        <v>-5489.0</v>
      </c>
      <c r="J3" s="20" t="s">
        <v>60</v>
      </c>
      <c r="K3" s="20" t="s">
        <v>60</v>
      </c>
      <c r="L3" s="20">
        <v>25592.0</v>
      </c>
      <c r="M3" s="19" t="s">
        <v>61</v>
      </c>
      <c r="N3" s="19" t="str">
        <f t="shared" ref="N3:N48" si="1">+Y3&amp;Z3&amp;W3</f>
        <v>Rizador De Pelo Sin Calor Para Cabello Largo Diadema Ondas GOT-12</v>
      </c>
      <c r="O3" s="19" t="str">
        <f t="shared" ref="O3:O48" si="2">+CLEAN(TRIM(N3))</f>
        <v>Rizador De Pelo Sin Calor Para Cabello Largo Diadema Ondas GOT-12</v>
      </c>
      <c r="P3" s="19">
        <f>+VLOOKUP(O3,YOVANI!B:D,3,0)</f>
        <v>12000</v>
      </c>
      <c r="Q3" s="19">
        <f t="shared" ref="Q3:Q40" si="3">P3*F3</f>
        <v>12000</v>
      </c>
      <c r="R3" s="19">
        <v>7300.0</v>
      </c>
      <c r="S3" s="19">
        <v>1000.0</v>
      </c>
      <c r="T3" s="19">
        <f t="shared" ref="T3:T44" si="4">L3-Q3-R3-S3</f>
        <v>5292</v>
      </c>
      <c r="U3" s="19">
        <f t="shared" ref="U3:U48" si="5">T3/F3</f>
        <v>5292</v>
      </c>
      <c r="V3" s="21">
        <f t="shared" ref="V3:V44" si="6">T3/Q3</f>
        <v>0.441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21181.0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78</v>
      </c>
      <c r="BD3" s="19" t="s">
        <v>60</v>
      </c>
      <c r="BE3" s="19" t="s">
        <v>78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81</v>
      </c>
      <c r="E4" s="19" t="s">
        <v>78</v>
      </c>
      <c r="F4" s="20">
        <v>1.0</v>
      </c>
      <c r="G4" s="20">
        <v>46906.0</v>
      </c>
      <c r="H4" s="20">
        <v>10625.0</v>
      </c>
      <c r="I4" s="20">
        <v>-8667.0</v>
      </c>
      <c r="J4" s="20">
        <v>-10625.0</v>
      </c>
      <c r="K4" s="20" t="s">
        <v>60</v>
      </c>
      <c r="L4" s="20">
        <v>38239.0</v>
      </c>
      <c r="M4" s="19" t="s">
        <v>61</v>
      </c>
      <c r="N4" s="19" t="str">
        <f t="shared" si="1"/>
        <v>Olla De Vidrio De Borosilicato Con Tapa 1.5 LitrosColor : VidrioRC-35</v>
      </c>
      <c r="O4" s="19" t="str">
        <f t="shared" si="2"/>
        <v>Olla De Vidrio De Borosilicato Con Tapa 1.5 LitrosColor : VidrioRC-35</v>
      </c>
      <c r="P4" s="19">
        <v>35000.0</v>
      </c>
      <c r="Q4" s="19">
        <f t="shared" si="3"/>
        <v>35000</v>
      </c>
      <c r="R4" s="19"/>
      <c r="S4" s="19">
        <v>1000.0</v>
      </c>
      <c r="T4" s="19">
        <f t="shared" si="4"/>
        <v>2239</v>
      </c>
      <c r="U4" s="19">
        <f t="shared" si="5"/>
        <v>2239</v>
      </c>
      <c r="V4" s="21">
        <f t="shared" si="6"/>
        <v>0.06397142857</v>
      </c>
      <c r="W4" s="19" t="s">
        <v>82</v>
      </c>
      <c r="X4" s="19" t="s">
        <v>83</v>
      </c>
      <c r="Y4" s="19" t="s">
        <v>84</v>
      </c>
      <c r="Z4" s="19" t="s">
        <v>85</v>
      </c>
      <c r="AA4" s="20">
        <v>46906.0</v>
      </c>
      <c r="AB4" s="20" t="s">
        <v>65</v>
      </c>
      <c r="AC4" s="19" t="s">
        <v>66</v>
      </c>
      <c r="AD4" s="19" t="s">
        <v>86</v>
      </c>
      <c r="AE4" s="19" t="s">
        <v>87</v>
      </c>
      <c r="AF4" s="19" t="s">
        <v>61</v>
      </c>
      <c r="AG4" s="19" t="s">
        <v>61</v>
      </c>
      <c r="AH4" s="19" t="s">
        <v>86</v>
      </c>
      <c r="AI4" s="19" t="s">
        <v>88</v>
      </c>
      <c r="AJ4" s="19" t="s">
        <v>89</v>
      </c>
      <c r="AK4" s="19" t="s">
        <v>90</v>
      </c>
      <c r="AL4" s="19" t="s">
        <v>91</v>
      </c>
      <c r="AM4" s="19" t="s">
        <v>92</v>
      </c>
      <c r="AN4" s="19" t="s">
        <v>74</v>
      </c>
      <c r="AO4" s="19" t="s">
        <v>93</v>
      </c>
      <c r="AP4" s="19" t="s">
        <v>61</v>
      </c>
      <c r="AQ4" s="19" t="s">
        <v>61</v>
      </c>
      <c r="AR4" s="19" t="s">
        <v>94</v>
      </c>
      <c r="AS4" s="19" t="s">
        <v>95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78</v>
      </c>
      <c r="BD4" s="19" t="s">
        <v>60</v>
      </c>
      <c r="BE4" s="19" t="s">
        <v>78</v>
      </c>
    </row>
    <row r="5" ht="22.5" customHeight="1">
      <c r="A5" s="18" t="s">
        <v>96</v>
      </c>
      <c r="B5" s="19" t="s">
        <v>97</v>
      </c>
      <c r="C5" s="19" t="s">
        <v>57</v>
      </c>
      <c r="D5" s="19" t="s">
        <v>58</v>
      </c>
      <c r="E5" s="19" t="s">
        <v>78</v>
      </c>
      <c r="F5" s="20">
        <v>2.0</v>
      </c>
      <c r="G5" s="20">
        <v>40066.0</v>
      </c>
      <c r="H5" s="20">
        <v>9900.0</v>
      </c>
      <c r="I5" s="20">
        <v>-9916.98</v>
      </c>
      <c r="J5" s="20" t="s">
        <v>60</v>
      </c>
      <c r="K5" s="20" t="s">
        <v>60</v>
      </c>
      <c r="L5" s="20">
        <v>40049.02</v>
      </c>
      <c r="M5" s="19" t="s">
        <v>61</v>
      </c>
      <c r="N5" s="19" t="str">
        <f t="shared" si="1"/>
        <v>Cámara De Seguridad Shenzhen A9 Mini Con Resolución De 1080p Visión Nocturna Incluida Negra TC-14</v>
      </c>
      <c r="O5" s="19" t="str">
        <f t="shared" si="2"/>
        <v>Cámara De Seguridad Shenzhen A9 Mini Con Resolución De 1080p Visión Nocturna Incluida Negra TC-14</v>
      </c>
      <c r="P5" s="19">
        <f>+VLOOKUP(O5,YOVANI!B:D,3,0)</f>
        <v>14000</v>
      </c>
      <c r="Q5" s="19">
        <f t="shared" si="3"/>
        <v>28000</v>
      </c>
      <c r="R5" s="19">
        <v>7300.0</v>
      </c>
      <c r="S5" s="19">
        <v>1000.0</v>
      </c>
      <c r="T5" s="19">
        <f t="shared" si="4"/>
        <v>3749.02</v>
      </c>
      <c r="U5" s="19">
        <f t="shared" si="5"/>
        <v>1874.51</v>
      </c>
      <c r="V5" s="21">
        <f t="shared" si="6"/>
        <v>0.1338935714</v>
      </c>
      <c r="W5" s="19" t="s">
        <v>98</v>
      </c>
      <c r="X5" s="19" t="s">
        <v>99</v>
      </c>
      <c r="Y5" s="19" t="s">
        <v>100</v>
      </c>
      <c r="Z5" s="19" t="s">
        <v>61</v>
      </c>
      <c r="AA5" s="20">
        <v>20033.0</v>
      </c>
      <c r="AB5" s="20" t="s">
        <v>65</v>
      </c>
      <c r="AC5" s="19" t="s">
        <v>66</v>
      </c>
      <c r="AD5" s="19" t="s">
        <v>101</v>
      </c>
      <c r="AE5" s="19" t="s">
        <v>102</v>
      </c>
      <c r="AF5" s="19" t="s">
        <v>61</v>
      </c>
      <c r="AG5" s="19" t="s">
        <v>61</v>
      </c>
      <c r="AH5" s="19" t="s">
        <v>101</v>
      </c>
      <c r="AI5" s="19" t="s">
        <v>103</v>
      </c>
      <c r="AJ5" s="19" t="s">
        <v>104</v>
      </c>
      <c r="AK5" s="19" t="s">
        <v>105</v>
      </c>
      <c r="AL5" s="19" t="s">
        <v>72</v>
      </c>
      <c r="AM5" s="19" t="s">
        <v>106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107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78</v>
      </c>
      <c r="BD5" s="19" t="s">
        <v>60</v>
      </c>
      <c r="BE5" s="19" t="s">
        <v>78</v>
      </c>
    </row>
    <row r="6" ht="22.5" customHeight="1">
      <c r="A6" s="18" t="s">
        <v>108</v>
      </c>
      <c r="B6" s="19" t="s">
        <v>109</v>
      </c>
      <c r="C6" s="19" t="s">
        <v>57</v>
      </c>
      <c r="D6" s="19" t="s">
        <v>81</v>
      </c>
      <c r="E6" s="19" t="s">
        <v>78</v>
      </c>
      <c r="F6" s="20">
        <v>1.0</v>
      </c>
      <c r="G6" s="20">
        <v>72500.0</v>
      </c>
      <c r="H6" s="20">
        <v>11850.0</v>
      </c>
      <c r="I6" s="20">
        <v>-12414.46</v>
      </c>
      <c r="J6" s="20">
        <v>-11850.0</v>
      </c>
      <c r="K6" s="20" t="s">
        <v>60</v>
      </c>
      <c r="L6" s="20">
        <v>60085.54</v>
      </c>
      <c r="M6" s="19" t="s">
        <v>61</v>
      </c>
      <c r="N6" s="19" t="str">
        <f t="shared" si="1"/>
        <v>Cámara Giratoria Ptz Wifi 2.4g/5g V380 Ip Conexión EnchufeColor : BlancoDTK-50</v>
      </c>
      <c r="O6" s="19" t="str">
        <f t="shared" si="2"/>
        <v>Cámara Giratoria Ptz Wifi 2.4g/5g V380 Ip Conexión EnchufeColor : BlancoDTK-50</v>
      </c>
      <c r="P6" s="19">
        <f>+VLOOKUP(O6,YOVANI!B:D,3,0)</f>
        <v>50000</v>
      </c>
      <c r="Q6" s="19">
        <f t="shared" si="3"/>
        <v>50000</v>
      </c>
      <c r="R6" s="19"/>
      <c r="S6" s="19">
        <v>1000.0</v>
      </c>
      <c r="T6" s="19">
        <f t="shared" si="4"/>
        <v>9085.54</v>
      </c>
      <c r="U6" s="19">
        <f t="shared" si="5"/>
        <v>9085.54</v>
      </c>
      <c r="V6" s="21">
        <f t="shared" si="6"/>
        <v>0.1817108</v>
      </c>
      <c r="W6" s="19" t="s">
        <v>110</v>
      </c>
      <c r="X6" s="19" t="s">
        <v>111</v>
      </c>
      <c r="Y6" s="19" t="s">
        <v>112</v>
      </c>
      <c r="Z6" s="19" t="s">
        <v>113</v>
      </c>
      <c r="AA6" s="20">
        <v>72500.0</v>
      </c>
      <c r="AB6" s="20" t="s">
        <v>65</v>
      </c>
      <c r="AC6" s="19" t="s">
        <v>66</v>
      </c>
      <c r="AD6" s="19" t="s">
        <v>114</v>
      </c>
      <c r="AE6" s="19" t="s">
        <v>115</v>
      </c>
      <c r="AF6" s="19" t="s">
        <v>61</v>
      </c>
      <c r="AG6" s="19" t="s">
        <v>61</v>
      </c>
      <c r="AH6" s="19" t="s">
        <v>114</v>
      </c>
      <c r="AI6" s="19" t="s">
        <v>116</v>
      </c>
      <c r="AJ6" s="19" t="s">
        <v>117</v>
      </c>
      <c r="AK6" s="19" t="s">
        <v>118</v>
      </c>
      <c r="AL6" s="19" t="s">
        <v>119</v>
      </c>
      <c r="AM6" s="19" t="s">
        <v>120</v>
      </c>
      <c r="AN6" s="19" t="s">
        <v>74</v>
      </c>
      <c r="AO6" s="19" t="s">
        <v>93</v>
      </c>
      <c r="AP6" s="19" t="s">
        <v>61</v>
      </c>
      <c r="AQ6" s="19" t="s">
        <v>61</v>
      </c>
      <c r="AR6" s="19" t="s">
        <v>94</v>
      </c>
      <c r="AS6" s="19" t="s">
        <v>121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78</v>
      </c>
      <c r="BD6" s="19" t="s">
        <v>60</v>
      </c>
      <c r="BE6" s="19" t="s">
        <v>78</v>
      </c>
    </row>
    <row r="7" ht="22.5" customHeight="1">
      <c r="A7" s="18" t="s">
        <v>122</v>
      </c>
      <c r="B7" s="19" t="s">
        <v>123</v>
      </c>
      <c r="C7" s="19" t="s">
        <v>57</v>
      </c>
      <c r="D7" s="19" t="s">
        <v>81</v>
      </c>
      <c r="E7" s="19" t="s">
        <v>78</v>
      </c>
      <c r="F7" s="20">
        <v>1.0</v>
      </c>
      <c r="G7" s="20">
        <v>21181.0</v>
      </c>
      <c r="H7" s="20">
        <v>11305.0</v>
      </c>
      <c r="I7" s="20">
        <v>-6110.78</v>
      </c>
      <c r="J7" s="20">
        <v>-11305.0</v>
      </c>
      <c r="K7" s="20" t="s">
        <v>60</v>
      </c>
      <c r="L7" s="20">
        <v>15070.22</v>
      </c>
      <c r="M7" s="19" t="s">
        <v>61</v>
      </c>
      <c r="N7" s="19" t="str">
        <f t="shared" si="1"/>
        <v>Rizador De Pelo Sin Calor Para Cabello Largo Diadema Ondas GOT-12</v>
      </c>
      <c r="O7" s="19" t="str">
        <f t="shared" si="2"/>
        <v>Rizador De Pelo Sin Calor Para Cabello Largo Diadema Ondas GOT-12</v>
      </c>
      <c r="P7" s="19">
        <f>+VLOOKUP(O7,YOVANI!B:D,3,0)</f>
        <v>12000</v>
      </c>
      <c r="Q7" s="19">
        <f t="shared" si="3"/>
        <v>12000</v>
      </c>
      <c r="R7" s="19"/>
      <c r="S7" s="19">
        <v>1000.0</v>
      </c>
      <c r="T7" s="19">
        <f t="shared" si="4"/>
        <v>2070.22</v>
      </c>
      <c r="U7" s="19">
        <f t="shared" si="5"/>
        <v>2070.22</v>
      </c>
      <c r="V7" s="21">
        <f t="shared" si="6"/>
        <v>0.1725183333</v>
      </c>
      <c r="W7" s="19" t="s">
        <v>62</v>
      </c>
      <c r="X7" s="19" t="s">
        <v>63</v>
      </c>
      <c r="Y7" s="19" t="s">
        <v>64</v>
      </c>
      <c r="Z7" s="19" t="s">
        <v>61</v>
      </c>
      <c r="AA7" s="20">
        <v>21181.0</v>
      </c>
      <c r="AB7" s="20" t="s">
        <v>65</v>
      </c>
      <c r="AC7" s="19" t="s">
        <v>66</v>
      </c>
      <c r="AD7" s="19" t="s">
        <v>124</v>
      </c>
      <c r="AE7" s="19" t="s">
        <v>125</v>
      </c>
      <c r="AF7" s="19" t="s">
        <v>61</v>
      </c>
      <c r="AG7" s="19" t="s">
        <v>61</v>
      </c>
      <c r="AH7" s="19" t="s">
        <v>124</v>
      </c>
      <c r="AI7" s="19" t="s">
        <v>126</v>
      </c>
      <c r="AJ7" s="19" t="s">
        <v>127</v>
      </c>
      <c r="AK7" s="19" t="s">
        <v>128</v>
      </c>
      <c r="AL7" s="19" t="s">
        <v>91</v>
      </c>
      <c r="AM7" s="19" t="s">
        <v>129</v>
      </c>
      <c r="AN7" s="19" t="s">
        <v>74</v>
      </c>
      <c r="AO7" s="19" t="s">
        <v>93</v>
      </c>
      <c r="AP7" s="19" t="s">
        <v>61</v>
      </c>
      <c r="AQ7" s="19" t="s">
        <v>61</v>
      </c>
      <c r="AR7" s="19" t="s">
        <v>94</v>
      </c>
      <c r="AS7" s="19" t="s">
        <v>130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78</v>
      </c>
      <c r="BD7" s="19" t="s">
        <v>60</v>
      </c>
      <c r="BE7" s="19" t="s">
        <v>78</v>
      </c>
    </row>
    <row r="8" ht="22.5" customHeight="1">
      <c r="A8" s="18" t="s">
        <v>131</v>
      </c>
      <c r="B8" s="19" t="s">
        <v>132</v>
      </c>
      <c r="C8" s="19" t="s">
        <v>57</v>
      </c>
      <c r="D8" s="19" t="s">
        <v>58</v>
      </c>
      <c r="E8" s="19" t="s">
        <v>78</v>
      </c>
      <c r="F8" s="20">
        <v>1.0</v>
      </c>
      <c r="G8" s="20">
        <v>31078.0</v>
      </c>
      <c r="H8" s="20">
        <v>11500.0</v>
      </c>
      <c r="I8" s="20">
        <v>-6451.0</v>
      </c>
      <c r="J8" s="20" t="s">
        <v>60</v>
      </c>
      <c r="K8" s="20" t="s">
        <v>60</v>
      </c>
      <c r="L8" s="20">
        <v>36127.0</v>
      </c>
      <c r="M8" s="19" t="s">
        <v>61</v>
      </c>
      <c r="N8" s="19" t="str">
        <f t="shared" si="1"/>
        <v>Picador De Verduras Y Frutas Multifuncional Brava Spring TQ-25</v>
      </c>
      <c r="O8" s="19" t="str">
        <f t="shared" si="2"/>
        <v>Picador De Verduras Y Frutas Multifuncional Brava Spring TQ-25</v>
      </c>
      <c r="P8" s="19">
        <f>+VLOOKUP(O8,YOVANI!B:D,3,0)</f>
        <v>22000</v>
      </c>
      <c r="Q8" s="19">
        <f t="shared" si="3"/>
        <v>22000</v>
      </c>
      <c r="R8" s="19">
        <v>7300.0</v>
      </c>
      <c r="S8" s="19">
        <v>1000.0</v>
      </c>
      <c r="T8" s="19">
        <f t="shared" si="4"/>
        <v>5827</v>
      </c>
      <c r="U8" s="19">
        <f t="shared" si="5"/>
        <v>5827</v>
      </c>
      <c r="V8" s="21">
        <f t="shared" si="6"/>
        <v>0.2648636364</v>
      </c>
      <c r="W8" s="19" t="s">
        <v>133</v>
      </c>
      <c r="X8" s="19" t="s">
        <v>134</v>
      </c>
      <c r="Y8" s="19" t="s">
        <v>135</v>
      </c>
      <c r="Z8" s="19" t="s">
        <v>61</v>
      </c>
      <c r="AA8" s="20">
        <v>31078.0</v>
      </c>
      <c r="AB8" s="20" t="s">
        <v>65</v>
      </c>
      <c r="AC8" s="19" t="s">
        <v>66</v>
      </c>
      <c r="AD8" s="19" t="s">
        <v>136</v>
      </c>
      <c r="AE8" s="19" t="s">
        <v>137</v>
      </c>
      <c r="AF8" s="19" t="s">
        <v>61</v>
      </c>
      <c r="AG8" s="19" t="s">
        <v>61</v>
      </c>
      <c r="AH8" s="19" t="s">
        <v>136</v>
      </c>
      <c r="AI8" s="19" t="s">
        <v>138</v>
      </c>
      <c r="AJ8" s="19" t="s">
        <v>139</v>
      </c>
      <c r="AK8" s="19" t="s">
        <v>140</v>
      </c>
      <c r="AL8" s="19" t="s">
        <v>72</v>
      </c>
      <c r="AM8" s="19" t="s">
        <v>141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142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78</v>
      </c>
      <c r="BD8" s="19" t="s">
        <v>60</v>
      </c>
      <c r="BE8" s="19" t="s">
        <v>78</v>
      </c>
    </row>
    <row r="9" ht="22.5" customHeight="1">
      <c r="A9" s="18" t="s">
        <v>143</v>
      </c>
      <c r="B9" s="19" t="s">
        <v>144</v>
      </c>
      <c r="C9" s="19" t="s">
        <v>57</v>
      </c>
      <c r="D9" s="19" t="s">
        <v>81</v>
      </c>
      <c r="E9" s="19" t="s">
        <v>59</v>
      </c>
      <c r="F9" s="20">
        <v>1.0</v>
      </c>
      <c r="G9" s="20">
        <v>47250.0</v>
      </c>
      <c r="H9" s="20">
        <v>16065.0</v>
      </c>
      <c r="I9" s="20">
        <v>-7770.0</v>
      </c>
      <c r="J9" s="20">
        <v>-16065.0</v>
      </c>
      <c r="K9" s="20" t="s">
        <v>60</v>
      </c>
      <c r="L9" s="20">
        <v>39480.0</v>
      </c>
      <c r="M9" s="19" t="s">
        <v>61</v>
      </c>
      <c r="N9" s="19" t="str">
        <f t="shared" si="1"/>
        <v>Cámara De Seguridad Genérica Ik100 Wifi Con Resolución FullColor : BlancoIP-36</v>
      </c>
      <c r="O9" s="19" t="str">
        <f t="shared" si="2"/>
        <v>Cámara De Seguridad Genérica Ik100 Wifi Con Resolución FullColor : BlancoIP-36</v>
      </c>
      <c r="P9" s="19">
        <f>+VLOOKUP(O9,YOVANI!B:D,3,0)</f>
        <v>35000</v>
      </c>
      <c r="Q9" s="19">
        <f t="shared" si="3"/>
        <v>35000</v>
      </c>
      <c r="R9" s="19"/>
      <c r="S9" s="19">
        <v>1000.0</v>
      </c>
      <c r="T9" s="19">
        <f t="shared" si="4"/>
        <v>3480</v>
      </c>
      <c r="U9" s="19">
        <f t="shared" si="5"/>
        <v>3480</v>
      </c>
      <c r="V9" s="21">
        <f t="shared" si="6"/>
        <v>0.09942857143</v>
      </c>
      <c r="W9" s="19" t="s">
        <v>145</v>
      </c>
      <c r="X9" s="19" t="s">
        <v>146</v>
      </c>
      <c r="Y9" s="19" t="s">
        <v>147</v>
      </c>
      <c r="Z9" s="19" t="s">
        <v>113</v>
      </c>
      <c r="AA9" s="20">
        <v>47250.0</v>
      </c>
      <c r="AB9" s="20" t="s">
        <v>65</v>
      </c>
      <c r="AC9" s="19" t="s">
        <v>66</v>
      </c>
      <c r="AD9" s="19" t="s">
        <v>148</v>
      </c>
      <c r="AE9" s="19" t="s">
        <v>149</v>
      </c>
      <c r="AF9" s="19" t="s">
        <v>61</v>
      </c>
      <c r="AG9" s="19" t="s">
        <v>61</v>
      </c>
      <c r="AH9" s="19" t="s">
        <v>148</v>
      </c>
      <c r="AI9" s="19" t="s">
        <v>150</v>
      </c>
      <c r="AJ9" s="19" t="s">
        <v>151</v>
      </c>
      <c r="AK9" s="19" t="s">
        <v>152</v>
      </c>
      <c r="AL9" s="19" t="s">
        <v>153</v>
      </c>
      <c r="AM9" s="19" t="s">
        <v>154</v>
      </c>
      <c r="AN9" s="19" t="s">
        <v>74</v>
      </c>
      <c r="AO9" s="19" t="s">
        <v>93</v>
      </c>
      <c r="AP9" s="19" t="s">
        <v>61</v>
      </c>
      <c r="AQ9" s="19" t="s">
        <v>61</v>
      </c>
      <c r="AR9" s="19" t="s">
        <v>94</v>
      </c>
      <c r="AS9" s="19" t="s">
        <v>155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78</v>
      </c>
      <c r="BD9" s="19" t="s">
        <v>60</v>
      </c>
      <c r="BE9" s="19" t="s">
        <v>78</v>
      </c>
    </row>
    <row r="10" ht="22.5" customHeight="1">
      <c r="A10" s="18" t="s">
        <v>156</v>
      </c>
      <c r="B10" s="19" t="s">
        <v>157</v>
      </c>
      <c r="C10" s="19" t="s">
        <v>57</v>
      </c>
      <c r="D10" s="19" t="s">
        <v>81</v>
      </c>
      <c r="E10" s="19" t="s">
        <v>78</v>
      </c>
      <c r="F10" s="20">
        <v>1.0</v>
      </c>
      <c r="G10" s="20">
        <v>48900.0</v>
      </c>
      <c r="H10" s="20">
        <v>10950.0</v>
      </c>
      <c r="I10" s="20">
        <v>-8946.0</v>
      </c>
      <c r="J10" s="20">
        <v>-10950.0</v>
      </c>
      <c r="K10" s="20" t="s">
        <v>60</v>
      </c>
      <c r="L10" s="20">
        <v>39954.0</v>
      </c>
      <c r="M10" s="19" t="s">
        <v>61</v>
      </c>
      <c r="N10" s="19" t="str">
        <f t="shared" si="1"/>
        <v>Manguera Retractil Expandible Mágica 45 Mts. + Pitón | Dugu Color Verde GAT-28</v>
      </c>
      <c r="O10" s="19" t="str">
        <f t="shared" si="2"/>
        <v>Manguera Retractil Expandible Mágica 45 Mts. + Pitón | Dugu Color Verde GAT-28</v>
      </c>
      <c r="P10" s="19">
        <f>+VLOOKUP(O10,YOVANI!B:D,3,0)</f>
        <v>27000</v>
      </c>
      <c r="Q10" s="19">
        <f t="shared" si="3"/>
        <v>27000</v>
      </c>
      <c r="R10" s="19"/>
      <c r="S10" s="19">
        <v>1000.0</v>
      </c>
      <c r="T10" s="19">
        <f t="shared" si="4"/>
        <v>11954</v>
      </c>
      <c r="U10" s="19">
        <f t="shared" si="5"/>
        <v>11954</v>
      </c>
      <c r="V10" s="21">
        <f t="shared" si="6"/>
        <v>0.4427407407</v>
      </c>
      <c r="W10" s="19" t="s">
        <v>158</v>
      </c>
      <c r="X10" s="19" t="s">
        <v>159</v>
      </c>
      <c r="Y10" s="19" t="s">
        <v>160</v>
      </c>
      <c r="Z10" s="19" t="s">
        <v>61</v>
      </c>
      <c r="AA10" s="20">
        <v>48900.0</v>
      </c>
      <c r="AB10" s="20" t="s">
        <v>65</v>
      </c>
      <c r="AC10" s="19" t="s">
        <v>66</v>
      </c>
      <c r="AD10" s="19" t="s">
        <v>161</v>
      </c>
      <c r="AE10" s="19" t="s">
        <v>162</v>
      </c>
      <c r="AF10" s="19" t="s">
        <v>61</v>
      </c>
      <c r="AG10" s="19" t="s">
        <v>61</v>
      </c>
      <c r="AH10" s="19" t="s">
        <v>161</v>
      </c>
      <c r="AI10" s="19" t="s">
        <v>163</v>
      </c>
      <c r="AJ10" s="19" t="s">
        <v>164</v>
      </c>
      <c r="AK10" s="19" t="s">
        <v>165</v>
      </c>
      <c r="AL10" s="19" t="s">
        <v>119</v>
      </c>
      <c r="AM10" s="19" t="s">
        <v>166</v>
      </c>
      <c r="AN10" s="19" t="s">
        <v>74</v>
      </c>
      <c r="AO10" s="19" t="s">
        <v>93</v>
      </c>
      <c r="AP10" s="19" t="s">
        <v>61</v>
      </c>
      <c r="AQ10" s="19" t="s">
        <v>61</v>
      </c>
      <c r="AR10" s="19" t="s">
        <v>94</v>
      </c>
      <c r="AS10" s="19" t="s">
        <v>167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78</v>
      </c>
      <c r="BD10" s="19" t="s">
        <v>60</v>
      </c>
      <c r="BE10" s="19" t="s">
        <v>78</v>
      </c>
    </row>
    <row r="11" ht="22.5" customHeight="1">
      <c r="A11" s="18" t="s">
        <v>168</v>
      </c>
      <c r="B11" s="19" t="s">
        <v>169</v>
      </c>
      <c r="C11" s="19" t="s">
        <v>57</v>
      </c>
      <c r="D11" s="19" t="s">
        <v>58</v>
      </c>
      <c r="E11" s="19" t="s">
        <v>78</v>
      </c>
      <c r="F11" s="20">
        <v>1.0</v>
      </c>
      <c r="G11" s="20">
        <v>21181.0</v>
      </c>
      <c r="H11" s="20">
        <v>9900.0</v>
      </c>
      <c r="I11" s="20">
        <v>-5489.0</v>
      </c>
      <c r="J11" s="20" t="s">
        <v>60</v>
      </c>
      <c r="K11" s="20" t="s">
        <v>60</v>
      </c>
      <c r="L11" s="20">
        <v>25592.0</v>
      </c>
      <c r="M11" s="19" t="s">
        <v>61</v>
      </c>
      <c r="N11" s="19" t="str">
        <f t="shared" si="1"/>
        <v>Rizador De Pelo Sin Calor Para Cabello Largo Diadema Ondas GOT-12</v>
      </c>
      <c r="O11" s="19" t="str">
        <f t="shared" si="2"/>
        <v>Rizador De Pelo Sin Calor Para Cabello Largo Diadema Ondas GOT-12</v>
      </c>
      <c r="P11" s="19">
        <f>+VLOOKUP(O11,YOVANI!B:D,3,0)</f>
        <v>12000</v>
      </c>
      <c r="Q11" s="19">
        <f t="shared" si="3"/>
        <v>12000</v>
      </c>
      <c r="R11" s="19">
        <v>7300.0</v>
      </c>
      <c r="S11" s="19">
        <v>1000.0</v>
      </c>
      <c r="T11" s="19">
        <f t="shared" si="4"/>
        <v>5292</v>
      </c>
      <c r="U11" s="19">
        <f t="shared" si="5"/>
        <v>5292</v>
      </c>
      <c r="V11" s="21">
        <f t="shared" si="6"/>
        <v>0.441</v>
      </c>
      <c r="W11" s="19" t="s">
        <v>62</v>
      </c>
      <c r="X11" s="19" t="s">
        <v>63</v>
      </c>
      <c r="Y11" s="19" t="s">
        <v>64</v>
      </c>
      <c r="Z11" s="19" t="s">
        <v>61</v>
      </c>
      <c r="AA11" s="20">
        <v>21181.0</v>
      </c>
      <c r="AB11" s="20" t="s">
        <v>65</v>
      </c>
      <c r="AC11" s="19" t="s">
        <v>66</v>
      </c>
      <c r="AD11" s="19" t="s">
        <v>170</v>
      </c>
      <c r="AE11" s="19" t="s">
        <v>171</v>
      </c>
      <c r="AF11" s="19" t="s">
        <v>61</v>
      </c>
      <c r="AG11" s="19" t="s">
        <v>61</v>
      </c>
      <c r="AH11" s="19" t="s">
        <v>170</v>
      </c>
      <c r="AI11" s="19" t="s">
        <v>172</v>
      </c>
      <c r="AJ11" s="19" t="s">
        <v>173</v>
      </c>
      <c r="AK11" s="19" t="s">
        <v>174</v>
      </c>
      <c r="AL11" s="19" t="s">
        <v>72</v>
      </c>
      <c r="AM11" s="19" t="s">
        <v>175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176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78</v>
      </c>
      <c r="BD11" s="19" t="s">
        <v>60</v>
      </c>
      <c r="BE11" s="19" t="s">
        <v>78</v>
      </c>
    </row>
    <row r="12" ht="22.5" customHeight="1">
      <c r="A12" s="18" t="s">
        <v>177</v>
      </c>
      <c r="B12" s="19" t="s">
        <v>178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48000.0</v>
      </c>
      <c r="H12" s="20">
        <v>8900.0</v>
      </c>
      <c r="I12" s="20">
        <v>-8820.0</v>
      </c>
      <c r="J12" s="20" t="s">
        <v>60</v>
      </c>
      <c r="K12" s="20" t="s">
        <v>60</v>
      </c>
      <c r="L12" s="20">
        <v>48080.0</v>
      </c>
      <c r="M12" s="19" t="s">
        <v>61</v>
      </c>
      <c r="N12" s="19" t="str">
        <f t="shared" si="1"/>
        <v>Manguera Magic Hose Expandible 45 Metros Con PistolaColor : coloresGAT-27</v>
      </c>
      <c r="O12" s="19" t="str">
        <f t="shared" si="2"/>
        <v>Manguera Magic Hose Expandible 45 Metros Con PistolaColor : coloresGAT-27</v>
      </c>
      <c r="P12" s="19">
        <f>+VLOOKUP(O12,YOVANI!B:D,3,0)</f>
        <v>27000</v>
      </c>
      <c r="Q12" s="19">
        <f t="shared" si="3"/>
        <v>27000</v>
      </c>
      <c r="R12" s="19">
        <v>7300.0</v>
      </c>
      <c r="S12" s="19">
        <v>1000.0</v>
      </c>
      <c r="T12" s="19">
        <f t="shared" si="4"/>
        <v>12780</v>
      </c>
      <c r="U12" s="19">
        <f t="shared" si="5"/>
        <v>12780</v>
      </c>
      <c r="V12" s="21">
        <f t="shared" si="6"/>
        <v>0.4733333333</v>
      </c>
      <c r="W12" s="19" t="s">
        <v>179</v>
      </c>
      <c r="X12" s="19" t="s">
        <v>180</v>
      </c>
      <c r="Y12" s="19" t="s">
        <v>181</v>
      </c>
      <c r="Z12" s="19" t="s">
        <v>182</v>
      </c>
      <c r="AA12" s="20">
        <v>48000.0</v>
      </c>
      <c r="AB12" s="20" t="s">
        <v>65</v>
      </c>
      <c r="AC12" s="19" t="s">
        <v>66</v>
      </c>
      <c r="AD12" s="19" t="s">
        <v>183</v>
      </c>
      <c r="AE12" s="19" t="s">
        <v>184</v>
      </c>
      <c r="AF12" s="19" t="s">
        <v>61</v>
      </c>
      <c r="AG12" s="19" t="s">
        <v>61</v>
      </c>
      <c r="AH12" s="19" t="s">
        <v>183</v>
      </c>
      <c r="AI12" s="19" t="s">
        <v>185</v>
      </c>
      <c r="AJ12" s="19" t="s">
        <v>186</v>
      </c>
      <c r="AK12" s="19" t="s">
        <v>187</v>
      </c>
      <c r="AL12" s="19" t="s">
        <v>72</v>
      </c>
      <c r="AM12" s="19" t="s">
        <v>188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189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78</v>
      </c>
      <c r="BD12" s="19" t="s">
        <v>60</v>
      </c>
      <c r="BE12" s="19" t="s">
        <v>78</v>
      </c>
    </row>
    <row r="13" ht="22.5" customHeight="1">
      <c r="A13" s="18" t="s">
        <v>190</v>
      </c>
      <c r="B13" s="19" t="s">
        <v>178</v>
      </c>
      <c r="C13" s="19" t="s">
        <v>57</v>
      </c>
      <c r="D13" s="19" t="s">
        <v>81</v>
      </c>
      <c r="E13" s="19" t="s">
        <v>78</v>
      </c>
      <c r="F13" s="20">
        <v>1.0</v>
      </c>
      <c r="G13" s="20">
        <v>32550.0</v>
      </c>
      <c r="H13" s="20">
        <v>13700.0</v>
      </c>
      <c r="I13" s="20">
        <v>-7542.23</v>
      </c>
      <c r="J13" s="20">
        <v>-13700.0</v>
      </c>
      <c r="K13" s="20" t="s">
        <v>60</v>
      </c>
      <c r="L13" s="20">
        <v>25007.77</v>
      </c>
      <c r="M13" s="19" t="s">
        <v>61</v>
      </c>
      <c r="N13" s="19" t="str">
        <f t="shared" si="1"/>
        <v>Molino Moledor De Café Y Pequeñas Especias EléctricoColor : GrisRD-22</v>
      </c>
      <c r="O13" s="19" t="str">
        <f t="shared" si="2"/>
        <v>Molino Moledor De Café Y Pequeñas Especias EléctricoColor : GrisRD-22</v>
      </c>
      <c r="P13" s="19">
        <v>22000.0</v>
      </c>
      <c r="Q13" s="19">
        <f t="shared" si="3"/>
        <v>22000</v>
      </c>
      <c r="R13" s="19"/>
      <c r="S13" s="19">
        <v>1000.0</v>
      </c>
      <c r="T13" s="19">
        <f t="shared" si="4"/>
        <v>2007.77</v>
      </c>
      <c r="U13" s="19">
        <f t="shared" si="5"/>
        <v>2007.77</v>
      </c>
      <c r="V13" s="21">
        <f t="shared" si="6"/>
        <v>0.09126227273</v>
      </c>
      <c r="W13" s="19" t="s">
        <v>191</v>
      </c>
      <c r="X13" s="19" t="s">
        <v>192</v>
      </c>
      <c r="Y13" s="19" t="s">
        <v>193</v>
      </c>
      <c r="Z13" s="19" t="s">
        <v>194</v>
      </c>
      <c r="AA13" s="20">
        <v>32550.0</v>
      </c>
      <c r="AB13" s="20" t="s">
        <v>65</v>
      </c>
      <c r="AC13" s="19" t="s">
        <v>66</v>
      </c>
      <c r="AD13" s="19" t="s">
        <v>195</v>
      </c>
      <c r="AE13" s="19" t="s">
        <v>196</v>
      </c>
      <c r="AF13" s="19" t="s">
        <v>61</v>
      </c>
      <c r="AG13" s="19" t="s">
        <v>61</v>
      </c>
      <c r="AH13" s="19" t="s">
        <v>195</v>
      </c>
      <c r="AI13" s="19" t="s">
        <v>197</v>
      </c>
      <c r="AJ13" s="19" t="s">
        <v>198</v>
      </c>
      <c r="AK13" s="19" t="s">
        <v>199</v>
      </c>
      <c r="AL13" s="19" t="s">
        <v>200</v>
      </c>
      <c r="AM13" s="19" t="s">
        <v>61</v>
      </c>
      <c r="AN13" s="19" t="s">
        <v>74</v>
      </c>
      <c r="AO13" s="19" t="s">
        <v>93</v>
      </c>
      <c r="AP13" s="19" t="s">
        <v>61</v>
      </c>
      <c r="AQ13" s="19" t="s">
        <v>61</v>
      </c>
      <c r="AR13" s="19" t="s">
        <v>94</v>
      </c>
      <c r="AS13" s="19" t="s">
        <v>201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78</v>
      </c>
      <c r="BD13" s="19" t="s">
        <v>60</v>
      </c>
      <c r="BE13" s="19" t="s">
        <v>78</v>
      </c>
    </row>
    <row r="14" ht="22.5" customHeight="1">
      <c r="A14" s="18" t="s">
        <v>202</v>
      </c>
      <c r="B14" s="19" t="s">
        <v>203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21900.0</v>
      </c>
      <c r="H14" s="20">
        <v>11500.0</v>
      </c>
      <c r="I14" s="20">
        <v>-5166.0</v>
      </c>
      <c r="J14" s="20" t="s">
        <v>60</v>
      </c>
      <c r="K14" s="20" t="s">
        <v>60</v>
      </c>
      <c r="L14" s="20">
        <v>28234.0</v>
      </c>
      <c r="M14" s="19" t="s">
        <v>61</v>
      </c>
      <c r="N14" s="19" t="str">
        <f t="shared" si="1"/>
        <v>Lámparas Luz Led X3 Portátil Inalámbricas Adhesivas +controlColor de la luz : Blanco frío | Voltaje : 110VJUA-14.5</v>
      </c>
      <c r="O14" s="19" t="str">
        <f t="shared" si="2"/>
        <v>Lámparas Luz Led X3 Portátil Inalámbricas Adhesivas +controlColor de la luz : Blanco frío | Voltaje : 110VJUA-14.5</v>
      </c>
      <c r="P14" s="19">
        <f>+VLOOKUP(O14,YOVANI!B:D,3,0)</f>
        <v>16000</v>
      </c>
      <c r="Q14" s="19">
        <f t="shared" si="3"/>
        <v>16000</v>
      </c>
      <c r="R14" s="19">
        <v>7300.0</v>
      </c>
      <c r="S14" s="19">
        <v>1000.0</v>
      </c>
      <c r="T14" s="19">
        <f t="shared" si="4"/>
        <v>3934</v>
      </c>
      <c r="U14" s="19">
        <f t="shared" si="5"/>
        <v>3934</v>
      </c>
      <c r="V14" s="21">
        <f t="shared" si="6"/>
        <v>0.245875</v>
      </c>
      <c r="W14" s="19" t="s">
        <v>204</v>
      </c>
      <c r="X14" s="19" t="s">
        <v>205</v>
      </c>
      <c r="Y14" s="19" t="s">
        <v>206</v>
      </c>
      <c r="Z14" s="19" t="s">
        <v>207</v>
      </c>
      <c r="AA14" s="20">
        <v>21900.0</v>
      </c>
      <c r="AB14" s="20" t="s">
        <v>65</v>
      </c>
      <c r="AC14" s="19" t="s">
        <v>66</v>
      </c>
      <c r="AD14" s="19" t="s">
        <v>208</v>
      </c>
      <c r="AE14" s="19" t="s">
        <v>209</v>
      </c>
      <c r="AF14" s="19" t="s">
        <v>61</v>
      </c>
      <c r="AG14" s="19" t="s">
        <v>61</v>
      </c>
      <c r="AH14" s="19" t="s">
        <v>208</v>
      </c>
      <c r="AI14" s="19" t="s">
        <v>210</v>
      </c>
      <c r="AJ14" s="19" t="s">
        <v>211</v>
      </c>
      <c r="AK14" s="19" t="s">
        <v>140</v>
      </c>
      <c r="AL14" s="19" t="s">
        <v>72</v>
      </c>
      <c r="AM14" s="19" t="s">
        <v>212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213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78</v>
      </c>
      <c r="BD14" s="19" t="s">
        <v>60</v>
      </c>
      <c r="BE14" s="19" t="s">
        <v>78</v>
      </c>
    </row>
    <row r="15" ht="22.5" customHeight="1">
      <c r="A15" s="18" t="s">
        <v>214</v>
      </c>
      <c r="B15" s="19" t="s">
        <v>215</v>
      </c>
      <c r="C15" s="19" t="s">
        <v>57</v>
      </c>
      <c r="D15" s="19" t="s">
        <v>81</v>
      </c>
      <c r="E15" s="19" t="s">
        <v>78</v>
      </c>
      <c r="F15" s="20">
        <v>1.0</v>
      </c>
      <c r="G15" s="20">
        <v>20033.0</v>
      </c>
      <c r="H15" s="20">
        <v>9825.0</v>
      </c>
      <c r="I15" s="20">
        <v>-5075.48</v>
      </c>
      <c r="J15" s="20">
        <v>-9825.0</v>
      </c>
      <c r="K15" s="20" t="s">
        <v>60</v>
      </c>
      <c r="L15" s="20">
        <v>14957.52</v>
      </c>
      <c r="M15" s="19" t="s">
        <v>61</v>
      </c>
      <c r="N15" s="19" t="str">
        <f t="shared" si="1"/>
        <v>Cámara De Seguridad Shenzhen A9 Mini Con Resolución De 1080p Visión Nocturna Incluida Negra TC-14</v>
      </c>
      <c r="O15" s="19" t="str">
        <f t="shared" si="2"/>
        <v>Cámara De Seguridad Shenzhen A9 Mini Con Resolución De 1080p Visión Nocturna Incluida Negra TC-14</v>
      </c>
      <c r="P15" s="19">
        <f>+VLOOKUP(O15,YOVANI!B:D,3,0)</f>
        <v>14000</v>
      </c>
      <c r="Q15" s="19">
        <f t="shared" si="3"/>
        <v>14000</v>
      </c>
      <c r="R15" s="19"/>
      <c r="S15" s="19">
        <v>1000.0</v>
      </c>
      <c r="T15" s="19">
        <f t="shared" si="4"/>
        <v>-42.48</v>
      </c>
      <c r="U15" s="19">
        <f t="shared" si="5"/>
        <v>-42.48</v>
      </c>
      <c r="V15" s="21">
        <f t="shared" si="6"/>
        <v>-0.003034285714</v>
      </c>
      <c r="W15" s="19" t="s">
        <v>98</v>
      </c>
      <c r="X15" s="19" t="s">
        <v>99</v>
      </c>
      <c r="Y15" s="19" t="s">
        <v>100</v>
      </c>
      <c r="Z15" s="19" t="s">
        <v>61</v>
      </c>
      <c r="AA15" s="20">
        <v>20033.0</v>
      </c>
      <c r="AB15" s="20" t="s">
        <v>65</v>
      </c>
      <c r="AC15" s="19" t="s">
        <v>66</v>
      </c>
      <c r="AD15" s="19" t="s">
        <v>216</v>
      </c>
      <c r="AE15" s="19" t="s">
        <v>217</v>
      </c>
      <c r="AF15" s="19" t="s">
        <v>61</v>
      </c>
      <c r="AG15" s="19" t="s">
        <v>61</v>
      </c>
      <c r="AH15" s="19" t="s">
        <v>216</v>
      </c>
      <c r="AI15" s="19" t="s">
        <v>218</v>
      </c>
      <c r="AJ15" s="19" t="s">
        <v>219</v>
      </c>
      <c r="AK15" s="19" t="s">
        <v>220</v>
      </c>
      <c r="AL15" s="19" t="s">
        <v>221</v>
      </c>
      <c r="AM15" s="19" t="s">
        <v>222</v>
      </c>
      <c r="AN15" s="19" t="s">
        <v>74</v>
      </c>
      <c r="AO15" s="19" t="s">
        <v>93</v>
      </c>
      <c r="AP15" s="19" t="s">
        <v>61</v>
      </c>
      <c r="AQ15" s="19" t="s">
        <v>61</v>
      </c>
      <c r="AR15" s="19" t="s">
        <v>94</v>
      </c>
      <c r="AS15" s="19" t="s">
        <v>223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78</v>
      </c>
      <c r="BD15" s="19" t="s">
        <v>60</v>
      </c>
      <c r="BE15" s="19" t="s">
        <v>78</v>
      </c>
    </row>
    <row r="16" ht="22.5" customHeight="1">
      <c r="A16" s="18" t="s">
        <v>224</v>
      </c>
      <c r="B16" s="19" t="s">
        <v>225</v>
      </c>
      <c r="C16" s="19" t="s">
        <v>57</v>
      </c>
      <c r="D16" s="19" t="s">
        <v>81</v>
      </c>
      <c r="E16" s="19" t="s">
        <v>78</v>
      </c>
      <c r="F16" s="20">
        <v>1.0</v>
      </c>
      <c r="G16" s="20">
        <v>25459.0</v>
      </c>
      <c r="H16" s="20">
        <v>15100.0</v>
      </c>
      <c r="I16" s="20">
        <v>-5919.0</v>
      </c>
      <c r="J16" s="20">
        <v>-15100.0</v>
      </c>
      <c r="K16" s="20" t="s">
        <v>60</v>
      </c>
      <c r="L16" s="20">
        <v>19540.0</v>
      </c>
      <c r="M16" s="19" t="s">
        <v>61</v>
      </c>
      <c r="N16" s="19" t="str">
        <f t="shared" si="1"/>
        <v>Licuadora Portatil Deportiva 380ml Inalambrica Batidos Fruta Color Rosa TQ-15</v>
      </c>
      <c r="O16" s="19" t="str">
        <f t="shared" si="2"/>
        <v>Licuadora Portatil Deportiva 380ml Inalambrica Batidos Fruta Color Rosa TQ-15</v>
      </c>
      <c r="P16" s="19">
        <f>+VLOOKUP(O16,YOVANI!B:D,3,0)</f>
        <v>15000</v>
      </c>
      <c r="Q16" s="19">
        <f t="shared" si="3"/>
        <v>15000</v>
      </c>
      <c r="R16" s="19"/>
      <c r="S16" s="19">
        <v>1000.0</v>
      </c>
      <c r="T16" s="19">
        <f t="shared" si="4"/>
        <v>3540</v>
      </c>
      <c r="U16" s="19">
        <f t="shared" si="5"/>
        <v>3540</v>
      </c>
      <c r="V16" s="21">
        <f t="shared" si="6"/>
        <v>0.236</v>
      </c>
      <c r="W16" s="19" t="s">
        <v>226</v>
      </c>
      <c r="X16" s="19" t="s">
        <v>227</v>
      </c>
      <c r="Y16" s="19" t="s">
        <v>228</v>
      </c>
      <c r="Z16" s="19" t="s">
        <v>61</v>
      </c>
      <c r="AA16" s="20">
        <v>25459.0</v>
      </c>
      <c r="AB16" s="20" t="s">
        <v>65</v>
      </c>
      <c r="AC16" s="19" t="s">
        <v>66</v>
      </c>
      <c r="AD16" s="19" t="s">
        <v>229</v>
      </c>
      <c r="AE16" s="19" t="s">
        <v>230</v>
      </c>
      <c r="AF16" s="19" t="s">
        <v>61</v>
      </c>
      <c r="AG16" s="19" t="s">
        <v>61</v>
      </c>
      <c r="AH16" s="19" t="s">
        <v>229</v>
      </c>
      <c r="AI16" s="19" t="s">
        <v>231</v>
      </c>
      <c r="AJ16" s="19" t="s">
        <v>232</v>
      </c>
      <c r="AK16" s="19" t="s">
        <v>199</v>
      </c>
      <c r="AL16" s="19" t="s">
        <v>200</v>
      </c>
      <c r="AM16" s="19" t="s">
        <v>61</v>
      </c>
      <c r="AN16" s="19" t="s">
        <v>74</v>
      </c>
      <c r="AO16" s="19" t="s">
        <v>93</v>
      </c>
      <c r="AP16" s="19" t="s">
        <v>61</v>
      </c>
      <c r="AQ16" s="19" t="s">
        <v>61</v>
      </c>
      <c r="AR16" s="19" t="s">
        <v>233</v>
      </c>
      <c r="AS16" s="19" t="s">
        <v>234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78</v>
      </c>
      <c r="BD16" s="19" t="s">
        <v>60</v>
      </c>
      <c r="BE16" s="19" t="s">
        <v>78</v>
      </c>
    </row>
    <row r="17" ht="22.5" customHeight="1">
      <c r="A17" s="18" t="s">
        <v>235</v>
      </c>
      <c r="B17" s="19" t="s">
        <v>236</v>
      </c>
      <c r="C17" s="19" t="s">
        <v>57</v>
      </c>
      <c r="D17" s="19" t="s">
        <v>81</v>
      </c>
      <c r="E17" s="19" t="s">
        <v>78</v>
      </c>
      <c r="F17" s="20">
        <v>2.0</v>
      </c>
      <c r="G17" s="20">
        <v>40066.0</v>
      </c>
      <c r="H17" s="20">
        <v>18900.0</v>
      </c>
      <c r="I17" s="20">
        <v>-9008.0</v>
      </c>
      <c r="J17" s="20">
        <v>-18900.0</v>
      </c>
      <c r="K17" s="20" t="s">
        <v>60</v>
      </c>
      <c r="L17" s="20">
        <v>31058.0</v>
      </c>
      <c r="M17" s="19" t="s">
        <v>61</v>
      </c>
      <c r="N17" s="19" t="str">
        <f t="shared" si="1"/>
        <v>Cámara De Seguridad Shenzhen A9 Mini Con Resolución De 1080p Visión Nocturna Incluida Negra TC-14</v>
      </c>
      <c r="O17" s="19" t="str">
        <f t="shared" si="2"/>
        <v>Cámara De Seguridad Shenzhen A9 Mini Con Resolución De 1080p Visión Nocturna Incluida Negra TC-14</v>
      </c>
      <c r="P17" s="19">
        <f>+VLOOKUP(O17,YOVANI!B:D,3,0)</f>
        <v>14000</v>
      </c>
      <c r="Q17" s="19">
        <f t="shared" si="3"/>
        <v>28000</v>
      </c>
      <c r="R17" s="19"/>
      <c r="S17" s="19">
        <v>1000.0</v>
      </c>
      <c r="T17" s="19">
        <f t="shared" si="4"/>
        <v>2058</v>
      </c>
      <c r="U17" s="19">
        <f t="shared" si="5"/>
        <v>1029</v>
      </c>
      <c r="V17" s="21">
        <f t="shared" si="6"/>
        <v>0.0735</v>
      </c>
      <c r="W17" s="19" t="s">
        <v>98</v>
      </c>
      <c r="X17" s="19" t="s">
        <v>99</v>
      </c>
      <c r="Y17" s="19" t="s">
        <v>100</v>
      </c>
      <c r="Z17" s="19" t="s">
        <v>61</v>
      </c>
      <c r="AA17" s="20">
        <v>20033.0</v>
      </c>
      <c r="AB17" s="20" t="s">
        <v>65</v>
      </c>
      <c r="AC17" s="19" t="s">
        <v>66</v>
      </c>
      <c r="AD17" s="19" t="s">
        <v>237</v>
      </c>
      <c r="AE17" s="19" t="s">
        <v>238</v>
      </c>
      <c r="AF17" s="19" t="s">
        <v>61</v>
      </c>
      <c r="AG17" s="19" t="s">
        <v>61</v>
      </c>
      <c r="AH17" s="19" t="s">
        <v>237</v>
      </c>
      <c r="AI17" s="19" t="s">
        <v>239</v>
      </c>
      <c r="AJ17" s="19" t="s">
        <v>240</v>
      </c>
      <c r="AK17" s="19" t="s">
        <v>241</v>
      </c>
      <c r="AL17" s="19" t="s">
        <v>242</v>
      </c>
      <c r="AM17" s="19" t="s">
        <v>243</v>
      </c>
      <c r="AN17" s="19" t="s">
        <v>74</v>
      </c>
      <c r="AO17" s="19" t="s">
        <v>93</v>
      </c>
      <c r="AP17" s="19" t="s">
        <v>61</v>
      </c>
      <c r="AQ17" s="19" t="s">
        <v>61</v>
      </c>
      <c r="AR17" s="19" t="s">
        <v>94</v>
      </c>
      <c r="AS17" s="19" t="s">
        <v>244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78</v>
      </c>
      <c r="BD17" s="19" t="s">
        <v>60</v>
      </c>
      <c r="BE17" s="19" t="s">
        <v>78</v>
      </c>
    </row>
    <row r="18" ht="22.5" customHeight="1">
      <c r="A18" s="18" t="s">
        <v>245</v>
      </c>
      <c r="B18" s="19" t="s">
        <v>246</v>
      </c>
      <c r="C18" s="19" t="s">
        <v>57</v>
      </c>
      <c r="D18" s="19" t="s">
        <v>81</v>
      </c>
      <c r="E18" s="19" t="s">
        <v>78</v>
      </c>
      <c r="F18" s="20">
        <v>4.0</v>
      </c>
      <c r="G18" s="20">
        <v>189000.0</v>
      </c>
      <c r="H18" s="20">
        <v>8880.0</v>
      </c>
      <c r="I18" s="20">
        <v>-31080.0</v>
      </c>
      <c r="J18" s="20">
        <v>-8880.0</v>
      </c>
      <c r="K18" s="20" t="s">
        <v>60</v>
      </c>
      <c r="L18" s="20">
        <v>157920.0</v>
      </c>
      <c r="M18" s="19" t="s">
        <v>61</v>
      </c>
      <c r="N18" s="19" t="str">
        <f t="shared" si="1"/>
        <v>Cámara De Seguridad Genérica Ik100 Wifi Con Resolución FullColor : BlancoIP-36</v>
      </c>
      <c r="O18" s="19" t="str">
        <f t="shared" si="2"/>
        <v>Cámara De Seguridad Genérica Ik100 Wifi Con Resolución FullColor : BlancoIP-36</v>
      </c>
      <c r="P18" s="19">
        <f>+VLOOKUP(O18,YOVANI!B:D,3,0)</f>
        <v>35000</v>
      </c>
      <c r="Q18" s="19">
        <f t="shared" si="3"/>
        <v>140000</v>
      </c>
      <c r="R18" s="19"/>
      <c r="S18" s="19">
        <v>1000.0</v>
      </c>
      <c r="T18" s="19">
        <f t="shared" si="4"/>
        <v>16920</v>
      </c>
      <c r="U18" s="19">
        <f t="shared" si="5"/>
        <v>4230</v>
      </c>
      <c r="V18" s="21">
        <f t="shared" si="6"/>
        <v>0.1208571429</v>
      </c>
      <c r="W18" s="19" t="s">
        <v>145</v>
      </c>
      <c r="X18" s="19" t="s">
        <v>146</v>
      </c>
      <c r="Y18" s="19" t="s">
        <v>147</v>
      </c>
      <c r="Z18" s="19" t="s">
        <v>113</v>
      </c>
      <c r="AA18" s="20">
        <v>47250.0</v>
      </c>
      <c r="AB18" s="20" t="s">
        <v>65</v>
      </c>
      <c r="AC18" s="19" t="s">
        <v>66</v>
      </c>
      <c r="AD18" s="19" t="s">
        <v>247</v>
      </c>
      <c r="AE18" s="19" t="s">
        <v>248</v>
      </c>
      <c r="AF18" s="19" t="s">
        <v>61</v>
      </c>
      <c r="AG18" s="19" t="s">
        <v>61</v>
      </c>
      <c r="AH18" s="19" t="s">
        <v>247</v>
      </c>
      <c r="AI18" s="19" t="s">
        <v>249</v>
      </c>
      <c r="AJ18" s="19" t="s">
        <v>250</v>
      </c>
      <c r="AK18" s="19" t="s">
        <v>251</v>
      </c>
      <c r="AL18" s="19" t="s">
        <v>252</v>
      </c>
      <c r="AM18" s="19" t="s">
        <v>253</v>
      </c>
      <c r="AN18" s="19" t="s">
        <v>74</v>
      </c>
      <c r="AO18" s="19" t="s">
        <v>93</v>
      </c>
      <c r="AP18" s="19" t="s">
        <v>61</v>
      </c>
      <c r="AQ18" s="19" t="s">
        <v>61</v>
      </c>
      <c r="AR18" s="19" t="s">
        <v>94</v>
      </c>
      <c r="AS18" s="19" t="s">
        <v>254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78</v>
      </c>
      <c r="BD18" s="19" t="s">
        <v>60</v>
      </c>
      <c r="BE18" s="19" t="s">
        <v>78</v>
      </c>
    </row>
    <row r="19" ht="22.5" customHeight="1">
      <c r="A19" s="18" t="s">
        <v>255</v>
      </c>
      <c r="B19" s="19" t="s">
        <v>256</v>
      </c>
      <c r="C19" s="19" t="s">
        <v>57</v>
      </c>
      <c r="D19" s="19" t="s">
        <v>58</v>
      </c>
      <c r="E19" s="19" t="s">
        <v>78</v>
      </c>
      <c r="F19" s="20">
        <v>1.0</v>
      </c>
      <c r="G19" s="20">
        <v>21181.0</v>
      </c>
      <c r="H19" s="20">
        <v>9900.0</v>
      </c>
      <c r="I19" s="20">
        <v>-6055.47</v>
      </c>
      <c r="J19" s="20" t="s">
        <v>60</v>
      </c>
      <c r="K19" s="20" t="s">
        <v>60</v>
      </c>
      <c r="L19" s="20">
        <v>25025.53</v>
      </c>
      <c r="M19" s="19" t="s">
        <v>61</v>
      </c>
      <c r="N19" s="19" t="str">
        <f t="shared" si="1"/>
        <v>Rizador De Pelo Sin Calor Para Cabello Largo Diadema Ondas GOT-12</v>
      </c>
      <c r="O19" s="19" t="str">
        <f t="shared" si="2"/>
        <v>Rizador De Pelo Sin Calor Para Cabello Largo Diadema Ondas GOT-12</v>
      </c>
      <c r="P19" s="19">
        <f>+VLOOKUP(O19,YOVANI!B:D,3,0)</f>
        <v>12000</v>
      </c>
      <c r="Q19" s="19">
        <f t="shared" si="3"/>
        <v>12000</v>
      </c>
      <c r="R19" s="19">
        <v>7300.0</v>
      </c>
      <c r="S19" s="19">
        <v>1000.0</v>
      </c>
      <c r="T19" s="19">
        <f t="shared" si="4"/>
        <v>4725.53</v>
      </c>
      <c r="U19" s="19">
        <f t="shared" si="5"/>
        <v>4725.53</v>
      </c>
      <c r="V19" s="21">
        <f t="shared" si="6"/>
        <v>0.3937941667</v>
      </c>
      <c r="W19" s="19" t="s">
        <v>62</v>
      </c>
      <c r="X19" s="19" t="s">
        <v>63</v>
      </c>
      <c r="Y19" s="19" t="s">
        <v>64</v>
      </c>
      <c r="Z19" s="19" t="s">
        <v>61</v>
      </c>
      <c r="AA19" s="20">
        <v>21181.0</v>
      </c>
      <c r="AB19" s="20" t="s">
        <v>65</v>
      </c>
      <c r="AC19" s="19" t="s">
        <v>66</v>
      </c>
      <c r="AD19" s="19" t="s">
        <v>257</v>
      </c>
      <c r="AE19" s="19" t="s">
        <v>258</v>
      </c>
      <c r="AF19" s="19" t="s">
        <v>61</v>
      </c>
      <c r="AG19" s="19" t="s">
        <v>61</v>
      </c>
      <c r="AH19" s="19" t="s">
        <v>257</v>
      </c>
      <c r="AI19" s="19" t="s">
        <v>259</v>
      </c>
      <c r="AJ19" s="19" t="s">
        <v>260</v>
      </c>
      <c r="AK19" s="19" t="s">
        <v>261</v>
      </c>
      <c r="AL19" s="19" t="s">
        <v>72</v>
      </c>
      <c r="AM19" s="19" t="s">
        <v>262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263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78</v>
      </c>
      <c r="BD19" s="19" t="s">
        <v>60</v>
      </c>
      <c r="BE19" s="19" t="s">
        <v>78</v>
      </c>
    </row>
    <row r="20" ht="22.5" customHeight="1">
      <c r="A20" s="18" t="s">
        <v>264</v>
      </c>
      <c r="B20" s="19" t="s">
        <v>256</v>
      </c>
      <c r="C20" s="19" t="s">
        <v>57</v>
      </c>
      <c r="D20" s="19" t="s">
        <v>58</v>
      </c>
      <c r="E20" s="19" t="s">
        <v>78</v>
      </c>
      <c r="F20" s="20">
        <v>1.0</v>
      </c>
      <c r="G20" s="20">
        <v>21181.0</v>
      </c>
      <c r="H20" s="20">
        <v>11500.0</v>
      </c>
      <c r="I20" s="20">
        <v>-6037.48</v>
      </c>
      <c r="J20" s="20" t="s">
        <v>60</v>
      </c>
      <c r="K20" s="20" t="s">
        <v>60</v>
      </c>
      <c r="L20" s="20">
        <v>26643.52</v>
      </c>
      <c r="M20" s="19" t="s">
        <v>61</v>
      </c>
      <c r="N20" s="19" t="str">
        <f t="shared" si="1"/>
        <v>Rizador De Pelo Sin Calor Para Cabello Largo Diadema Ondas GOT-12</v>
      </c>
      <c r="O20" s="19" t="str">
        <f t="shared" si="2"/>
        <v>Rizador De Pelo Sin Calor Para Cabello Largo Diadema Ondas GOT-12</v>
      </c>
      <c r="P20" s="19">
        <f>+VLOOKUP(O20,YOVANI!B:D,3,0)</f>
        <v>12000</v>
      </c>
      <c r="Q20" s="19">
        <f t="shared" si="3"/>
        <v>12000</v>
      </c>
      <c r="R20" s="19">
        <v>7300.0</v>
      </c>
      <c r="S20" s="19">
        <v>1000.0</v>
      </c>
      <c r="T20" s="19">
        <f t="shared" si="4"/>
        <v>6343.52</v>
      </c>
      <c r="U20" s="19">
        <f t="shared" si="5"/>
        <v>6343.52</v>
      </c>
      <c r="V20" s="21">
        <f t="shared" si="6"/>
        <v>0.5286266667</v>
      </c>
      <c r="W20" s="19" t="s">
        <v>62</v>
      </c>
      <c r="X20" s="19" t="s">
        <v>63</v>
      </c>
      <c r="Y20" s="19" t="s">
        <v>64</v>
      </c>
      <c r="Z20" s="19" t="s">
        <v>61</v>
      </c>
      <c r="AA20" s="20">
        <v>21181.0</v>
      </c>
      <c r="AB20" s="20" t="s">
        <v>65</v>
      </c>
      <c r="AC20" s="19" t="s">
        <v>66</v>
      </c>
      <c r="AD20" s="19" t="s">
        <v>265</v>
      </c>
      <c r="AE20" s="19" t="s">
        <v>266</v>
      </c>
      <c r="AF20" s="19" t="s">
        <v>61</v>
      </c>
      <c r="AG20" s="19" t="s">
        <v>61</v>
      </c>
      <c r="AH20" s="19" t="s">
        <v>265</v>
      </c>
      <c r="AI20" s="19" t="s">
        <v>267</v>
      </c>
      <c r="AJ20" s="19" t="s">
        <v>268</v>
      </c>
      <c r="AK20" s="19" t="s">
        <v>140</v>
      </c>
      <c r="AL20" s="19" t="s">
        <v>72</v>
      </c>
      <c r="AM20" s="19" t="s">
        <v>269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270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78</v>
      </c>
      <c r="BD20" s="19" t="s">
        <v>60</v>
      </c>
      <c r="BE20" s="19" t="s">
        <v>78</v>
      </c>
    </row>
    <row r="21" ht="22.5" customHeight="1">
      <c r="A21" s="18" t="s">
        <v>271</v>
      </c>
      <c r="B21" s="19" t="s">
        <v>272</v>
      </c>
      <c r="C21" s="19" t="s">
        <v>57</v>
      </c>
      <c r="D21" s="19" t="s">
        <v>81</v>
      </c>
      <c r="E21" s="19" t="s">
        <v>78</v>
      </c>
      <c r="F21" s="20">
        <v>2.0</v>
      </c>
      <c r="G21" s="20">
        <v>50918.0</v>
      </c>
      <c r="H21" s="20">
        <v>11645.0</v>
      </c>
      <c r="I21" s="20">
        <v>-13035.46</v>
      </c>
      <c r="J21" s="20">
        <v>-11645.0</v>
      </c>
      <c r="K21" s="20" t="s">
        <v>60</v>
      </c>
      <c r="L21" s="20">
        <v>37882.54</v>
      </c>
      <c r="M21" s="19" t="s">
        <v>61</v>
      </c>
      <c r="N21" s="19" t="str">
        <f t="shared" si="1"/>
        <v>Licuadora Portatil Deportiva 380ml Inalambrica Batidos Fruta Color Rosa TQ-15</v>
      </c>
      <c r="O21" s="19" t="str">
        <f t="shared" si="2"/>
        <v>Licuadora Portatil Deportiva 380ml Inalambrica Batidos Fruta Color Rosa TQ-15</v>
      </c>
      <c r="P21" s="19">
        <f>+VLOOKUP(O21,YOVANI!B:D,3,0)</f>
        <v>15000</v>
      </c>
      <c r="Q21" s="19">
        <f t="shared" si="3"/>
        <v>30000</v>
      </c>
      <c r="R21" s="19"/>
      <c r="S21" s="19">
        <v>1000.0</v>
      </c>
      <c r="T21" s="19">
        <f t="shared" si="4"/>
        <v>6882.54</v>
      </c>
      <c r="U21" s="19">
        <f t="shared" si="5"/>
        <v>3441.27</v>
      </c>
      <c r="V21" s="21">
        <f t="shared" si="6"/>
        <v>0.229418</v>
      </c>
      <c r="W21" s="19" t="s">
        <v>226</v>
      </c>
      <c r="X21" s="19" t="s">
        <v>227</v>
      </c>
      <c r="Y21" s="19" t="s">
        <v>228</v>
      </c>
      <c r="Z21" s="19" t="s">
        <v>61</v>
      </c>
      <c r="AA21" s="20">
        <v>25459.0</v>
      </c>
      <c r="AB21" s="20" t="s">
        <v>65</v>
      </c>
      <c r="AC21" s="19" t="s">
        <v>66</v>
      </c>
      <c r="AD21" s="19" t="s">
        <v>273</v>
      </c>
      <c r="AE21" s="19" t="s">
        <v>274</v>
      </c>
      <c r="AF21" s="19" t="s">
        <v>61</v>
      </c>
      <c r="AG21" s="19" t="s">
        <v>61</v>
      </c>
      <c r="AH21" s="19" t="s">
        <v>273</v>
      </c>
      <c r="AI21" s="19" t="s">
        <v>275</v>
      </c>
      <c r="AJ21" s="19" t="s">
        <v>276</v>
      </c>
      <c r="AK21" s="19" t="s">
        <v>277</v>
      </c>
      <c r="AL21" s="19" t="s">
        <v>277</v>
      </c>
      <c r="AM21" s="19" t="s">
        <v>278</v>
      </c>
      <c r="AN21" s="19" t="s">
        <v>74</v>
      </c>
      <c r="AO21" s="19" t="s">
        <v>93</v>
      </c>
      <c r="AP21" s="19" t="s">
        <v>61</v>
      </c>
      <c r="AQ21" s="19" t="s">
        <v>61</v>
      </c>
      <c r="AR21" s="19" t="s">
        <v>233</v>
      </c>
      <c r="AS21" s="19" t="s">
        <v>279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78</v>
      </c>
      <c r="BD21" s="19" t="s">
        <v>60</v>
      </c>
      <c r="BE21" s="19" t="s">
        <v>78</v>
      </c>
    </row>
    <row r="22" ht="22.5" customHeight="1">
      <c r="A22" s="18" t="s">
        <v>280</v>
      </c>
      <c r="B22" s="19" t="s">
        <v>281</v>
      </c>
      <c r="C22" s="19" t="s">
        <v>57</v>
      </c>
      <c r="D22" s="19" t="s">
        <v>81</v>
      </c>
      <c r="E22" s="19" t="s">
        <v>78</v>
      </c>
      <c r="F22" s="20">
        <v>1.0</v>
      </c>
      <c r="G22" s="20">
        <v>90900.0</v>
      </c>
      <c r="H22" s="20" t="s">
        <v>60</v>
      </c>
      <c r="I22" s="20">
        <v>-12647.83</v>
      </c>
      <c r="J22" s="20">
        <v>-8175.0</v>
      </c>
      <c r="K22" s="20" t="s">
        <v>60</v>
      </c>
      <c r="L22" s="20">
        <v>70077.17</v>
      </c>
      <c r="M22" s="19" t="s">
        <v>61</v>
      </c>
      <c r="N22" s="19" t="str">
        <f t="shared" si="1"/>
        <v>Cámara De Seguridad V380 Para Exteriores Cámara Seguridad Ip Wifi Blanca DTK-60</v>
      </c>
      <c r="O22" s="19" t="str">
        <f t="shared" si="2"/>
        <v>Cámara De Seguridad V380 Para Exteriores Cámara Seguridad Ip Wifi Blanca DTK-60</v>
      </c>
      <c r="P22" s="19">
        <f>+VLOOKUP(O22,YOVANI!B:D,3,0)</f>
        <v>60000</v>
      </c>
      <c r="Q22" s="19">
        <f t="shared" si="3"/>
        <v>60000</v>
      </c>
      <c r="R22" s="19"/>
      <c r="S22" s="19">
        <v>1000.0</v>
      </c>
      <c r="T22" s="19">
        <f t="shared" si="4"/>
        <v>9077.17</v>
      </c>
      <c r="U22" s="19">
        <f t="shared" si="5"/>
        <v>9077.17</v>
      </c>
      <c r="V22" s="21">
        <f t="shared" si="6"/>
        <v>0.1512861667</v>
      </c>
      <c r="W22" s="19" t="s">
        <v>282</v>
      </c>
      <c r="X22" s="19" t="s">
        <v>283</v>
      </c>
      <c r="Y22" s="19" t="s">
        <v>284</v>
      </c>
      <c r="Z22" s="19" t="s">
        <v>61</v>
      </c>
      <c r="AA22" s="20">
        <v>90900.0</v>
      </c>
      <c r="AB22" s="20" t="s">
        <v>65</v>
      </c>
      <c r="AC22" s="19" t="s">
        <v>66</v>
      </c>
      <c r="AD22" s="19" t="s">
        <v>285</v>
      </c>
      <c r="AE22" s="19" t="s">
        <v>286</v>
      </c>
      <c r="AF22" s="19" t="s">
        <v>61</v>
      </c>
      <c r="AG22" s="19" t="s">
        <v>61</v>
      </c>
      <c r="AH22" s="19" t="s">
        <v>285</v>
      </c>
      <c r="AI22" s="19" t="s">
        <v>287</v>
      </c>
      <c r="AJ22" s="19" t="s">
        <v>288</v>
      </c>
      <c r="AK22" s="19" t="s">
        <v>289</v>
      </c>
      <c r="AL22" s="19" t="s">
        <v>91</v>
      </c>
      <c r="AM22" s="19" t="s">
        <v>290</v>
      </c>
      <c r="AN22" s="19" t="s">
        <v>74</v>
      </c>
      <c r="AO22" s="19" t="s">
        <v>93</v>
      </c>
      <c r="AP22" s="19" t="s">
        <v>61</v>
      </c>
      <c r="AQ22" s="19" t="s">
        <v>61</v>
      </c>
      <c r="AR22" s="19" t="s">
        <v>94</v>
      </c>
      <c r="AS22" s="19" t="s">
        <v>291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78</v>
      </c>
      <c r="BD22" s="19" t="s">
        <v>60</v>
      </c>
      <c r="BE22" s="19" t="s">
        <v>78</v>
      </c>
    </row>
    <row r="23" ht="22.5" customHeight="1">
      <c r="A23" s="18" t="s">
        <v>292</v>
      </c>
      <c r="B23" s="19" t="s">
        <v>293</v>
      </c>
      <c r="C23" s="19" t="s">
        <v>57</v>
      </c>
      <c r="D23" s="19" t="s">
        <v>81</v>
      </c>
      <c r="E23" s="19" t="s">
        <v>78</v>
      </c>
      <c r="F23" s="20">
        <v>1.0</v>
      </c>
      <c r="G23" s="20">
        <v>99900.0</v>
      </c>
      <c r="H23" s="20" t="s">
        <v>60</v>
      </c>
      <c r="I23" s="20">
        <v>-14899.09</v>
      </c>
      <c r="J23" s="20">
        <v>-8175.0</v>
      </c>
      <c r="K23" s="20" t="s">
        <v>60</v>
      </c>
      <c r="L23" s="20">
        <v>76825.91</v>
      </c>
      <c r="M23" s="19" t="s">
        <v>61</v>
      </c>
      <c r="N23" s="19" t="str">
        <f t="shared" si="1"/>
        <v>Teclado Mecánico Con Luces Tecla Ñ  Color Del Teclado Negro HG-70</v>
      </c>
      <c r="O23" s="19" t="str">
        <f t="shared" si="2"/>
        <v>Teclado Mecánico Con Luces Tecla Ñ Color Del Teclado Negro HG-70</v>
      </c>
      <c r="P23" s="19">
        <f>+VLOOKUP(O23,YOVANI!B:D,3,0)</f>
        <v>70000</v>
      </c>
      <c r="Q23" s="19">
        <f t="shared" si="3"/>
        <v>70000</v>
      </c>
      <c r="R23" s="19"/>
      <c r="S23" s="19">
        <v>1000.0</v>
      </c>
      <c r="T23" s="19">
        <f t="shared" si="4"/>
        <v>5825.91</v>
      </c>
      <c r="U23" s="19">
        <f t="shared" si="5"/>
        <v>5825.91</v>
      </c>
      <c r="V23" s="21">
        <f t="shared" si="6"/>
        <v>0.08322728571</v>
      </c>
      <c r="W23" s="19" t="s">
        <v>294</v>
      </c>
      <c r="X23" s="19" t="s">
        <v>295</v>
      </c>
      <c r="Y23" s="19" t="s">
        <v>296</v>
      </c>
      <c r="Z23" s="19" t="s">
        <v>61</v>
      </c>
      <c r="AA23" s="20">
        <v>99900.0</v>
      </c>
      <c r="AB23" s="20" t="s">
        <v>65</v>
      </c>
      <c r="AC23" s="19" t="s">
        <v>66</v>
      </c>
      <c r="AD23" s="19" t="s">
        <v>297</v>
      </c>
      <c r="AE23" s="19" t="s">
        <v>298</v>
      </c>
      <c r="AF23" s="19" t="s">
        <v>61</v>
      </c>
      <c r="AG23" s="19" t="s">
        <v>61</v>
      </c>
      <c r="AH23" s="19" t="s">
        <v>297</v>
      </c>
      <c r="AI23" s="19" t="s">
        <v>299</v>
      </c>
      <c r="AJ23" s="19" t="s">
        <v>300</v>
      </c>
      <c r="AK23" s="19" t="s">
        <v>301</v>
      </c>
      <c r="AL23" s="19" t="s">
        <v>119</v>
      </c>
      <c r="AM23" s="19" t="s">
        <v>302</v>
      </c>
      <c r="AN23" s="19" t="s">
        <v>74</v>
      </c>
      <c r="AO23" s="19" t="s">
        <v>93</v>
      </c>
      <c r="AP23" s="19" t="s">
        <v>61</v>
      </c>
      <c r="AQ23" s="19" t="s">
        <v>61</v>
      </c>
      <c r="AR23" s="19" t="s">
        <v>94</v>
      </c>
      <c r="AS23" s="19" t="s">
        <v>303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78</v>
      </c>
      <c r="BD23" s="19" t="s">
        <v>60</v>
      </c>
      <c r="BE23" s="19" t="s">
        <v>78</v>
      </c>
    </row>
    <row r="24" ht="22.5" customHeight="1">
      <c r="A24" s="18" t="s">
        <v>304</v>
      </c>
      <c r="B24" s="19" t="s">
        <v>305</v>
      </c>
      <c r="C24" s="19" t="s">
        <v>57</v>
      </c>
      <c r="D24" s="19" t="s">
        <v>81</v>
      </c>
      <c r="E24" s="19" t="s">
        <v>78</v>
      </c>
      <c r="F24" s="20">
        <v>1.0</v>
      </c>
      <c r="G24" s="20">
        <v>49900.0</v>
      </c>
      <c r="H24" s="20">
        <v>15800.0</v>
      </c>
      <c r="I24" s="20">
        <v>-10343.5</v>
      </c>
      <c r="J24" s="20">
        <v>-15800.0</v>
      </c>
      <c r="K24" s="20" t="s">
        <v>60</v>
      </c>
      <c r="L24" s="20">
        <v>39556.5</v>
      </c>
      <c r="M24" s="19" t="s">
        <v>61</v>
      </c>
      <c r="N24" s="19" t="str">
        <f t="shared" si="1"/>
        <v>Rueda Rodillo Entrenamiento Abdominal Grueso AntideslizanteColor : NegroRD-30</v>
      </c>
      <c r="O24" s="19" t="str">
        <f t="shared" si="2"/>
        <v>Rueda Rodillo Entrenamiento Abdominal Grueso AntideslizanteColor : NegroRD-30</v>
      </c>
      <c r="P24" s="19">
        <f>+VLOOKUP(O24,YOVANI!B:D,3,0)</f>
        <v>30000</v>
      </c>
      <c r="Q24" s="19">
        <f t="shared" si="3"/>
        <v>30000</v>
      </c>
      <c r="R24" s="19"/>
      <c r="S24" s="19">
        <v>1000.0</v>
      </c>
      <c r="T24" s="19">
        <f t="shared" si="4"/>
        <v>8556.5</v>
      </c>
      <c r="U24" s="19">
        <f t="shared" si="5"/>
        <v>8556.5</v>
      </c>
      <c r="V24" s="21">
        <f t="shared" si="6"/>
        <v>0.2852166667</v>
      </c>
      <c r="W24" s="19" t="s">
        <v>306</v>
      </c>
      <c r="X24" s="19" t="s">
        <v>307</v>
      </c>
      <c r="Y24" s="19" t="s">
        <v>308</v>
      </c>
      <c r="Z24" s="19" t="s">
        <v>309</v>
      </c>
      <c r="AA24" s="20">
        <v>49900.0</v>
      </c>
      <c r="AB24" s="20" t="s">
        <v>65</v>
      </c>
      <c r="AC24" s="19" t="s">
        <v>66</v>
      </c>
      <c r="AD24" s="19" t="s">
        <v>310</v>
      </c>
      <c r="AE24" s="19" t="s">
        <v>311</v>
      </c>
      <c r="AF24" s="19" t="s">
        <v>61</v>
      </c>
      <c r="AG24" s="19" t="s">
        <v>61</v>
      </c>
      <c r="AH24" s="19" t="s">
        <v>310</v>
      </c>
      <c r="AI24" s="19" t="s">
        <v>312</v>
      </c>
      <c r="AJ24" s="19" t="s">
        <v>313</v>
      </c>
      <c r="AK24" s="19" t="s">
        <v>314</v>
      </c>
      <c r="AL24" s="19" t="s">
        <v>119</v>
      </c>
      <c r="AM24" s="19" t="s">
        <v>61</v>
      </c>
      <c r="AN24" s="19" t="s">
        <v>74</v>
      </c>
      <c r="AO24" s="19" t="s">
        <v>93</v>
      </c>
      <c r="AP24" s="19" t="s">
        <v>61</v>
      </c>
      <c r="AQ24" s="19" t="s">
        <v>61</v>
      </c>
      <c r="AR24" s="19" t="s">
        <v>94</v>
      </c>
      <c r="AS24" s="19" t="s">
        <v>315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78</v>
      </c>
      <c r="BD24" s="19" t="s">
        <v>60</v>
      </c>
      <c r="BE24" s="19" t="s">
        <v>78</v>
      </c>
    </row>
    <row r="25" ht="22.5" customHeight="1">
      <c r="A25" s="18" t="s">
        <v>316</v>
      </c>
      <c r="B25" s="19" t="s">
        <v>317</v>
      </c>
      <c r="C25" s="19" t="s">
        <v>57</v>
      </c>
      <c r="D25" s="19" t="s">
        <v>58</v>
      </c>
      <c r="E25" s="19" t="s">
        <v>78</v>
      </c>
      <c r="F25" s="20">
        <v>2.0</v>
      </c>
      <c r="G25" s="20">
        <v>43800.0</v>
      </c>
      <c r="H25" s="20">
        <v>11500.0</v>
      </c>
      <c r="I25" s="20">
        <v>-11390.44</v>
      </c>
      <c r="J25" s="20" t="s">
        <v>60</v>
      </c>
      <c r="K25" s="20" t="s">
        <v>60</v>
      </c>
      <c r="L25" s="20">
        <v>43909.56</v>
      </c>
      <c r="M25" s="19" t="s">
        <v>61</v>
      </c>
      <c r="N25" s="19" t="str">
        <f t="shared" si="1"/>
        <v>Lámparas Luz Led X3 Portátil Inalámbricas Adhesivas +controlColor de la luz : Blanco frío | Voltaje : 110VJUA-14.5</v>
      </c>
      <c r="O25" s="19" t="str">
        <f t="shared" si="2"/>
        <v>Lámparas Luz Led X3 Portátil Inalámbricas Adhesivas +controlColor de la luz : Blanco frío | Voltaje : 110VJUA-14.5</v>
      </c>
      <c r="P25" s="19">
        <f>+VLOOKUP(O25,YOVANI!B:D,3,0)</f>
        <v>16000</v>
      </c>
      <c r="Q25" s="19">
        <f t="shared" si="3"/>
        <v>32000</v>
      </c>
      <c r="R25" s="19">
        <v>7300.0</v>
      </c>
      <c r="S25" s="19">
        <v>1000.0</v>
      </c>
      <c r="T25" s="19">
        <f t="shared" si="4"/>
        <v>3609.56</v>
      </c>
      <c r="U25" s="19">
        <f t="shared" si="5"/>
        <v>1804.78</v>
      </c>
      <c r="V25" s="21">
        <f t="shared" si="6"/>
        <v>0.11279875</v>
      </c>
      <c r="W25" s="19" t="s">
        <v>204</v>
      </c>
      <c r="X25" s="19" t="s">
        <v>205</v>
      </c>
      <c r="Y25" s="19" t="s">
        <v>206</v>
      </c>
      <c r="Z25" s="19" t="s">
        <v>207</v>
      </c>
      <c r="AA25" s="20">
        <v>21900.0</v>
      </c>
      <c r="AB25" s="20" t="s">
        <v>65</v>
      </c>
      <c r="AC25" s="19" t="s">
        <v>66</v>
      </c>
      <c r="AD25" s="19" t="s">
        <v>318</v>
      </c>
      <c r="AE25" s="19" t="s">
        <v>319</v>
      </c>
      <c r="AF25" s="19" t="s">
        <v>61</v>
      </c>
      <c r="AG25" s="19" t="s">
        <v>61</v>
      </c>
      <c r="AH25" s="19" t="s">
        <v>318</v>
      </c>
      <c r="AI25" s="19" t="s">
        <v>320</v>
      </c>
      <c r="AJ25" s="19" t="s">
        <v>321</v>
      </c>
      <c r="AK25" s="19" t="s">
        <v>322</v>
      </c>
      <c r="AL25" s="19" t="s">
        <v>72</v>
      </c>
      <c r="AM25" s="19" t="s">
        <v>323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324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78</v>
      </c>
      <c r="BD25" s="19" t="s">
        <v>60</v>
      </c>
      <c r="BE25" s="19" t="s">
        <v>78</v>
      </c>
    </row>
    <row r="26" ht="22.5" customHeight="1">
      <c r="A26" s="18" t="s">
        <v>325</v>
      </c>
      <c r="B26" s="19" t="s">
        <v>326</v>
      </c>
      <c r="C26" s="19" t="s">
        <v>57</v>
      </c>
      <c r="D26" s="19" t="s">
        <v>58</v>
      </c>
      <c r="E26" s="19" t="s">
        <v>78</v>
      </c>
      <c r="F26" s="20">
        <v>1.0</v>
      </c>
      <c r="G26" s="20">
        <v>45900.0</v>
      </c>
      <c r="H26" s="20">
        <v>11500.0</v>
      </c>
      <c r="I26" s="20">
        <v>-6885.0</v>
      </c>
      <c r="J26" s="20" t="s">
        <v>60</v>
      </c>
      <c r="K26" s="20" t="s">
        <v>60</v>
      </c>
      <c r="L26" s="20">
        <v>50515.0</v>
      </c>
      <c r="M26" s="19" t="s">
        <v>61</v>
      </c>
      <c r="N26" s="19" t="str">
        <f t="shared" si="1"/>
        <v>Set X8 Bolsas Malla Fina Para Lavar Ropa Delicada, LavadoraColor : BlancoMV-30</v>
      </c>
      <c r="O26" s="19" t="str">
        <f t="shared" si="2"/>
        <v>Set X8 Bolsas Malla Fina Para Lavar Ropa Delicada, LavadoraColor : BlancoMV-30</v>
      </c>
      <c r="P26" s="19">
        <f>+VLOOKUP(O26,YOVANI!B:D,3,0)</f>
        <v>30000</v>
      </c>
      <c r="Q26" s="19">
        <f t="shared" si="3"/>
        <v>30000</v>
      </c>
      <c r="R26" s="19">
        <v>7300.0</v>
      </c>
      <c r="S26" s="19">
        <v>1000.0</v>
      </c>
      <c r="T26" s="19">
        <f t="shared" si="4"/>
        <v>12215</v>
      </c>
      <c r="U26" s="19">
        <f t="shared" si="5"/>
        <v>12215</v>
      </c>
      <c r="V26" s="21">
        <f t="shared" si="6"/>
        <v>0.4071666667</v>
      </c>
      <c r="W26" s="19" t="s">
        <v>327</v>
      </c>
      <c r="X26" s="19" t="s">
        <v>328</v>
      </c>
      <c r="Y26" s="19" t="s">
        <v>329</v>
      </c>
      <c r="Z26" s="19" t="s">
        <v>113</v>
      </c>
      <c r="AA26" s="20">
        <v>45900.0</v>
      </c>
      <c r="AB26" s="20" t="s">
        <v>65</v>
      </c>
      <c r="AC26" s="19" t="s">
        <v>66</v>
      </c>
      <c r="AD26" s="19" t="s">
        <v>330</v>
      </c>
      <c r="AE26" s="19" t="s">
        <v>331</v>
      </c>
      <c r="AF26" s="19" t="s">
        <v>61</v>
      </c>
      <c r="AG26" s="19" t="s">
        <v>61</v>
      </c>
      <c r="AH26" s="19" t="s">
        <v>330</v>
      </c>
      <c r="AI26" s="19" t="s">
        <v>332</v>
      </c>
      <c r="AJ26" s="19" t="s">
        <v>333</v>
      </c>
      <c r="AK26" s="19" t="s">
        <v>140</v>
      </c>
      <c r="AL26" s="19" t="s">
        <v>72</v>
      </c>
      <c r="AM26" s="19" t="s">
        <v>212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334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78</v>
      </c>
      <c r="BD26" s="19" t="s">
        <v>60</v>
      </c>
      <c r="BE26" s="19" t="s">
        <v>78</v>
      </c>
    </row>
    <row r="27" ht="22.5" customHeight="1">
      <c r="A27" s="18" t="s">
        <v>335</v>
      </c>
      <c r="B27" s="19" t="s">
        <v>336</v>
      </c>
      <c r="C27" s="19" t="s">
        <v>57</v>
      </c>
      <c r="D27" s="19" t="s">
        <v>58</v>
      </c>
      <c r="E27" s="19" t="s">
        <v>78</v>
      </c>
      <c r="F27" s="20">
        <v>1.0</v>
      </c>
      <c r="G27" s="20">
        <v>36900.0</v>
      </c>
      <c r="H27" s="20">
        <v>11500.0</v>
      </c>
      <c r="I27" s="20">
        <v>-8930.38</v>
      </c>
      <c r="J27" s="20" t="s">
        <v>60</v>
      </c>
      <c r="K27" s="20" t="s">
        <v>60</v>
      </c>
      <c r="L27" s="20">
        <v>39469.62</v>
      </c>
      <c r="M27" s="19" t="s">
        <v>61</v>
      </c>
      <c r="N27" s="19" t="str">
        <f t="shared" si="1"/>
        <v>Crioterapia Adios Migrañaalivio - g a $369 VZ-17</v>
      </c>
      <c r="O27" s="19" t="str">
        <f t="shared" si="2"/>
        <v>Crioterapia Adios Migrañaalivio - g a $369 VZ-17</v>
      </c>
      <c r="P27" s="19">
        <f>+VLOOKUP(O27,YOVANI!B:D,3,0)</f>
        <v>15000</v>
      </c>
      <c r="Q27" s="19">
        <f t="shared" si="3"/>
        <v>15000</v>
      </c>
      <c r="R27" s="19">
        <v>7300.0</v>
      </c>
      <c r="S27" s="19">
        <v>1000.0</v>
      </c>
      <c r="T27" s="19">
        <f t="shared" si="4"/>
        <v>16169.62</v>
      </c>
      <c r="U27" s="19">
        <f t="shared" si="5"/>
        <v>16169.62</v>
      </c>
      <c r="V27" s="21">
        <f t="shared" si="6"/>
        <v>1.077974667</v>
      </c>
      <c r="W27" s="19" t="s">
        <v>337</v>
      </c>
      <c r="X27" s="19" t="s">
        <v>338</v>
      </c>
      <c r="Y27" s="19" t="s">
        <v>339</v>
      </c>
      <c r="Z27" s="19" t="s">
        <v>61</v>
      </c>
      <c r="AA27" s="20">
        <v>36900.0</v>
      </c>
      <c r="AB27" s="20" t="s">
        <v>65</v>
      </c>
      <c r="AC27" s="19" t="s">
        <v>66</v>
      </c>
      <c r="AD27" s="19" t="s">
        <v>340</v>
      </c>
      <c r="AE27" s="19" t="s">
        <v>341</v>
      </c>
      <c r="AF27" s="19" t="s">
        <v>61</v>
      </c>
      <c r="AG27" s="19" t="s">
        <v>61</v>
      </c>
      <c r="AH27" s="19" t="s">
        <v>340</v>
      </c>
      <c r="AI27" s="19" t="s">
        <v>342</v>
      </c>
      <c r="AJ27" s="19" t="s">
        <v>343</v>
      </c>
      <c r="AK27" s="19" t="s">
        <v>322</v>
      </c>
      <c r="AL27" s="19" t="s">
        <v>72</v>
      </c>
      <c r="AM27" s="19" t="s">
        <v>344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345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78</v>
      </c>
      <c r="BD27" s="19" t="s">
        <v>60</v>
      </c>
      <c r="BE27" s="19" t="s">
        <v>78</v>
      </c>
    </row>
    <row r="28" ht="22.5" customHeight="1">
      <c r="A28" s="18" t="s">
        <v>346</v>
      </c>
      <c r="B28" s="19" t="s">
        <v>347</v>
      </c>
      <c r="C28" s="19" t="s">
        <v>57</v>
      </c>
      <c r="D28" s="19" t="s">
        <v>81</v>
      </c>
      <c r="E28" s="19" t="s">
        <v>59</v>
      </c>
      <c r="F28" s="20">
        <v>1.0</v>
      </c>
      <c r="G28" s="20">
        <v>48900.0</v>
      </c>
      <c r="H28" s="20">
        <v>10200.0</v>
      </c>
      <c r="I28" s="20">
        <v>-9679.5</v>
      </c>
      <c r="J28" s="20">
        <v>-10200.0</v>
      </c>
      <c r="K28" s="20" t="s">
        <v>60</v>
      </c>
      <c r="L28" s="20">
        <v>39220.5</v>
      </c>
      <c r="M28" s="19" t="s">
        <v>61</v>
      </c>
      <c r="N28" s="19" t="str">
        <f t="shared" si="1"/>
        <v>Manguera Retractil Expandible Mágica 45 Mts. + Pitón | Dugu Color Verde GAT-28</v>
      </c>
      <c r="O28" s="19" t="str">
        <f t="shared" si="2"/>
        <v>Manguera Retractil Expandible Mágica 45 Mts. + Pitón | Dugu Color Verde GAT-28</v>
      </c>
      <c r="P28" s="19">
        <f>+VLOOKUP(O28,YOVANI!B:D,3,0)</f>
        <v>27000</v>
      </c>
      <c r="Q28" s="19">
        <f t="shared" si="3"/>
        <v>27000</v>
      </c>
      <c r="R28" s="19"/>
      <c r="S28" s="19">
        <v>1000.0</v>
      </c>
      <c r="T28" s="19">
        <f t="shared" si="4"/>
        <v>11220.5</v>
      </c>
      <c r="U28" s="19">
        <f t="shared" si="5"/>
        <v>11220.5</v>
      </c>
      <c r="V28" s="21">
        <f t="shared" si="6"/>
        <v>0.4155740741</v>
      </c>
      <c r="W28" s="19" t="s">
        <v>158</v>
      </c>
      <c r="X28" s="19" t="s">
        <v>159</v>
      </c>
      <c r="Y28" s="19" t="s">
        <v>160</v>
      </c>
      <c r="Z28" s="19" t="s">
        <v>61</v>
      </c>
      <c r="AA28" s="20">
        <v>48900.0</v>
      </c>
      <c r="AB28" s="20" t="s">
        <v>65</v>
      </c>
      <c r="AC28" s="19" t="s">
        <v>66</v>
      </c>
      <c r="AD28" s="19" t="s">
        <v>348</v>
      </c>
      <c r="AE28" s="19" t="s">
        <v>349</v>
      </c>
      <c r="AF28" s="19" t="s">
        <v>61</v>
      </c>
      <c r="AG28" s="19" t="s">
        <v>61</v>
      </c>
      <c r="AH28" s="19" t="s">
        <v>348</v>
      </c>
      <c r="AI28" s="19" t="s">
        <v>350</v>
      </c>
      <c r="AJ28" s="19" t="s">
        <v>351</v>
      </c>
      <c r="AK28" s="19" t="s">
        <v>352</v>
      </c>
      <c r="AL28" s="19" t="s">
        <v>353</v>
      </c>
      <c r="AM28" s="19" t="s">
        <v>61</v>
      </c>
      <c r="AN28" s="19" t="s">
        <v>74</v>
      </c>
      <c r="AO28" s="19" t="s">
        <v>93</v>
      </c>
      <c r="AP28" s="19" t="s">
        <v>61</v>
      </c>
      <c r="AQ28" s="19" t="s">
        <v>61</v>
      </c>
      <c r="AR28" s="19" t="s">
        <v>94</v>
      </c>
      <c r="AS28" s="19" t="s">
        <v>354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78</v>
      </c>
      <c r="BD28" s="19" t="s">
        <v>60</v>
      </c>
      <c r="BE28" s="19" t="s">
        <v>78</v>
      </c>
    </row>
    <row r="29" ht="22.5" customHeight="1">
      <c r="A29" s="18" t="s">
        <v>355</v>
      </c>
      <c r="B29" s="19" t="s">
        <v>356</v>
      </c>
      <c r="C29" s="19" t="s">
        <v>57</v>
      </c>
      <c r="D29" s="19" t="s">
        <v>81</v>
      </c>
      <c r="E29" s="19" t="s">
        <v>78</v>
      </c>
      <c r="F29" s="20">
        <v>1.0</v>
      </c>
      <c r="G29" s="20">
        <v>35900.0</v>
      </c>
      <c r="H29" s="20">
        <v>9825.0</v>
      </c>
      <c r="I29" s="20">
        <v>-6767.0</v>
      </c>
      <c r="J29" s="20">
        <v>-9825.0</v>
      </c>
      <c r="K29" s="20" t="s">
        <v>60</v>
      </c>
      <c r="L29" s="20">
        <v>29133.0</v>
      </c>
      <c r="M29" s="19" t="s">
        <v>61</v>
      </c>
      <c r="N29" s="19" t="str">
        <f t="shared" si="1"/>
        <v>Ventilador Portatil De Cuello Recargable Personal UsbColor : BlancoVZ-21</v>
      </c>
      <c r="O29" s="19" t="str">
        <f t="shared" si="2"/>
        <v>Ventilador Portatil De Cuello Recargable Personal UsbColor : BlancoVZ-21</v>
      </c>
      <c r="P29" s="19">
        <f>+VLOOKUP(O29,YOVANI!B:D,3,0)</f>
        <v>24000</v>
      </c>
      <c r="Q29" s="19">
        <f t="shared" si="3"/>
        <v>24000</v>
      </c>
      <c r="R29" s="19"/>
      <c r="S29" s="19">
        <v>1000.0</v>
      </c>
      <c r="T29" s="19">
        <f t="shared" si="4"/>
        <v>4133</v>
      </c>
      <c r="U29" s="19">
        <f t="shared" si="5"/>
        <v>4133</v>
      </c>
      <c r="V29" s="21">
        <f t="shared" si="6"/>
        <v>0.1722083333</v>
      </c>
      <c r="W29" s="19" t="s">
        <v>357</v>
      </c>
      <c r="X29" s="19" t="s">
        <v>358</v>
      </c>
      <c r="Y29" s="19" t="s">
        <v>359</v>
      </c>
      <c r="Z29" s="19" t="s">
        <v>113</v>
      </c>
      <c r="AA29" s="20">
        <v>35900.0</v>
      </c>
      <c r="AB29" s="20" t="s">
        <v>65</v>
      </c>
      <c r="AC29" s="19" t="s">
        <v>66</v>
      </c>
      <c r="AD29" s="19" t="s">
        <v>360</v>
      </c>
      <c r="AE29" s="19" t="s">
        <v>361</v>
      </c>
      <c r="AF29" s="19" t="s">
        <v>61</v>
      </c>
      <c r="AG29" s="19" t="s">
        <v>61</v>
      </c>
      <c r="AH29" s="19" t="s">
        <v>360</v>
      </c>
      <c r="AI29" s="19" t="s">
        <v>362</v>
      </c>
      <c r="AJ29" s="19" t="s">
        <v>363</v>
      </c>
      <c r="AK29" s="19" t="s">
        <v>364</v>
      </c>
      <c r="AL29" s="19" t="s">
        <v>252</v>
      </c>
      <c r="AM29" s="19" t="s">
        <v>365</v>
      </c>
      <c r="AN29" s="19" t="s">
        <v>74</v>
      </c>
      <c r="AO29" s="19" t="s">
        <v>93</v>
      </c>
      <c r="AP29" s="19" t="s">
        <v>61</v>
      </c>
      <c r="AQ29" s="19" t="s">
        <v>61</v>
      </c>
      <c r="AR29" s="19" t="s">
        <v>94</v>
      </c>
      <c r="AS29" s="19" t="s">
        <v>366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78</v>
      </c>
      <c r="BD29" s="19" t="s">
        <v>60</v>
      </c>
      <c r="BE29" s="19" t="s">
        <v>78</v>
      </c>
    </row>
    <row r="30" ht="15.75" customHeight="1">
      <c r="A30" s="18" t="s">
        <v>367</v>
      </c>
      <c r="B30" s="19" t="s">
        <v>368</v>
      </c>
      <c r="C30" s="19" t="s">
        <v>57</v>
      </c>
      <c r="D30" s="19" t="s">
        <v>81</v>
      </c>
      <c r="E30" s="19" t="s">
        <v>78</v>
      </c>
      <c r="F30" s="20">
        <v>2.0</v>
      </c>
      <c r="G30" s="20">
        <v>57600.0</v>
      </c>
      <c r="H30" s="20">
        <v>15900.0</v>
      </c>
      <c r="I30" s="20">
        <v>-12840.0</v>
      </c>
      <c r="J30" s="20">
        <v>-15900.0</v>
      </c>
      <c r="K30" s="20" t="s">
        <v>60</v>
      </c>
      <c r="L30" s="20">
        <v>44760.0</v>
      </c>
      <c r="M30" s="19" t="s">
        <v>61</v>
      </c>
      <c r="N30" s="19" t="str">
        <f t="shared" si="1"/>
        <v>Hervidor De Huevos Gallina Olla Eléctrica Cocinar HuevosColor : Amarillo | Voltaje : 110VTQ-12</v>
      </c>
      <c r="O30" s="19" t="str">
        <f t="shared" si="2"/>
        <v>Hervidor De Huevos Gallina Olla Eléctrica Cocinar HuevosColor : Amarillo | Voltaje : 110VTQ-12</v>
      </c>
      <c r="P30" s="19">
        <f>+VLOOKUP(O30,YOVANI!B:D,3,0)</f>
        <v>20000</v>
      </c>
      <c r="Q30" s="19">
        <f t="shared" si="3"/>
        <v>40000</v>
      </c>
      <c r="R30" s="19"/>
      <c r="S30" s="19">
        <v>1000.0</v>
      </c>
      <c r="T30" s="19">
        <f t="shared" si="4"/>
        <v>3760</v>
      </c>
      <c r="U30" s="19">
        <f t="shared" si="5"/>
        <v>1880</v>
      </c>
      <c r="V30" s="21">
        <f t="shared" si="6"/>
        <v>0.094</v>
      </c>
      <c r="W30" s="19" t="s">
        <v>369</v>
      </c>
      <c r="X30" s="19" t="s">
        <v>370</v>
      </c>
      <c r="Y30" s="19" t="s">
        <v>371</v>
      </c>
      <c r="Z30" s="19" t="s">
        <v>372</v>
      </c>
      <c r="AA30" s="20">
        <v>28800.0</v>
      </c>
      <c r="AB30" s="20" t="s">
        <v>65</v>
      </c>
      <c r="AC30" s="19" t="s">
        <v>66</v>
      </c>
      <c r="AD30" s="19" t="s">
        <v>373</v>
      </c>
      <c r="AE30" s="19" t="s">
        <v>374</v>
      </c>
      <c r="AF30" s="19" t="s">
        <v>61</v>
      </c>
      <c r="AG30" s="19" t="s">
        <v>61</v>
      </c>
      <c r="AH30" s="19" t="s">
        <v>373</v>
      </c>
      <c r="AI30" s="19" t="s">
        <v>375</v>
      </c>
      <c r="AJ30" s="19" t="s">
        <v>376</v>
      </c>
      <c r="AK30" s="19" t="s">
        <v>377</v>
      </c>
      <c r="AL30" s="19" t="s">
        <v>378</v>
      </c>
      <c r="AM30" s="19" t="s">
        <v>379</v>
      </c>
      <c r="AN30" s="19" t="s">
        <v>74</v>
      </c>
      <c r="AO30" s="19" t="s">
        <v>93</v>
      </c>
      <c r="AP30" s="19" t="s">
        <v>61</v>
      </c>
      <c r="AQ30" s="19" t="s">
        <v>61</v>
      </c>
      <c r="AR30" s="19" t="s">
        <v>94</v>
      </c>
      <c r="AS30" s="19" t="s">
        <v>380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78</v>
      </c>
      <c r="BD30" s="19" t="s">
        <v>60</v>
      </c>
      <c r="BE30" s="19" t="s">
        <v>78</v>
      </c>
    </row>
    <row r="31" ht="15.75" customHeight="1">
      <c r="A31" s="18" t="s">
        <v>381</v>
      </c>
      <c r="B31" s="19" t="s">
        <v>382</v>
      </c>
      <c r="C31" s="19" t="s">
        <v>57</v>
      </c>
      <c r="D31" s="19" t="s">
        <v>58</v>
      </c>
      <c r="E31" s="19" t="s">
        <v>78</v>
      </c>
      <c r="F31" s="20">
        <v>1.0</v>
      </c>
      <c r="G31" s="20">
        <v>20033.0</v>
      </c>
      <c r="H31" s="20">
        <v>11500.0</v>
      </c>
      <c r="I31" s="20">
        <v>-5107.55</v>
      </c>
      <c r="J31" s="20" t="s">
        <v>60</v>
      </c>
      <c r="K31" s="20" t="s">
        <v>60</v>
      </c>
      <c r="L31" s="20">
        <v>26425.45</v>
      </c>
      <c r="M31" s="19" t="s">
        <v>61</v>
      </c>
      <c r="N31" s="19" t="str">
        <f t="shared" si="1"/>
        <v>Cámara De Seguridad Shenzhen A9 Mini Con Resolución De 1080p Visión Nocturna Incluida Negra TC-14</v>
      </c>
      <c r="O31" s="19" t="str">
        <f t="shared" si="2"/>
        <v>Cámara De Seguridad Shenzhen A9 Mini Con Resolución De 1080p Visión Nocturna Incluida Negra TC-14</v>
      </c>
      <c r="P31" s="19">
        <f>+VLOOKUP(O31,YOVANI!B:D,3,0)</f>
        <v>14000</v>
      </c>
      <c r="Q31" s="19">
        <f t="shared" si="3"/>
        <v>14000</v>
      </c>
      <c r="R31" s="19">
        <v>7300.0</v>
      </c>
      <c r="S31" s="19">
        <v>1000.0</v>
      </c>
      <c r="T31" s="19">
        <f t="shared" si="4"/>
        <v>4125.45</v>
      </c>
      <c r="U31" s="19">
        <f t="shared" si="5"/>
        <v>4125.45</v>
      </c>
      <c r="V31" s="21">
        <f t="shared" si="6"/>
        <v>0.294675</v>
      </c>
      <c r="W31" s="19" t="s">
        <v>98</v>
      </c>
      <c r="X31" s="19" t="s">
        <v>99</v>
      </c>
      <c r="Y31" s="19" t="s">
        <v>100</v>
      </c>
      <c r="Z31" s="19" t="s">
        <v>61</v>
      </c>
      <c r="AA31" s="20">
        <v>20033.0</v>
      </c>
      <c r="AB31" s="20" t="s">
        <v>65</v>
      </c>
      <c r="AC31" s="19" t="s">
        <v>66</v>
      </c>
      <c r="AD31" s="19" t="s">
        <v>383</v>
      </c>
      <c r="AE31" s="19" t="s">
        <v>384</v>
      </c>
      <c r="AF31" s="19" t="s">
        <v>61</v>
      </c>
      <c r="AG31" s="19" t="s">
        <v>61</v>
      </c>
      <c r="AH31" s="19" t="s">
        <v>383</v>
      </c>
      <c r="AI31" s="19" t="s">
        <v>385</v>
      </c>
      <c r="AJ31" s="19" t="s">
        <v>386</v>
      </c>
      <c r="AK31" s="19" t="s">
        <v>322</v>
      </c>
      <c r="AL31" s="19" t="s">
        <v>72</v>
      </c>
      <c r="AM31" s="19" t="s">
        <v>344</v>
      </c>
      <c r="AN31" s="19" t="s">
        <v>74</v>
      </c>
      <c r="AO31" s="19" t="s">
        <v>75</v>
      </c>
      <c r="AP31" s="19" t="s">
        <v>61</v>
      </c>
      <c r="AQ31" s="19" t="s">
        <v>61</v>
      </c>
      <c r="AR31" s="19" t="s">
        <v>76</v>
      </c>
      <c r="AS31" s="19" t="s">
        <v>387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78</v>
      </c>
      <c r="BD31" s="19" t="s">
        <v>60</v>
      </c>
      <c r="BE31" s="19" t="s">
        <v>78</v>
      </c>
    </row>
    <row r="32" ht="15.75" customHeight="1">
      <c r="A32" s="18" t="s">
        <v>388</v>
      </c>
      <c r="B32" s="19" t="s">
        <v>382</v>
      </c>
      <c r="C32" s="19" t="s">
        <v>57</v>
      </c>
      <c r="D32" s="19" t="s">
        <v>58</v>
      </c>
      <c r="E32" s="19" t="s">
        <v>78</v>
      </c>
      <c r="F32" s="20">
        <v>1.0</v>
      </c>
      <c r="G32" s="20">
        <v>21181.0</v>
      </c>
      <c r="H32" s="20">
        <v>11500.0</v>
      </c>
      <c r="I32" s="20">
        <v>-6081.5</v>
      </c>
      <c r="J32" s="20" t="s">
        <v>60</v>
      </c>
      <c r="K32" s="20" t="s">
        <v>60</v>
      </c>
      <c r="L32" s="20">
        <v>26599.5</v>
      </c>
      <c r="M32" s="19" t="s">
        <v>61</v>
      </c>
      <c r="N32" s="19" t="str">
        <f t="shared" si="1"/>
        <v>Rizador De Pelo Sin Calor Para Cabello Largo Diadema Ondas GOT-12</v>
      </c>
      <c r="O32" s="19" t="str">
        <f t="shared" si="2"/>
        <v>Rizador De Pelo Sin Calor Para Cabello Largo Diadema Ondas GOT-12</v>
      </c>
      <c r="P32" s="19">
        <f>+VLOOKUP(O32,YOVANI!B:D,3,0)</f>
        <v>12000</v>
      </c>
      <c r="Q32" s="19">
        <f t="shared" si="3"/>
        <v>12000</v>
      </c>
      <c r="R32" s="19">
        <v>7300.0</v>
      </c>
      <c r="S32" s="19">
        <v>1000.0</v>
      </c>
      <c r="T32" s="19">
        <f t="shared" si="4"/>
        <v>6299.5</v>
      </c>
      <c r="U32" s="19">
        <f t="shared" si="5"/>
        <v>6299.5</v>
      </c>
      <c r="V32" s="21">
        <f t="shared" si="6"/>
        <v>0.5249583333</v>
      </c>
      <c r="W32" s="19" t="s">
        <v>62</v>
      </c>
      <c r="X32" s="19" t="s">
        <v>63</v>
      </c>
      <c r="Y32" s="19" t="s">
        <v>64</v>
      </c>
      <c r="Z32" s="19" t="s">
        <v>61</v>
      </c>
      <c r="AA32" s="20">
        <v>21181.0</v>
      </c>
      <c r="AB32" s="20" t="s">
        <v>65</v>
      </c>
      <c r="AC32" s="19" t="s">
        <v>66</v>
      </c>
      <c r="AD32" s="19" t="s">
        <v>389</v>
      </c>
      <c r="AE32" s="19" t="s">
        <v>390</v>
      </c>
      <c r="AF32" s="19" t="s">
        <v>61</v>
      </c>
      <c r="AG32" s="19" t="s">
        <v>61</v>
      </c>
      <c r="AH32" s="19" t="s">
        <v>389</v>
      </c>
      <c r="AI32" s="19" t="s">
        <v>391</v>
      </c>
      <c r="AJ32" s="19" t="s">
        <v>392</v>
      </c>
      <c r="AK32" s="19" t="s">
        <v>140</v>
      </c>
      <c r="AL32" s="19" t="s">
        <v>72</v>
      </c>
      <c r="AM32" s="19" t="s">
        <v>212</v>
      </c>
      <c r="AN32" s="19" t="s">
        <v>74</v>
      </c>
      <c r="AO32" s="19" t="s">
        <v>75</v>
      </c>
      <c r="AP32" s="19" t="s">
        <v>61</v>
      </c>
      <c r="AQ32" s="19" t="s">
        <v>61</v>
      </c>
      <c r="AR32" s="19" t="s">
        <v>76</v>
      </c>
      <c r="AS32" s="19" t="s">
        <v>393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78</v>
      </c>
      <c r="BD32" s="19" t="s">
        <v>60</v>
      </c>
      <c r="BE32" s="19" t="s">
        <v>78</v>
      </c>
    </row>
    <row r="33" ht="15.75" customHeight="1">
      <c r="A33" s="18" t="s">
        <v>394</v>
      </c>
      <c r="B33" s="19" t="s">
        <v>395</v>
      </c>
      <c r="C33" s="19" t="s">
        <v>57</v>
      </c>
      <c r="D33" s="19" t="s">
        <v>81</v>
      </c>
      <c r="E33" s="19" t="s">
        <v>78</v>
      </c>
      <c r="F33" s="20">
        <v>1.0</v>
      </c>
      <c r="G33" s="20">
        <v>65000.0</v>
      </c>
      <c r="H33" s="20">
        <v>15400.0</v>
      </c>
      <c r="I33" s="20">
        <v>-11850.0</v>
      </c>
      <c r="J33" s="20">
        <v>-15400.0</v>
      </c>
      <c r="K33" s="20" t="s">
        <v>60</v>
      </c>
      <c r="L33" s="20">
        <v>53150.0</v>
      </c>
      <c r="M33" s="19" t="s">
        <v>61</v>
      </c>
      <c r="N33" s="19" t="str">
        <f t="shared" si="1"/>
        <v>Máquina Peluquera Canina Perro Cortar Pelo Gemei 1023Color : RojoGAT-43</v>
      </c>
      <c r="O33" s="19" t="str">
        <f t="shared" si="2"/>
        <v>Máquina Peluquera Canina Perro Cortar Pelo Gemei 1023Color : RojoGAT-43</v>
      </c>
      <c r="P33" s="19">
        <v>43000.0</v>
      </c>
      <c r="Q33" s="19">
        <f t="shared" si="3"/>
        <v>43000</v>
      </c>
      <c r="R33" s="19"/>
      <c r="S33" s="19">
        <v>1000.0</v>
      </c>
      <c r="T33" s="19">
        <f t="shared" si="4"/>
        <v>9150</v>
      </c>
      <c r="U33" s="19">
        <f t="shared" si="5"/>
        <v>9150</v>
      </c>
      <c r="V33" s="21">
        <f t="shared" si="6"/>
        <v>0.2127906977</v>
      </c>
      <c r="W33" s="19" t="s">
        <v>396</v>
      </c>
      <c r="X33" s="19" t="s">
        <v>397</v>
      </c>
      <c r="Y33" s="19" t="s">
        <v>398</v>
      </c>
      <c r="Z33" s="19" t="s">
        <v>399</v>
      </c>
      <c r="AA33" s="20">
        <v>65000.0</v>
      </c>
      <c r="AB33" s="20" t="s">
        <v>65</v>
      </c>
      <c r="AC33" s="19" t="s">
        <v>66</v>
      </c>
      <c r="AD33" s="19" t="s">
        <v>400</v>
      </c>
      <c r="AE33" s="19" t="s">
        <v>401</v>
      </c>
      <c r="AF33" s="19" t="s">
        <v>61</v>
      </c>
      <c r="AG33" s="19" t="s">
        <v>61</v>
      </c>
      <c r="AH33" s="19" t="s">
        <v>400</v>
      </c>
      <c r="AI33" s="19" t="s">
        <v>402</v>
      </c>
      <c r="AJ33" s="19" t="s">
        <v>403</v>
      </c>
      <c r="AK33" s="19" t="s">
        <v>404</v>
      </c>
      <c r="AL33" s="19" t="s">
        <v>153</v>
      </c>
      <c r="AM33" s="19" t="s">
        <v>405</v>
      </c>
      <c r="AN33" s="19" t="s">
        <v>74</v>
      </c>
      <c r="AO33" s="19" t="s">
        <v>93</v>
      </c>
      <c r="AP33" s="19" t="s">
        <v>61</v>
      </c>
      <c r="AQ33" s="19" t="s">
        <v>61</v>
      </c>
      <c r="AR33" s="19" t="s">
        <v>94</v>
      </c>
      <c r="AS33" s="19" t="s">
        <v>406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78</v>
      </c>
      <c r="BD33" s="19" t="s">
        <v>60</v>
      </c>
      <c r="BE33" s="19" t="s">
        <v>78</v>
      </c>
    </row>
    <row r="34" ht="15.75" customHeight="1">
      <c r="A34" s="18" t="s">
        <v>407</v>
      </c>
      <c r="B34" s="19" t="s">
        <v>408</v>
      </c>
      <c r="C34" s="19" t="s">
        <v>57</v>
      </c>
      <c r="D34" s="19" t="s">
        <v>58</v>
      </c>
      <c r="E34" s="19" t="s">
        <v>78</v>
      </c>
      <c r="F34" s="20">
        <v>1.0</v>
      </c>
      <c r="G34" s="20">
        <v>22900.0</v>
      </c>
      <c r="H34" s="20">
        <v>11500.0</v>
      </c>
      <c r="I34" s="20">
        <v>-5964.42</v>
      </c>
      <c r="J34" s="20" t="s">
        <v>60</v>
      </c>
      <c r="K34" s="20" t="s">
        <v>60</v>
      </c>
      <c r="L34" s="20">
        <v>28435.58</v>
      </c>
      <c r="M34" s="19" t="s">
        <v>61</v>
      </c>
      <c r="N34" s="19" t="str">
        <f t="shared" si="1"/>
        <v>Manguera Expandible 15m 7 Tipos De Riego Jardín LavadoColor : coloresGAT-13</v>
      </c>
      <c r="O34" s="19" t="str">
        <f t="shared" si="2"/>
        <v>Manguera Expandible 15m 7 Tipos De Riego Jardín LavadoColor : coloresGAT-13</v>
      </c>
      <c r="P34" s="19">
        <f>+VLOOKUP(O34,YOVANI!B:D,3,0)</f>
        <v>13000</v>
      </c>
      <c r="Q34" s="19">
        <f t="shared" si="3"/>
        <v>13000</v>
      </c>
      <c r="R34" s="19">
        <v>7300.0</v>
      </c>
      <c r="S34" s="19">
        <v>1000.0</v>
      </c>
      <c r="T34" s="19">
        <f t="shared" si="4"/>
        <v>7135.58</v>
      </c>
      <c r="U34" s="19">
        <f t="shared" si="5"/>
        <v>7135.58</v>
      </c>
      <c r="V34" s="21">
        <f t="shared" si="6"/>
        <v>0.5488907692</v>
      </c>
      <c r="W34" s="19" t="s">
        <v>409</v>
      </c>
      <c r="X34" s="19" t="s">
        <v>410</v>
      </c>
      <c r="Y34" s="19" t="s">
        <v>411</v>
      </c>
      <c r="Z34" s="19" t="s">
        <v>182</v>
      </c>
      <c r="AA34" s="20">
        <v>22900.0</v>
      </c>
      <c r="AB34" s="20" t="s">
        <v>65</v>
      </c>
      <c r="AC34" s="19" t="s">
        <v>66</v>
      </c>
      <c r="AD34" s="19" t="s">
        <v>412</v>
      </c>
      <c r="AE34" s="19" t="s">
        <v>413</v>
      </c>
      <c r="AF34" s="19" t="s">
        <v>61</v>
      </c>
      <c r="AG34" s="19" t="s">
        <v>61</v>
      </c>
      <c r="AH34" s="19" t="s">
        <v>412</v>
      </c>
      <c r="AI34" s="19" t="s">
        <v>414</v>
      </c>
      <c r="AJ34" s="19" t="s">
        <v>415</v>
      </c>
      <c r="AK34" s="19" t="s">
        <v>140</v>
      </c>
      <c r="AL34" s="19" t="s">
        <v>72</v>
      </c>
      <c r="AM34" s="19" t="s">
        <v>269</v>
      </c>
      <c r="AN34" s="19" t="s">
        <v>74</v>
      </c>
      <c r="AO34" s="19" t="s">
        <v>75</v>
      </c>
      <c r="AP34" s="19" t="s">
        <v>61</v>
      </c>
      <c r="AQ34" s="19" t="s">
        <v>61</v>
      </c>
      <c r="AR34" s="19" t="s">
        <v>76</v>
      </c>
      <c r="AS34" s="19" t="s">
        <v>416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78</v>
      </c>
      <c r="BD34" s="19" t="s">
        <v>60</v>
      </c>
      <c r="BE34" s="19" t="s">
        <v>78</v>
      </c>
    </row>
    <row r="35" ht="15.75" customHeight="1">
      <c r="A35" s="18" t="s">
        <v>417</v>
      </c>
      <c r="B35" s="19" t="s">
        <v>418</v>
      </c>
      <c r="C35" s="19" t="s">
        <v>57</v>
      </c>
      <c r="D35" s="19" t="s">
        <v>58</v>
      </c>
      <c r="E35" s="19" t="s">
        <v>78</v>
      </c>
      <c r="F35" s="20">
        <v>1.0</v>
      </c>
      <c r="G35" s="20">
        <v>49500.0</v>
      </c>
      <c r="H35" s="20">
        <v>9900.0</v>
      </c>
      <c r="I35" s="20">
        <v>-9643.5</v>
      </c>
      <c r="J35" s="20" t="s">
        <v>60</v>
      </c>
      <c r="K35" s="20" t="s">
        <v>60</v>
      </c>
      <c r="L35" s="20">
        <v>49756.5</v>
      </c>
      <c r="M35" s="19" t="s">
        <v>61</v>
      </c>
      <c r="N35" s="19" t="str">
        <f t="shared" si="1"/>
        <v>Audifonos Diadema Estéreo Envolventes Bluetooth AuriculareColor : Verde | Color de la luz : NAHG-32</v>
      </c>
      <c r="O35" s="19" t="str">
        <f t="shared" si="2"/>
        <v>Audifonos Diadema Estéreo Envolventes Bluetooth AuriculareColor : Verde | Color de la luz : NAHG-32</v>
      </c>
      <c r="P35" s="19">
        <f>+VLOOKUP(O35,YOVANI!B:D,3,0)</f>
        <v>32000</v>
      </c>
      <c r="Q35" s="19">
        <f t="shared" si="3"/>
        <v>32000</v>
      </c>
      <c r="R35" s="19">
        <v>7300.0</v>
      </c>
      <c r="S35" s="19">
        <v>1000.0</v>
      </c>
      <c r="T35" s="19">
        <f t="shared" si="4"/>
        <v>9456.5</v>
      </c>
      <c r="U35" s="19">
        <f t="shared" si="5"/>
        <v>9456.5</v>
      </c>
      <c r="V35" s="21">
        <f t="shared" si="6"/>
        <v>0.295515625</v>
      </c>
      <c r="W35" s="19" t="s">
        <v>419</v>
      </c>
      <c r="X35" s="19" t="s">
        <v>420</v>
      </c>
      <c r="Y35" s="19" t="s">
        <v>421</v>
      </c>
      <c r="Z35" s="19" t="s">
        <v>422</v>
      </c>
      <c r="AA35" s="20">
        <v>49500.0</v>
      </c>
      <c r="AB35" s="20" t="s">
        <v>65</v>
      </c>
      <c r="AC35" s="19" t="s">
        <v>66</v>
      </c>
      <c r="AD35" s="19" t="s">
        <v>423</v>
      </c>
      <c r="AE35" s="19" t="s">
        <v>424</v>
      </c>
      <c r="AF35" s="19" t="s">
        <v>61</v>
      </c>
      <c r="AG35" s="19" t="s">
        <v>61</v>
      </c>
      <c r="AH35" s="19" t="s">
        <v>423</v>
      </c>
      <c r="AI35" s="19" t="s">
        <v>425</v>
      </c>
      <c r="AJ35" s="19" t="s">
        <v>426</v>
      </c>
      <c r="AK35" s="19" t="s">
        <v>427</v>
      </c>
      <c r="AL35" s="19" t="s">
        <v>72</v>
      </c>
      <c r="AM35" s="19" t="s">
        <v>428</v>
      </c>
      <c r="AN35" s="19" t="s">
        <v>74</v>
      </c>
      <c r="AO35" s="19" t="s">
        <v>75</v>
      </c>
      <c r="AP35" s="19" t="s">
        <v>61</v>
      </c>
      <c r="AQ35" s="19" t="s">
        <v>61</v>
      </c>
      <c r="AR35" s="19" t="s">
        <v>76</v>
      </c>
      <c r="AS35" s="19" t="s">
        <v>429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78</v>
      </c>
      <c r="BD35" s="19" t="s">
        <v>60</v>
      </c>
      <c r="BE35" s="19" t="s">
        <v>78</v>
      </c>
    </row>
    <row r="36" ht="15.75" customHeight="1">
      <c r="A36" s="18" t="s">
        <v>430</v>
      </c>
      <c r="B36" s="19" t="s">
        <v>431</v>
      </c>
      <c r="C36" s="19" t="s">
        <v>57</v>
      </c>
      <c r="D36" s="19" t="s">
        <v>58</v>
      </c>
      <c r="E36" s="19" t="s">
        <v>78</v>
      </c>
      <c r="F36" s="20">
        <v>1.0</v>
      </c>
      <c r="G36" s="20">
        <v>21181.0</v>
      </c>
      <c r="H36" s="20">
        <v>11500.0</v>
      </c>
      <c r="I36" s="20">
        <v>-6114.52</v>
      </c>
      <c r="J36" s="20" t="s">
        <v>60</v>
      </c>
      <c r="K36" s="20" t="s">
        <v>60</v>
      </c>
      <c r="L36" s="20">
        <v>26566.48</v>
      </c>
      <c r="M36" s="19" t="s">
        <v>61</v>
      </c>
      <c r="N36" s="19" t="str">
        <f t="shared" si="1"/>
        <v>Rizador De Pelo Sin Calor Para Cabello Largo Diadema Ondas GOT-12</v>
      </c>
      <c r="O36" s="19" t="str">
        <f t="shared" si="2"/>
        <v>Rizador De Pelo Sin Calor Para Cabello Largo Diadema Ondas GOT-12</v>
      </c>
      <c r="P36" s="19">
        <f>+VLOOKUP(O36,YOVANI!B:D,3,0)</f>
        <v>12000</v>
      </c>
      <c r="Q36" s="19">
        <f t="shared" si="3"/>
        <v>12000</v>
      </c>
      <c r="R36" s="19">
        <v>7300.0</v>
      </c>
      <c r="S36" s="19">
        <v>1000.0</v>
      </c>
      <c r="T36" s="19">
        <f t="shared" si="4"/>
        <v>6266.48</v>
      </c>
      <c r="U36" s="19">
        <f t="shared" si="5"/>
        <v>6266.48</v>
      </c>
      <c r="V36" s="21">
        <f t="shared" si="6"/>
        <v>0.5222066667</v>
      </c>
      <c r="W36" s="19" t="s">
        <v>62</v>
      </c>
      <c r="X36" s="19" t="s">
        <v>63</v>
      </c>
      <c r="Y36" s="19" t="s">
        <v>64</v>
      </c>
      <c r="Z36" s="19" t="s">
        <v>61</v>
      </c>
      <c r="AA36" s="20">
        <v>21181.0</v>
      </c>
      <c r="AB36" s="20" t="s">
        <v>65</v>
      </c>
      <c r="AC36" s="19" t="s">
        <v>66</v>
      </c>
      <c r="AD36" s="19" t="s">
        <v>432</v>
      </c>
      <c r="AE36" s="19" t="s">
        <v>433</v>
      </c>
      <c r="AF36" s="19" t="s">
        <v>61</v>
      </c>
      <c r="AG36" s="19" t="s">
        <v>61</v>
      </c>
      <c r="AH36" s="19" t="s">
        <v>432</v>
      </c>
      <c r="AI36" s="19" t="s">
        <v>434</v>
      </c>
      <c r="AJ36" s="19" t="s">
        <v>435</v>
      </c>
      <c r="AK36" s="19" t="s">
        <v>322</v>
      </c>
      <c r="AL36" s="19" t="s">
        <v>72</v>
      </c>
      <c r="AM36" s="19" t="s">
        <v>436</v>
      </c>
      <c r="AN36" s="19" t="s">
        <v>74</v>
      </c>
      <c r="AO36" s="19" t="s">
        <v>75</v>
      </c>
      <c r="AP36" s="19" t="s">
        <v>61</v>
      </c>
      <c r="AQ36" s="19" t="s">
        <v>61</v>
      </c>
      <c r="AR36" s="19" t="s">
        <v>76</v>
      </c>
      <c r="AS36" s="19" t="s">
        <v>437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78</v>
      </c>
      <c r="BD36" s="19" t="s">
        <v>60</v>
      </c>
      <c r="BE36" s="19" t="s">
        <v>78</v>
      </c>
    </row>
    <row r="37" ht="15.75" customHeight="1">
      <c r="A37" s="18" t="s">
        <v>438</v>
      </c>
      <c r="B37" s="19" t="s">
        <v>439</v>
      </c>
      <c r="C37" s="19" t="s">
        <v>57</v>
      </c>
      <c r="D37" s="19" t="s">
        <v>81</v>
      </c>
      <c r="E37" s="19" t="s">
        <v>78</v>
      </c>
      <c r="F37" s="20">
        <v>1.0</v>
      </c>
      <c r="G37" s="20">
        <v>48000.0</v>
      </c>
      <c r="H37" s="20">
        <v>12500.0</v>
      </c>
      <c r="I37" s="20">
        <v>-9977.97</v>
      </c>
      <c r="J37" s="20">
        <v>-12500.0</v>
      </c>
      <c r="K37" s="20" t="s">
        <v>60</v>
      </c>
      <c r="L37" s="20">
        <v>38022.03</v>
      </c>
      <c r="M37" s="19" t="s">
        <v>61</v>
      </c>
      <c r="N37" s="19" t="str">
        <f t="shared" si="1"/>
        <v>Manguera Magic Hose Expandible 45 Metros Con PistolaColor : coloresGAT-27</v>
      </c>
      <c r="O37" s="19" t="str">
        <f t="shared" si="2"/>
        <v>Manguera Magic Hose Expandible 45 Metros Con PistolaColor : coloresGAT-27</v>
      </c>
      <c r="P37" s="19">
        <f>+VLOOKUP(O37,YOVANI!B:D,3,0)</f>
        <v>27000</v>
      </c>
      <c r="Q37" s="19">
        <f t="shared" si="3"/>
        <v>27000</v>
      </c>
      <c r="R37" s="19"/>
      <c r="S37" s="19">
        <v>1000.0</v>
      </c>
      <c r="T37" s="19">
        <f t="shared" si="4"/>
        <v>10022.03</v>
      </c>
      <c r="U37" s="19">
        <f t="shared" si="5"/>
        <v>10022.03</v>
      </c>
      <c r="V37" s="21">
        <f t="shared" si="6"/>
        <v>0.3711862963</v>
      </c>
      <c r="W37" s="19" t="s">
        <v>179</v>
      </c>
      <c r="X37" s="19" t="s">
        <v>180</v>
      </c>
      <c r="Y37" s="19" t="s">
        <v>181</v>
      </c>
      <c r="Z37" s="19" t="s">
        <v>182</v>
      </c>
      <c r="AA37" s="20">
        <v>48000.0</v>
      </c>
      <c r="AB37" s="20" t="s">
        <v>65</v>
      </c>
      <c r="AC37" s="19" t="s">
        <v>66</v>
      </c>
      <c r="AD37" s="19" t="s">
        <v>440</v>
      </c>
      <c r="AE37" s="19" t="s">
        <v>441</v>
      </c>
      <c r="AF37" s="19" t="s">
        <v>61</v>
      </c>
      <c r="AG37" s="19" t="s">
        <v>61</v>
      </c>
      <c r="AH37" s="19" t="s">
        <v>440</v>
      </c>
      <c r="AI37" s="19" t="s">
        <v>442</v>
      </c>
      <c r="AJ37" s="19" t="s">
        <v>443</v>
      </c>
      <c r="AK37" s="19" t="s">
        <v>289</v>
      </c>
      <c r="AL37" s="19" t="s">
        <v>91</v>
      </c>
      <c r="AM37" s="19" t="s">
        <v>444</v>
      </c>
      <c r="AN37" s="19" t="s">
        <v>74</v>
      </c>
      <c r="AO37" s="19" t="s">
        <v>93</v>
      </c>
      <c r="AP37" s="19" t="s">
        <v>61</v>
      </c>
      <c r="AQ37" s="19" t="s">
        <v>61</v>
      </c>
      <c r="AR37" s="19" t="s">
        <v>94</v>
      </c>
      <c r="AS37" s="19" t="s">
        <v>445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78</v>
      </c>
      <c r="BD37" s="19" t="s">
        <v>60</v>
      </c>
      <c r="BE37" s="19" t="s">
        <v>78</v>
      </c>
    </row>
    <row r="38" ht="15.75" customHeight="1">
      <c r="A38" s="18" t="s">
        <v>446</v>
      </c>
      <c r="B38" s="19" t="s">
        <v>447</v>
      </c>
      <c r="C38" s="19" t="s">
        <v>57</v>
      </c>
      <c r="D38" s="19" t="s">
        <v>58</v>
      </c>
      <c r="E38" s="19" t="s">
        <v>78</v>
      </c>
      <c r="F38" s="20">
        <v>1.0</v>
      </c>
      <c r="G38" s="20">
        <v>21181.0</v>
      </c>
      <c r="H38" s="20">
        <v>8900.0</v>
      </c>
      <c r="I38" s="20">
        <v>-6022.16</v>
      </c>
      <c r="J38" s="20" t="s">
        <v>60</v>
      </c>
      <c r="K38" s="20" t="s">
        <v>60</v>
      </c>
      <c r="L38" s="20">
        <v>24058.84</v>
      </c>
      <c r="M38" s="19" t="s">
        <v>61</v>
      </c>
      <c r="N38" s="19" t="str">
        <f t="shared" si="1"/>
        <v>Rizador De Pelo Sin Calor Para Cabello Largo Diadema Ondas GOT-12</v>
      </c>
      <c r="O38" s="19" t="str">
        <f t="shared" si="2"/>
        <v>Rizador De Pelo Sin Calor Para Cabello Largo Diadema Ondas GOT-12</v>
      </c>
      <c r="P38" s="19">
        <f>+VLOOKUP(O38,YOVANI!B:D,3,0)</f>
        <v>12000</v>
      </c>
      <c r="Q38" s="19">
        <f t="shared" si="3"/>
        <v>12000</v>
      </c>
      <c r="R38" s="19">
        <v>7300.0</v>
      </c>
      <c r="S38" s="19">
        <v>1000.0</v>
      </c>
      <c r="T38" s="19">
        <f t="shared" si="4"/>
        <v>3758.84</v>
      </c>
      <c r="U38" s="19">
        <f t="shared" si="5"/>
        <v>3758.84</v>
      </c>
      <c r="V38" s="21">
        <f t="shared" si="6"/>
        <v>0.3132366667</v>
      </c>
      <c r="W38" s="19" t="s">
        <v>62</v>
      </c>
      <c r="X38" s="19" t="s">
        <v>63</v>
      </c>
      <c r="Y38" s="19" t="s">
        <v>64</v>
      </c>
      <c r="Z38" s="19" t="s">
        <v>61</v>
      </c>
      <c r="AA38" s="20">
        <v>21181.0</v>
      </c>
      <c r="AB38" s="20" t="s">
        <v>65</v>
      </c>
      <c r="AC38" s="19" t="s">
        <v>66</v>
      </c>
      <c r="AD38" s="19" t="s">
        <v>448</v>
      </c>
      <c r="AE38" s="19" t="s">
        <v>449</v>
      </c>
      <c r="AF38" s="19" t="s">
        <v>61</v>
      </c>
      <c r="AG38" s="19" t="s">
        <v>61</v>
      </c>
      <c r="AH38" s="19" t="s">
        <v>448</v>
      </c>
      <c r="AI38" s="19" t="s">
        <v>450</v>
      </c>
      <c r="AJ38" s="19" t="s">
        <v>451</v>
      </c>
      <c r="AK38" s="19" t="s">
        <v>452</v>
      </c>
      <c r="AL38" s="19" t="s">
        <v>72</v>
      </c>
      <c r="AM38" s="19" t="s">
        <v>453</v>
      </c>
      <c r="AN38" s="19" t="s">
        <v>74</v>
      </c>
      <c r="AO38" s="19" t="s">
        <v>75</v>
      </c>
      <c r="AP38" s="19" t="s">
        <v>61</v>
      </c>
      <c r="AQ38" s="19" t="s">
        <v>61</v>
      </c>
      <c r="AR38" s="19" t="s">
        <v>76</v>
      </c>
      <c r="AS38" s="19" t="s">
        <v>454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78</v>
      </c>
      <c r="BD38" s="19" t="s">
        <v>60</v>
      </c>
      <c r="BE38" s="19" t="s">
        <v>78</v>
      </c>
    </row>
    <row r="39" ht="15.75" customHeight="1">
      <c r="A39" s="18" t="s">
        <v>455</v>
      </c>
      <c r="B39" s="19" t="s">
        <v>456</v>
      </c>
      <c r="C39" s="19" t="s">
        <v>57</v>
      </c>
      <c r="D39" s="19" t="s">
        <v>81</v>
      </c>
      <c r="E39" s="19" t="s">
        <v>78</v>
      </c>
      <c r="F39" s="20">
        <v>1.0</v>
      </c>
      <c r="G39" s="20">
        <v>45900.0</v>
      </c>
      <c r="H39" s="20">
        <v>8400.0</v>
      </c>
      <c r="I39" s="20">
        <v>-6885.0</v>
      </c>
      <c r="J39" s="20">
        <v>-8400.0</v>
      </c>
      <c r="K39" s="20" t="s">
        <v>60</v>
      </c>
      <c r="L39" s="20">
        <v>39015.0</v>
      </c>
      <c r="M39" s="19" t="s">
        <v>61</v>
      </c>
      <c r="N39" s="19" t="str">
        <f t="shared" si="1"/>
        <v>Set X8 Bolsas Malla Fina Para Lavar Ropa Delicada, LavadoraColor : BlancoMV-30</v>
      </c>
      <c r="O39" s="19" t="str">
        <f t="shared" si="2"/>
        <v>Set X8 Bolsas Malla Fina Para Lavar Ropa Delicada, LavadoraColor : BlancoMV-30</v>
      </c>
      <c r="P39" s="19">
        <f>+VLOOKUP(O39,YOVANI!B:D,3,0)</f>
        <v>30000</v>
      </c>
      <c r="Q39" s="19">
        <f t="shared" si="3"/>
        <v>30000</v>
      </c>
      <c r="R39" s="19"/>
      <c r="S39" s="19">
        <v>1000.0</v>
      </c>
      <c r="T39" s="19">
        <f t="shared" si="4"/>
        <v>8015</v>
      </c>
      <c r="U39" s="19">
        <f t="shared" si="5"/>
        <v>8015</v>
      </c>
      <c r="V39" s="21">
        <f t="shared" si="6"/>
        <v>0.2671666667</v>
      </c>
      <c r="W39" s="19" t="s">
        <v>327</v>
      </c>
      <c r="X39" s="19" t="s">
        <v>328</v>
      </c>
      <c r="Y39" s="19" t="s">
        <v>329</v>
      </c>
      <c r="Z39" s="19" t="s">
        <v>113</v>
      </c>
      <c r="AA39" s="20">
        <v>45900.0</v>
      </c>
      <c r="AB39" s="20" t="s">
        <v>65</v>
      </c>
      <c r="AC39" s="19" t="s">
        <v>66</v>
      </c>
      <c r="AD39" s="19" t="s">
        <v>457</v>
      </c>
      <c r="AE39" s="19" t="s">
        <v>458</v>
      </c>
      <c r="AF39" s="19" t="s">
        <v>61</v>
      </c>
      <c r="AG39" s="19" t="s">
        <v>61</v>
      </c>
      <c r="AH39" s="19" t="s">
        <v>457</v>
      </c>
      <c r="AI39" s="19" t="s">
        <v>459</v>
      </c>
      <c r="AJ39" s="19" t="s">
        <v>460</v>
      </c>
      <c r="AK39" s="19" t="s">
        <v>322</v>
      </c>
      <c r="AL39" s="19" t="s">
        <v>72</v>
      </c>
      <c r="AM39" s="19" t="s">
        <v>323</v>
      </c>
      <c r="AN39" s="19" t="s">
        <v>74</v>
      </c>
      <c r="AO39" s="19" t="s">
        <v>93</v>
      </c>
      <c r="AP39" s="19" t="s">
        <v>61</v>
      </c>
      <c r="AQ39" s="19" t="s">
        <v>61</v>
      </c>
      <c r="AR39" s="19" t="s">
        <v>94</v>
      </c>
      <c r="AS39" s="19" t="s">
        <v>461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78</v>
      </c>
      <c r="BD39" s="19" t="s">
        <v>60</v>
      </c>
      <c r="BE39" s="19" t="s">
        <v>78</v>
      </c>
    </row>
    <row r="40" ht="15.75" customHeight="1">
      <c r="A40" s="18" t="s">
        <v>462</v>
      </c>
      <c r="B40" s="19" t="s">
        <v>463</v>
      </c>
      <c r="C40" s="19" t="s">
        <v>57</v>
      </c>
      <c r="D40" s="19" t="s">
        <v>58</v>
      </c>
      <c r="E40" s="19" t="s">
        <v>78</v>
      </c>
      <c r="F40" s="20">
        <v>1.0</v>
      </c>
      <c r="G40" s="20">
        <v>49300.0</v>
      </c>
      <c r="H40" s="20">
        <v>9900.0</v>
      </c>
      <c r="I40" s="20">
        <v>-10068.77</v>
      </c>
      <c r="J40" s="20" t="s">
        <v>60</v>
      </c>
      <c r="K40" s="20" t="s">
        <v>60</v>
      </c>
      <c r="L40" s="20">
        <v>49131.23</v>
      </c>
      <c r="M40" s="19" t="s">
        <v>61</v>
      </c>
      <c r="N40" s="19" t="str">
        <f t="shared" si="1"/>
        <v>Dispensador Aceite De Oliva Y Vinagre - Set X 2 Aceitera VZ-27</v>
      </c>
      <c r="O40" s="19" t="str">
        <f t="shared" si="2"/>
        <v>Dispensador Aceite De Oliva Y Vinagre - Set X 2 Aceitera VZ-27</v>
      </c>
      <c r="P40" s="19">
        <f>+VLOOKUP(O40,YOVANI!B:D,3,0)</f>
        <v>25000</v>
      </c>
      <c r="Q40" s="19">
        <f t="shared" si="3"/>
        <v>25000</v>
      </c>
      <c r="R40" s="19">
        <v>7300.0</v>
      </c>
      <c r="S40" s="19">
        <v>1000.0</v>
      </c>
      <c r="T40" s="19">
        <f t="shared" si="4"/>
        <v>15831.23</v>
      </c>
      <c r="U40" s="19">
        <f t="shared" si="5"/>
        <v>15831.23</v>
      </c>
      <c r="V40" s="21">
        <f t="shared" si="6"/>
        <v>0.6332492</v>
      </c>
      <c r="W40" s="19" t="s">
        <v>464</v>
      </c>
      <c r="X40" s="19" t="s">
        <v>465</v>
      </c>
      <c r="Y40" s="19" t="s">
        <v>466</v>
      </c>
      <c r="Z40" s="19" t="s">
        <v>61</v>
      </c>
      <c r="AA40" s="20">
        <v>49300.0</v>
      </c>
      <c r="AB40" s="20" t="s">
        <v>65</v>
      </c>
      <c r="AC40" s="19" t="s">
        <v>66</v>
      </c>
      <c r="AD40" s="19" t="s">
        <v>467</v>
      </c>
      <c r="AE40" s="19" t="s">
        <v>468</v>
      </c>
      <c r="AF40" s="19" t="s">
        <v>61</v>
      </c>
      <c r="AG40" s="19" t="s">
        <v>61</v>
      </c>
      <c r="AH40" s="19" t="s">
        <v>467</v>
      </c>
      <c r="AI40" s="19" t="s">
        <v>469</v>
      </c>
      <c r="AJ40" s="19" t="s">
        <v>470</v>
      </c>
      <c r="AK40" s="19" t="s">
        <v>471</v>
      </c>
      <c r="AL40" s="19" t="s">
        <v>119</v>
      </c>
      <c r="AM40" s="19" t="s">
        <v>472</v>
      </c>
      <c r="AN40" s="19" t="s">
        <v>74</v>
      </c>
      <c r="AO40" s="19" t="s">
        <v>75</v>
      </c>
      <c r="AP40" s="19" t="s">
        <v>61</v>
      </c>
      <c r="AQ40" s="19" t="s">
        <v>61</v>
      </c>
      <c r="AR40" s="19" t="s">
        <v>76</v>
      </c>
      <c r="AS40" s="19" t="s">
        <v>473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78</v>
      </c>
      <c r="BD40" s="19" t="s">
        <v>60</v>
      </c>
      <c r="BE40" s="19" t="s">
        <v>78</v>
      </c>
    </row>
    <row r="41" ht="15.75" customHeight="1">
      <c r="A41" s="18" t="s">
        <v>474</v>
      </c>
      <c r="B41" s="19" t="s">
        <v>475</v>
      </c>
      <c r="C41" s="19" t="s">
        <v>57</v>
      </c>
      <c r="D41" s="19" t="s">
        <v>58</v>
      </c>
      <c r="E41" s="19" t="s">
        <v>78</v>
      </c>
      <c r="F41" s="20">
        <v>1.0</v>
      </c>
      <c r="G41" s="20">
        <v>75800.0</v>
      </c>
      <c r="H41" s="20">
        <v>9900.0</v>
      </c>
      <c r="I41" s="20">
        <v>-12712.0</v>
      </c>
      <c r="J41" s="20" t="s">
        <v>60</v>
      </c>
      <c r="K41" s="20" t="s">
        <v>60</v>
      </c>
      <c r="L41" s="20">
        <v>72988.0</v>
      </c>
      <c r="M41" s="19" t="s">
        <v>61</v>
      </c>
      <c r="N41" s="19" t="str">
        <f t="shared" si="1"/>
        <v>Set X7 Piezas De Contenedores Organizadores Cocina Con TapaColor : NegroTQ-55</v>
      </c>
      <c r="O41" s="19" t="str">
        <f t="shared" si="2"/>
        <v>Set X7 Piezas De Contenedores Organizadores Cocina Con TapaColor : NegroTQ-55</v>
      </c>
      <c r="P41" s="19">
        <v>56000.0</v>
      </c>
      <c r="Q41" s="19">
        <v>56000.0</v>
      </c>
      <c r="R41" s="19">
        <v>7300.0</v>
      </c>
      <c r="S41" s="19">
        <v>1000.0</v>
      </c>
      <c r="T41" s="19">
        <f t="shared" si="4"/>
        <v>8688</v>
      </c>
      <c r="U41" s="19">
        <f t="shared" si="5"/>
        <v>8688</v>
      </c>
      <c r="V41" s="21">
        <f t="shared" si="6"/>
        <v>0.1551428571</v>
      </c>
      <c r="W41" s="19" t="s">
        <v>476</v>
      </c>
      <c r="X41" s="19" t="s">
        <v>477</v>
      </c>
      <c r="Y41" s="19" t="s">
        <v>478</v>
      </c>
      <c r="Z41" s="19" t="s">
        <v>309</v>
      </c>
      <c r="AA41" s="20">
        <v>75800.0</v>
      </c>
      <c r="AB41" s="20" t="s">
        <v>65</v>
      </c>
      <c r="AC41" s="19" t="s">
        <v>66</v>
      </c>
      <c r="AD41" s="19" t="s">
        <v>479</v>
      </c>
      <c r="AE41" s="19" t="s">
        <v>480</v>
      </c>
      <c r="AF41" s="19" t="s">
        <v>61</v>
      </c>
      <c r="AG41" s="19" t="s">
        <v>61</v>
      </c>
      <c r="AH41" s="19" t="s">
        <v>479</v>
      </c>
      <c r="AI41" s="19" t="s">
        <v>481</v>
      </c>
      <c r="AJ41" s="19" t="s">
        <v>482</v>
      </c>
      <c r="AK41" s="19" t="s">
        <v>71</v>
      </c>
      <c r="AL41" s="19" t="s">
        <v>72</v>
      </c>
      <c r="AM41" s="19" t="s">
        <v>483</v>
      </c>
      <c r="AN41" s="19" t="s">
        <v>74</v>
      </c>
      <c r="AO41" s="19" t="s">
        <v>75</v>
      </c>
      <c r="AP41" s="19" t="s">
        <v>61</v>
      </c>
      <c r="AQ41" s="19" t="s">
        <v>61</v>
      </c>
      <c r="AR41" s="19" t="s">
        <v>76</v>
      </c>
      <c r="AS41" s="19" t="s">
        <v>484</v>
      </c>
      <c r="AT41" s="19" t="s">
        <v>61</v>
      </c>
      <c r="AU41" s="20" t="s">
        <v>61</v>
      </c>
      <c r="AV41" s="19" t="s">
        <v>61</v>
      </c>
      <c r="AW41" s="19" t="s">
        <v>61</v>
      </c>
      <c r="AX41" s="19" t="s">
        <v>61</v>
      </c>
      <c r="AY41" s="19" t="s">
        <v>61</v>
      </c>
      <c r="AZ41" s="19" t="s">
        <v>61</v>
      </c>
      <c r="BA41" s="19" t="s">
        <v>61</v>
      </c>
      <c r="BB41" s="20" t="s">
        <v>60</v>
      </c>
      <c r="BC41" s="19" t="s">
        <v>78</v>
      </c>
      <c r="BD41" s="19" t="s">
        <v>60</v>
      </c>
      <c r="BE41" s="19" t="s">
        <v>78</v>
      </c>
    </row>
    <row r="42" ht="15.75" customHeight="1">
      <c r="A42" s="18" t="s">
        <v>485</v>
      </c>
      <c r="B42" s="19" t="s">
        <v>486</v>
      </c>
      <c r="C42" s="19" t="s">
        <v>57</v>
      </c>
      <c r="D42" s="19" t="s">
        <v>58</v>
      </c>
      <c r="E42" s="19" t="s">
        <v>78</v>
      </c>
      <c r="F42" s="20">
        <v>1.0</v>
      </c>
      <c r="G42" s="20">
        <v>31078.0</v>
      </c>
      <c r="H42" s="20">
        <v>9900.0</v>
      </c>
      <c r="I42" s="20">
        <v>-7206.9</v>
      </c>
      <c r="J42" s="20" t="s">
        <v>60</v>
      </c>
      <c r="K42" s="20" t="s">
        <v>60</v>
      </c>
      <c r="L42" s="20">
        <v>33771.1</v>
      </c>
      <c r="M42" s="19" t="s">
        <v>61</v>
      </c>
      <c r="N42" s="19" t="str">
        <f t="shared" si="1"/>
        <v>Picador De Verduras Y Frutas Multifuncional Brava Spring TQ-25</v>
      </c>
      <c r="O42" s="19" t="str">
        <f t="shared" si="2"/>
        <v>Picador De Verduras Y Frutas Multifuncional Brava Spring TQ-25</v>
      </c>
      <c r="P42" s="19">
        <f>+VLOOKUP(O42,YOVANI!B:D,3,0)</f>
        <v>22000</v>
      </c>
      <c r="Q42" s="19">
        <f t="shared" ref="Q42:Q43" si="7">P42*F42</f>
        <v>22000</v>
      </c>
      <c r="R42" s="19">
        <v>7300.0</v>
      </c>
      <c r="S42" s="19">
        <v>1000.0</v>
      </c>
      <c r="T42" s="19">
        <f t="shared" si="4"/>
        <v>3471.1</v>
      </c>
      <c r="U42" s="19">
        <f t="shared" si="5"/>
        <v>3471.1</v>
      </c>
      <c r="V42" s="21">
        <f t="shared" si="6"/>
        <v>0.1577772727</v>
      </c>
      <c r="W42" s="19" t="s">
        <v>133</v>
      </c>
      <c r="X42" s="19" t="s">
        <v>134</v>
      </c>
      <c r="Y42" s="19" t="s">
        <v>135</v>
      </c>
      <c r="Z42" s="19" t="s">
        <v>61</v>
      </c>
      <c r="AA42" s="20">
        <v>31078.0</v>
      </c>
      <c r="AB42" s="20" t="s">
        <v>65</v>
      </c>
      <c r="AC42" s="19" t="s">
        <v>66</v>
      </c>
      <c r="AD42" s="19" t="s">
        <v>487</v>
      </c>
      <c r="AE42" s="19" t="s">
        <v>488</v>
      </c>
      <c r="AF42" s="19" t="s">
        <v>61</v>
      </c>
      <c r="AG42" s="19" t="s">
        <v>61</v>
      </c>
      <c r="AH42" s="19" t="s">
        <v>487</v>
      </c>
      <c r="AI42" s="19" t="s">
        <v>489</v>
      </c>
      <c r="AJ42" s="19" t="s">
        <v>490</v>
      </c>
      <c r="AK42" s="19" t="s">
        <v>105</v>
      </c>
      <c r="AL42" s="19" t="s">
        <v>72</v>
      </c>
      <c r="AM42" s="19" t="s">
        <v>491</v>
      </c>
      <c r="AN42" s="19" t="s">
        <v>74</v>
      </c>
      <c r="AO42" s="19" t="s">
        <v>75</v>
      </c>
      <c r="AP42" s="19" t="s">
        <v>61</v>
      </c>
      <c r="AQ42" s="19" t="s">
        <v>61</v>
      </c>
      <c r="AR42" s="19" t="s">
        <v>76</v>
      </c>
      <c r="AS42" s="19" t="s">
        <v>492</v>
      </c>
      <c r="AT42" s="19" t="s">
        <v>61</v>
      </c>
      <c r="AU42" s="20" t="s">
        <v>61</v>
      </c>
      <c r="AV42" s="19" t="s">
        <v>61</v>
      </c>
      <c r="AW42" s="19" t="s">
        <v>61</v>
      </c>
      <c r="AX42" s="19" t="s">
        <v>61</v>
      </c>
      <c r="AY42" s="19" t="s">
        <v>61</v>
      </c>
      <c r="AZ42" s="19" t="s">
        <v>61</v>
      </c>
      <c r="BA42" s="19" t="s">
        <v>61</v>
      </c>
      <c r="BB42" s="20" t="s">
        <v>60</v>
      </c>
      <c r="BC42" s="19" t="s">
        <v>78</v>
      </c>
      <c r="BD42" s="19" t="s">
        <v>60</v>
      </c>
      <c r="BE42" s="19" t="s">
        <v>78</v>
      </c>
    </row>
    <row r="43" ht="15.75" customHeight="1">
      <c r="A43" s="18" t="s">
        <v>493</v>
      </c>
      <c r="B43" s="19" t="s">
        <v>494</v>
      </c>
      <c r="C43" s="19" t="s">
        <v>57</v>
      </c>
      <c r="D43" s="19" t="s">
        <v>81</v>
      </c>
      <c r="E43" s="19" t="s">
        <v>78</v>
      </c>
      <c r="F43" s="20">
        <v>1.0</v>
      </c>
      <c r="G43" s="20">
        <v>116900.0</v>
      </c>
      <c r="H43" s="20" t="s">
        <v>60</v>
      </c>
      <c r="I43" s="20">
        <v>-20941.47</v>
      </c>
      <c r="J43" s="20">
        <v>-7055.0</v>
      </c>
      <c r="K43" s="20" t="s">
        <v>60</v>
      </c>
      <c r="L43" s="20">
        <v>88903.53</v>
      </c>
      <c r="M43" s="19" t="s">
        <v>61</v>
      </c>
      <c r="N43" s="19" t="str">
        <f t="shared" si="1"/>
        <v>Maquina Depilación Laser Ipl RD-85</v>
      </c>
      <c r="O43" s="19" t="str">
        <f t="shared" si="2"/>
        <v>Maquina Depilación Laser Ipl RD-85</v>
      </c>
      <c r="P43" s="22">
        <v>85000.0</v>
      </c>
      <c r="Q43" s="19">
        <f t="shared" si="7"/>
        <v>85000</v>
      </c>
      <c r="R43" s="19"/>
      <c r="S43" s="19">
        <v>1000.0</v>
      </c>
      <c r="T43" s="19">
        <f t="shared" si="4"/>
        <v>2903.53</v>
      </c>
      <c r="U43" s="19">
        <f t="shared" si="5"/>
        <v>2903.53</v>
      </c>
      <c r="V43" s="21">
        <f t="shared" si="6"/>
        <v>0.03415917647</v>
      </c>
      <c r="W43" s="19" t="s">
        <v>495</v>
      </c>
      <c r="X43" s="19" t="s">
        <v>496</v>
      </c>
      <c r="Y43" s="19" t="s">
        <v>497</v>
      </c>
      <c r="Z43" s="19" t="s">
        <v>61</v>
      </c>
      <c r="AA43" s="20">
        <v>116900.0</v>
      </c>
      <c r="AB43" s="20" t="s">
        <v>65</v>
      </c>
      <c r="AC43" s="19" t="s">
        <v>66</v>
      </c>
      <c r="AD43" s="19" t="s">
        <v>498</v>
      </c>
      <c r="AE43" s="19" t="s">
        <v>499</v>
      </c>
      <c r="AF43" s="19" t="s">
        <v>61</v>
      </c>
      <c r="AG43" s="19" t="s">
        <v>61</v>
      </c>
      <c r="AH43" s="19" t="s">
        <v>498</v>
      </c>
      <c r="AI43" s="19" t="s">
        <v>500</v>
      </c>
      <c r="AJ43" s="19" t="s">
        <v>501</v>
      </c>
      <c r="AK43" s="19" t="s">
        <v>502</v>
      </c>
      <c r="AL43" s="19" t="s">
        <v>91</v>
      </c>
      <c r="AM43" s="19" t="s">
        <v>503</v>
      </c>
      <c r="AN43" s="19" t="s">
        <v>74</v>
      </c>
      <c r="AO43" s="19" t="s">
        <v>93</v>
      </c>
      <c r="AP43" s="19" t="s">
        <v>61</v>
      </c>
      <c r="AQ43" s="19" t="s">
        <v>61</v>
      </c>
      <c r="AR43" s="19" t="s">
        <v>94</v>
      </c>
      <c r="AS43" s="19" t="s">
        <v>504</v>
      </c>
      <c r="AT43" s="19" t="s">
        <v>61</v>
      </c>
      <c r="AU43" s="20" t="s">
        <v>61</v>
      </c>
      <c r="AV43" s="19" t="s">
        <v>61</v>
      </c>
      <c r="AW43" s="19" t="s">
        <v>61</v>
      </c>
      <c r="AX43" s="19" t="s">
        <v>61</v>
      </c>
      <c r="AY43" s="19" t="s">
        <v>61</v>
      </c>
      <c r="AZ43" s="19" t="s">
        <v>61</v>
      </c>
      <c r="BA43" s="19" t="s">
        <v>61</v>
      </c>
      <c r="BB43" s="20" t="s">
        <v>60</v>
      </c>
      <c r="BC43" s="19" t="s">
        <v>78</v>
      </c>
      <c r="BD43" s="19" t="s">
        <v>60</v>
      </c>
      <c r="BE43" s="19" t="s">
        <v>78</v>
      </c>
    </row>
    <row r="44" ht="15.75" customHeight="1">
      <c r="A44" s="23" t="s">
        <v>505</v>
      </c>
      <c r="B44" s="24" t="s">
        <v>506</v>
      </c>
      <c r="C44" s="24" t="s">
        <v>507</v>
      </c>
      <c r="D44" s="24" t="s">
        <v>61</v>
      </c>
      <c r="E44" s="24" t="s">
        <v>61</v>
      </c>
      <c r="F44" s="25" t="s">
        <v>60</v>
      </c>
      <c r="G44" s="25">
        <v>112978.0</v>
      </c>
      <c r="H44" s="25">
        <v>9900.0</v>
      </c>
      <c r="I44" s="25">
        <v>-23811.67</v>
      </c>
      <c r="J44" s="25" t="s">
        <v>60</v>
      </c>
      <c r="K44" s="25" t="s">
        <v>60</v>
      </c>
      <c r="L44" s="25">
        <v>99066.33</v>
      </c>
      <c r="M44" s="24" t="s">
        <v>61</v>
      </c>
      <c r="N44" s="19" t="str">
        <f t="shared" si="1"/>
        <v>   </v>
      </c>
      <c r="O44" s="19" t="str">
        <f t="shared" si="2"/>
        <v/>
      </c>
      <c r="P44" s="19">
        <v>84000.0</v>
      </c>
      <c r="Q44" s="19">
        <v>84000.0</v>
      </c>
      <c r="R44" s="19">
        <v>7300.0</v>
      </c>
      <c r="S44" s="19">
        <v>1000.0</v>
      </c>
      <c r="T44" s="19">
        <f t="shared" si="4"/>
        <v>6766.33</v>
      </c>
      <c r="U44" s="19" t="str">
        <f t="shared" si="5"/>
        <v>#DIV/0!</v>
      </c>
      <c r="V44" s="21">
        <f t="shared" si="6"/>
        <v>0.08055154762</v>
      </c>
      <c r="W44" s="24" t="s">
        <v>61</v>
      </c>
      <c r="X44" s="24" t="s">
        <v>61</v>
      </c>
      <c r="Y44" s="24" t="s">
        <v>61</v>
      </c>
      <c r="Z44" s="24" t="s">
        <v>61</v>
      </c>
      <c r="AA44" s="25" t="s">
        <v>60</v>
      </c>
      <c r="AB44" s="25" t="s">
        <v>61</v>
      </c>
      <c r="AC44" s="24" t="s">
        <v>66</v>
      </c>
      <c r="AD44" s="24" t="s">
        <v>508</v>
      </c>
      <c r="AE44" s="24" t="s">
        <v>509</v>
      </c>
      <c r="AF44" s="24" t="s">
        <v>61</v>
      </c>
      <c r="AG44" s="24" t="s">
        <v>61</v>
      </c>
      <c r="AH44" s="24" t="s">
        <v>508</v>
      </c>
      <c r="AI44" s="24" t="s">
        <v>510</v>
      </c>
      <c r="AJ44" s="24" t="s">
        <v>511</v>
      </c>
      <c r="AK44" s="24" t="s">
        <v>471</v>
      </c>
      <c r="AL44" s="24" t="s">
        <v>119</v>
      </c>
      <c r="AM44" s="24" t="s">
        <v>512</v>
      </c>
      <c r="AN44" s="24" t="s">
        <v>74</v>
      </c>
      <c r="AO44" s="24" t="s">
        <v>75</v>
      </c>
      <c r="AP44" s="24" t="s">
        <v>61</v>
      </c>
      <c r="AQ44" s="24" t="s">
        <v>61</v>
      </c>
      <c r="AR44" s="24" t="s">
        <v>76</v>
      </c>
      <c r="AS44" s="24" t="s">
        <v>513</v>
      </c>
      <c r="AT44" s="24" t="s">
        <v>61</v>
      </c>
      <c r="AU44" s="26" t="s">
        <v>61</v>
      </c>
      <c r="AV44" s="24" t="s">
        <v>61</v>
      </c>
      <c r="AW44" s="24" t="s">
        <v>61</v>
      </c>
      <c r="AX44" s="24" t="s">
        <v>61</v>
      </c>
      <c r="AY44" s="24" t="s">
        <v>61</v>
      </c>
      <c r="AZ44" s="24" t="s">
        <v>61</v>
      </c>
      <c r="BA44" s="24" t="s">
        <v>61</v>
      </c>
      <c r="BB44" s="26" t="s">
        <v>60</v>
      </c>
      <c r="BC44" s="24" t="s">
        <v>61</v>
      </c>
      <c r="BD44" s="24" t="s">
        <v>60</v>
      </c>
      <c r="BE44" s="24" t="s">
        <v>61</v>
      </c>
    </row>
    <row r="45" ht="15.75" customHeight="1">
      <c r="A45" s="27" t="s">
        <v>514</v>
      </c>
      <c r="B45" s="28" t="s">
        <v>506</v>
      </c>
      <c r="C45" s="28" t="s">
        <v>57</v>
      </c>
      <c r="D45" s="28" t="s">
        <v>58</v>
      </c>
      <c r="E45" s="28" t="s">
        <v>59</v>
      </c>
      <c r="F45" s="29">
        <v>1.0</v>
      </c>
      <c r="G45" s="29" t="s">
        <v>60</v>
      </c>
      <c r="H45" s="29" t="s">
        <v>60</v>
      </c>
      <c r="I45" s="29" t="s">
        <v>60</v>
      </c>
      <c r="J45" s="29" t="s">
        <v>60</v>
      </c>
      <c r="K45" s="29" t="s">
        <v>60</v>
      </c>
      <c r="L45" s="29" t="s">
        <v>60</v>
      </c>
      <c r="M45" s="28" t="s">
        <v>61</v>
      </c>
      <c r="N45" s="19" t="str">
        <f t="shared" si="1"/>
        <v>Cojin Masajeador Vibrador Espalda Lumbar Cuello Cervical PieColor : CaféTQ-35</v>
      </c>
      <c r="O45" s="19" t="str">
        <f t="shared" si="2"/>
        <v>Cojin Masajeador Vibrador Espalda Lumbar Cuello Cervical PieColor : CaféTQ-35</v>
      </c>
      <c r="P45" s="19">
        <v>0.0</v>
      </c>
      <c r="Q45" s="19">
        <v>0.0</v>
      </c>
      <c r="R45" s="28"/>
      <c r="S45" s="19">
        <v>0.0</v>
      </c>
      <c r="T45" s="19">
        <v>0.0</v>
      </c>
      <c r="U45" s="19">
        <f t="shared" si="5"/>
        <v>0</v>
      </c>
      <c r="V45" s="21">
        <v>0.0</v>
      </c>
      <c r="W45" s="28" t="s">
        <v>515</v>
      </c>
      <c r="X45" s="28" t="s">
        <v>516</v>
      </c>
      <c r="Y45" s="28" t="s">
        <v>517</v>
      </c>
      <c r="Z45" s="28" t="s">
        <v>518</v>
      </c>
      <c r="AA45" s="29">
        <v>48000.0</v>
      </c>
      <c r="AB45" s="29" t="s">
        <v>65</v>
      </c>
      <c r="AC45" s="28" t="s">
        <v>61</v>
      </c>
      <c r="AD45" s="28" t="s">
        <v>61</v>
      </c>
      <c r="AE45" s="28" t="s">
        <v>61</v>
      </c>
      <c r="AF45" s="28" t="s">
        <v>61</v>
      </c>
      <c r="AG45" s="28" t="s">
        <v>61</v>
      </c>
      <c r="AH45" s="28" t="s">
        <v>61</v>
      </c>
      <c r="AI45" s="28" t="s">
        <v>61</v>
      </c>
      <c r="AJ45" s="28" t="s">
        <v>61</v>
      </c>
      <c r="AK45" s="28" t="s">
        <v>61</v>
      </c>
      <c r="AL45" s="28" t="s">
        <v>61</v>
      </c>
      <c r="AM45" s="28" t="s">
        <v>61</v>
      </c>
      <c r="AN45" s="28" t="s">
        <v>61</v>
      </c>
      <c r="AO45" s="28" t="s">
        <v>61</v>
      </c>
      <c r="AP45" s="28" t="s">
        <v>61</v>
      </c>
      <c r="AQ45" s="28" t="s">
        <v>61</v>
      </c>
      <c r="AR45" s="28" t="s">
        <v>61</v>
      </c>
      <c r="AS45" s="28" t="s">
        <v>61</v>
      </c>
      <c r="AT45" s="28" t="s">
        <v>61</v>
      </c>
      <c r="AU45" s="29" t="s">
        <v>61</v>
      </c>
      <c r="AV45" s="28" t="s">
        <v>61</v>
      </c>
      <c r="AW45" s="28" t="s">
        <v>61</v>
      </c>
      <c r="AX45" s="28" t="s">
        <v>61</v>
      </c>
      <c r="AY45" s="28" t="s">
        <v>61</v>
      </c>
      <c r="AZ45" s="28" t="s">
        <v>61</v>
      </c>
      <c r="BA45" s="28" t="s">
        <v>61</v>
      </c>
      <c r="BB45" s="29" t="s">
        <v>60</v>
      </c>
      <c r="BC45" s="28" t="s">
        <v>78</v>
      </c>
      <c r="BD45" s="28" t="s">
        <v>60</v>
      </c>
      <c r="BE45" s="28" t="s">
        <v>78</v>
      </c>
    </row>
    <row r="46" ht="15.75" customHeight="1">
      <c r="A46" s="27" t="s">
        <v>519</v>
      </c>
      <c r="B46" s="28" t="s">
        <v>506</v>
      </c>
      <c r="C46" s="28" t="s">
        <v>57</v>
      </c>
      <c r="D46" s="28" t="s">
        <v>58</v>
      </c>
      <c r="E46" s="28" t="s">
        <v>59</v>
      </c>
      <c r="F46" s="29">
        <v>1.0</v>
      </c>
      <c r="G46" s="29" t="s">
        <v>60</v>
      </c>
      <c r="H46" s="29" t="s">
        <v>60</v>
      </c>
      <c r="I46" s="29" t="s">
        <v>60</v>
      </c>
      <c r="J46" s="29" t="s">
        <v>60</v>
      </c>
      <c r="K46" s="29" t="s">
        <v>60</v>
      </c>
      <c r="L46" s="29" t="s">
        <v>60</v>
      </c>
      <c r="M46" s="28" t="s">
        <v>61</v>
      </c>
      <c r="N46" s="19" t="str">
        <f t="shared" si="1"/>
        <v>Ayudante De Cocina Rallador De Verduras Mandolina Plegable TQ-25</v>
      </c>
      <c r="O46" s="19" t="str">
        <f t="shared" si="2"/>
        <v>Ayudante De Cocina Rallador De Verduras Mandolina Plegable TQ-25</v>
      </c>
      <c r="P46" s="19">
        <v>0.0</v>
      </c>
      <c r="Q46" s="19">
        <v>0.0</v>
      </c>
      <c r="R46" s="28"/>
      <c r="S46" s="19">
        <v>0.0</v>
      </c>
      <c r="T46" s="19">
        <v>0.0</v>
      </c>
      <c r="U46" s="19">
        <f t="shared" si="5"/>
        <v>0</v>
      </c>
      <c r="V46" s="21">
        <v>0.0</v>
      </c>
      <c r="W46" s="28" t="s">
        <v>133</v>
      </c>
      <c r="X46" s="28" t="s">
        <v>520</v>
      </c>
      <c r="Y46" s="28" t="s">
        <v>521</v>
      </c>
      <c r="Z46" s="28" t="s">
        <v>61</v>
      </c>
      <c r="AA46" s="29">
        <v>31078.0</v>
      </c>
      <c r="AB46" s="29" t="s">
        <v>65</v>
      </c>
      <c r="AC46" s="28" t="s">
        <v>61</v>
      </c>
      <c r="AD46" s="28" t="s">
        <v>61</v>
      </c>
      <c r="AE46" s="28" t="s">
        <v>61</v>
      </c>
      <c r="AF46" s="28" t="s">
        <v>61</v>
      </c>
      <c r="AG46" s="28" t="s">
        <v>61</v>
      </c>
      <c r="AH46" s="28" t="s">
        <v>61</v>
      </c>
      <c r="AI46" s="28" t="s">
        <v>61</v>
      </c>
      <c r="AJ46" s="28" t="s">
        <v>61</v>
      </c>
      <c r="AK46" s="28" t="s">
        <v>61</v>
      </c>
      <c r="AL46" s="28" t="s">
        <v>61</v>
      </c>
      <c r="AM46" s="28" t="s">
        <v>61</v>
      </c>
      <c r="AN46" s="28" t="s">
        <v>61</v>
      </c>
      <c r="AO46" s="28" t="s">
        <v>61</v>
      </c>
      <c r="AP46" s="28" t="s">
        <v>61</v>
      </c>
      <c r="AQ46" s="28" t="s">
        <v>61</v>
      </c>
      <c r="AR46" s="28" t="s">
        <v>61</v>
      </c>
      <c r="AS46" s="28" t="s">
        <v>61</v>
      </c>
      <c r="AT46" s="28" t="s">
        <v>61</v>
      </c>
      <c r="AU46" s="29" t="s">
        <v>61</v>
      </c>
      <c r="AV46" s="28" t="s">
        <v>61</v>
      </c>
      <c r="AW46" s="28" t="s">
        <v>61</v>
      </c>
      <c r="AX46" s="28" t="s">
        <v>61</v>
      </c>
      <c r="AY46" s="28" t="s">
        <v>61</v>
      </c>
      <c r="AZ46" s="28" t="s">
        <v>61</v>
      </c>
      <c r="BA46" s="28" t="s">
        <v>61</v>
      </c>
      <c r="BB46" s="29" t="s">
        <v>60</v>
      </c>
      <c r="BC46" s="28" t="s">
        <v>78</v>
      </c>
      <c r="BD46" s="28" t="s">
        <v>60</v>
      </c>
      <c r="BE46" s="28" t="s">
        <v>78</v>
      </c>
    </row>
    <row r="47" ht="15.75" customHeight="1">
      <c r="A47" s="27" t="s">
        <v>522</v>
      </c>
      <c r="B47" s="28" t="s">
        <v>506</v>
      </c>
      <c r="C47" s="28" t="s">
        <v>57</v>
      </c>
      <c r="D47" s="28" t="s">
        <v>58</v>
      </c>
      <c r="E47" s="28" t="s">
        <v>59</v>
      </c>
      <c r="F47" s="29">
        <v>1.0</v>
      </c>
      <c r="G47" s="29" t="s">
        <v>60</v>
      </c>
      <c r="H47" s="29" t="s">
        <v>60</v>
      </c>
      <c r="I47" s="29" t="s">
        <v>60</v>
      </c>
      <c r="J47" s="29" t="s">
        <v>60</v>
      </c>
      <c r="K47" s="29" t="s">
        <v>60</v>
      </c>
      <c r="L47" s="29" t="s">
        <v>60</v>
      </c>
      <c r="M47" s="28" t="s">
        <v>61</v>
      </c>
      <c r="N47" s="19" t="str">
        <f t="shared" si="1"/>
        <v>Rallador Cortador De Verduras 3 En 1 Mandolina Molino TQ-22</v>
      </c>
      <c r="O47" s="19" t="str">
        <f t="shared" si="2"/>
        <v>Rallador Cortador De Verduras 3 En 1 Mandolina Molino TQ-22</v>
      </c>
      <c r="P47" s="19">
        <v>0.0</v>
      </c>
      <c r="Q47" s="19">
        <v>0.0</v>
      </c>
      <c r="R47" s="28"/>
      <c r="S47" s="19">
        <v>0.0</v>
      </c>
      <c r="T47" s="19">
        <v>0.0</v>
      </c>
      <c r="U47" s="19">
        <f t="shared" si="5"/>
        <v>0</v>
      </c>
      <c r="V47" s="21">
        <v>0.0</v>
      </c>
      <c r="W47" s="28" t="s">
        <v>523</v>
      </c>
      <c r="X47" s="28" t="s">
        <v>524</v>
      </c>
      <c r="Y47" s="28" t="s">
        <v>525</v>
      </c>
      <c r="Z47" s="28" t="s">
        <v>61</v>
      </c>
      <c r="AA47" s="29">
        <v>33900.0</v>
      </c>
      <c r="AB47" s="29" t="s">
        <v>65</v>
      </c>
      <c r="AC47" s="28" t="s">
        <v>61</v>
      </c>
      <c r="AD47" s="28" t="s">
        <v>61</v>
      </c>
      <c r="AE47" s="28" t="s">
        <v>61</v>
      </c>
      <c r="AF47" s="28" t="s">
        <v>61</v>
      </c>
      <c r="AG47" s="28" t="s">
        <v>61</v>
      </c>
      <c r="AH47" s="28" t="s">
        <v>61</v>
      </c>
      <c r="AI47" s="28" t="s">
        <v>61</v>
      </c>
      <c r="AJ47" s="28" t="s">
        <v>61</v>
      </c>
      <c r="AK47" s="28" t="s">
        <v>61</v>
      </c>
      <c r="AL47" s="28" t="s">
        <v>61</v>
      </c>
      <c r="AM47" s="28" t="s">
        <v>61</v>
      </c>
      <c r="AN47" s="28" t="s">
        <v>61</v>
      </c>
      <c r="AO47" s="28" t="s">
        <v>61</v>
      </c>
      <c r="AP47" s="28" t="s">
        <v>61</v>
      </c>
      <c r="AQ47" s="28" t="s">
        <v>61</v>
      </c>
      <c r="AR47" s="28" t="s">
        <v>61</v>
      </c>
      <c r="AS47" s="28" t="s">
        <v>61</v>
      </c>
      <c r="AT47" s="28" t="s">
        <v>61</v>
      </c>
      <c r="AU47" s="29" t="s">
        <v>61</v>
      </c>
      <c r="AV47" s="28" t="s">
        <v>61</v>
      </c>
      <c r="AW47" s="28" t="s">
        <v>61</v>
      </c>
      <c r="AX47" s="28" t="s">
        <v>61</v>
      </c>
      <c r="AY47" s="28" t="s">
        <v>61</v>
      </c>
      <c r="AZ47" s="28" t="s">
        <v>61</v>
      </c>
      <c r="BA47" s="28" t="s">
        <v>61</v>
      </c>
      <c r="BB47" s="29" t="s">
        <v>60</v>
      </c>
      <c r="BC47" s="28" t="s">
        <v>78</v>
      </c>
      <c r="BD47" s="28" t="s">
        <v>60</v>
      </c>
      <c r="BE47" s="28" t="s">
        <v>78</v>
      </c>
    </row>
    <row r="48" ht="15.75" customHeight="1">
      <c r="A48" s="18" t="s">
        <v>526</v>
      </c>
      <c r="B48" s="19" t="s">
        <v>527</v>
      </c>
      <c r="C48" s="19" t="s">
        <v>57</v>
      </c>
      <c r="D48" s="19" t="s">
        <v>58</v>
      </c>
      <c r="E48" s="19" t="s">
        <v>78</v>
      </c>
      <c r="F48" s="20">
        <v>1.0</v>
      </c>
      <c r="G48" s="20">
        <v>13600.0</v>
      </c>
      <c r="H48" s="20">
        <v>8900.0</v>
      </c>
      <c r="I48" s="20">
        <v>-4434.65</v>
      </c>
      <c r="J48" s="20" t="s">
        <v>60</v>
      </c>
      <c r="K48" s="20" t="s">
        <v>60</v>
      </c>
      <c r="L48" s="20">
        <v>18065.35</v>
      </c>
      <c r="M48" s="19" t="s">
        <v>61</v>
      </c>
      <c r="N48" s="19" t="str">
        <f t="shared" si="1"/>
        <v>Kit Bandas Elasticas Cerradas X5 + Guía De Ejercicio + BolsoColor : TQ-7TQ-7</v>
      </c>
      <c r="O48" s="19" t="str">
        <f t="shared" si="2"/>
        <v>Kit Bandas Elasticas Cerradas X5 + Guía De Ejercicio + BolsoColor : TQ-7TQ-7</v>
      </c>
      <c r="P48" s="19">
        <f>+VLOOKUP(O48,YOVANI!B:D,3,0)</f>
        <v>5000</v>
      </c>
      <c r="Q48" s="19">
        <f>P48*F48</f>
        <v>5000</v>
      </c>
      <c r="R48" s="19">
        <v>7300.0</v>
      </c>
      <c r="S48" s="19">
        <v>1000.0</v>
      </c>
      <c r="T48" s="19">
        <f>L48-Q48-R48-S48</f>
        <v>4765.35</v>
      </c>
      <c r="U48" s="19">
        <f t="shared" si="5"/>
        <v>4765.35</v>
      </c>
      <c r="V48" s="21">
        <f>T48/Q48</f>
        <v>0.95307</v>
      </c>
      <c r="W48" s="19" t="s">
        <v>528</v>
      </c>
      <c r="X48" s="19" t="s">
        <v>529</v>
      </c>
      <c r="Y48" s="19" t="s">
        <v>530</v>
      </c>
      <c r="Z48" s="19" t="s">
        <v>531</v>
      </c>
      <c r="AA48" s="20">
        <v>13600.0</v>
      </c>
      <c r="AB48" s="20" t="s">
        <v>65</v>
      </c>
      <c r="AC48" s="19" t="s">
        <v>66</v>
      </c>
      <c r="AD48" s="19" t="s">
        <v>532</v>
      </c>
      <c r="AE48" s="19" t="s">
        <v>533</v>
      </c>
      <c r="AF48" s="19" t="s">
        <v>61</v>
      </c>
      <c r="AG48" s="19" t="s">
        <v>61</v>
      </c>
      <c r="AH48" s="19" t="s">
        <v>532</v>
      </c>
      <c r="AI48" s="19" t="s">
        <v>534</v>
      </c>
      <c r="AJ48" s="19" t="s">
        <v>535</v>
      </c>
      <c r="AK48" s="19" t="s">
        <v>452</v>
      </c>
      <c r="AL48" s="19" t="s">
        <v>72</v>
      </c>
      <c r="AM48" s="19" t="s">
        <v>453</v>
      </c>
      <c r="AN48" s="19" t="s">
        <v>74</v>
      </c>
      <c r="AO48" s="19" t="s">
        <v>75</v>
      </c>
      <c r="AP48" s="19" t="s">
        <v>61</v>
      </c>
      <c r="AQ48" s="19" t="s">
        <v>61</v>
      </c>
      <c r="AR48" s="19" t="s">
        <v>76</v>
      </c>
      <c r="AS48" s="19" t="s">
        <v>536</v>
      </c>
      <c r="AT48" s="19" t="s">
        <v>61</v>
      </c>
      <c r="AU48" s="20" t="s">
        <v>61</v>
      </c>
      <c r="AV48" s="19" t="s">
        <v>61</v>
      </c>
      <c r="AW48" s="19" t="s">
        <v>61</v>
      </c>
      <c r="AX48" s="19" t="s">
        <v>61</v>
      </c>
      <c r="AY48" s="19" t="s">
        <v>61</v>
      </c>
      <c r="AZ48" s="19" t="s">
        <v>61</v>
      </c>
      <c r="BA48" s="19" t="s">
        <v>61</v>
      </c>
      <c r="BB48" s="20" t="s">
        <v>60</v>
      </c>
      <c r="BC48" s="19" t="s">
        <v>78</v>
      </c>
      <c r="BD48" s="19" t="s">
        <v>60</v>
      </c>
      <c r="BE48" s="19" t="s">
        <v>78</v>
      </c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48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  <hyperlink r:id="rId40" location="source=excel" ref="A42"/>
    <hyperlink r:id="rId41" location="source=excel" ref="A43"/>
    <hyperlink r:id="rId42" location="source=excel" ref="A44"/>
    <hyperlink r:id="rId43" location="source=excel" ref="A45"/>
    <hyperlink r:id="rId44" location="source=excel" ref="A46"/>
    <hyperlink r:id="rId45" location="source=excel" ref="A47"/>
    <hyperlink r:id="rId46" location="source=excel" ref="A48"/>
  </hyperlinks>
  <printOptions/>
  <pageMargins bottom="0.75" footer="0.0" header="0.0" left="0.7" right="0.7" top="0.75"/>
  <pageSetup orientation="landscape"/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4.57"/>
    <col customWidth="1" min="3" max="3" width="11.43"/>
    <col customWidth="1" min="4" max="9" width="21.86"/>
    <col customWidth="1" min="10" max="10" width="11.43"/>
    <col customWidth="1" min="11" max="26" width="10.71"/>
  </cols>
  <sheetData>
    <row r="1">
      <c r="A1" s="31" t="s">
        <v>537</v>
      </c>
      <c r="B1" s="32"/>
      <c r="C1" s="32"/>
      <c r="D1" s="32"/>
      <c r="E1" s="32"/>
      <c r="F1" s="32"/>
      <c r="G1" s="32"/>
      <c r="H1" s="32"/>
      <c r="I1" s="33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65.25" customHeight="1">
      <c r="A2" s="35" t="s">
        <v>538</v>
      </c>
      <c r="B2" s="36" t="s">
        <v>539</v>
      </c>
      <c r="C2" s="36" t="s">
        <v>540</v>
      </c>
      <c r="D2" s="36" t="s">
        <v>541</v>
      </c>
      <c r="E2" s="36" t="s">
        <v>542</v>
      </c>
      <c r="F2" s="36" t="s">
        <v>543</v>
      </c>
      <c r="G2" s="36" t="s">
        <v>544</v>
      </c>
      <c r="H2" s="36" t="s">
        <v>545</v>
      </c>
      <c r="I2" s="37" t="s">
        <v>546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65.25" customHeight="1">
      <c r="A3" s="38">
        <v>148.0</v>
      </c>
      <c r="B3" s="39" t="s">
        <v>547</v>
      </c>
      <c r="C3" s="40">
        <v>5.0</v>
      </c>
      <c r="D3" s="41">
        <f t="shared" ref="D3:D36" si="1">J3*I3</f>
        <v>12000</v>
      </c>
      <c r="E3" s="41">
        <f t="shared" ref="E3:E36" si="2">D3*C3</f>
        <v>60000</v>
      </c>
      <c r="F3" s="42" t="s">
        <v>548</v>
      </c>
      <c r="G3" s="42" t="s">
        <v>549</v>
      </c>
      <c r="H3" s="41"/>
      <c r="I3" s="41">
        <v>12.0</v>
      </c>
      <c r="J3" s="34">
        <v>1000.0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65.25" customHeight="1">
      <c r="A4" s="38">
        <v>149.0</v>
      </c>
      <c r="B4" s="39" t="s">
        <v>550</v>
      </c>
      <c r="C4" s="40">
        <v>1.0</v>
      </c>
      <c r="D4" s="41">
        <f t="shared" si="1"/>
        <v>0</v>
      </c>
      <c r="E4" s="41">
        <f t="shared" si="2"/>
        <v>0</v>
      </c>
      <c r="F4" s="41"/>
      <c r="G4" s="42" t="s">
        <v>551</v>
      </c>
      <c r="H4" s="41"/>
      <c r="I4" s="41">
        <v>0.0</v>
      </c>
      <c r="J4" s="34">
        <v>1000.0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65.25" customHeight="1">
      <c r="A5" s="38">
        <v>150.0</v>
      </c>
      <c r="B5" s="39" t="s">
        <v>552</v>
      </c>
      <c r="C5" s="40">
        <v>5.0</v>
      </c>
      <c r="D5" s="41">
        <f t="shared" si="1"/>
        <v>14000</v>
      </c>
      <c r="E5" s="41">
        <f t="shared" si="2"/>
        <v>70000</v>
      </c>
      <c r="F5" s="42" t="s">
        <v>548</v>
      </c>
      <c r="G5" s="42" t="s">
        <v>553</v>
      </c>
      <c r="H5" s="41"/>
      <c r="I5" s="41">
        <v>14.0</v>
      </c>
      <c r="J5" s="34">
        <v>1000.0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65.25" customHeight="1">
      <c r="A6" s="38">
        <v>151.0</v>
      </c>
      <c r="B6" s="39" t="s">
        <v>554</v>
      </c>
      <c r="C6" s="40">
        <v>1.0</v>
      </c>
      <c r="D6" s="41">
        <f t="shared" si="1"/>
        <v>50000</v>
      </c>
      <c r="E6" s="41">
        <f t="shared" si="2"/>
        <v>50000</v>
      </c>
      <c r="F6" s="41"/>
      <c r="G6" s="42" t="s">
        <v>555</v>
      </c>
      <c r="H6" s="41"/>
      <c r="I6" s="41">
        <v>50.0</v>
      </c>
      <c r="J6" s="34">
        <v>1000.0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65.25" customHeight="1">
      <c r="A7" s="38">
        <v>152.0</v>
      </c>
      <c r="B7" s="39" t="s">
        <v>556</v>
      </c>
      <c r="C7" s="40">
        <v>1.0</v>
      </c>
      <c r="D7" s="41">
        <f t="shared" si="1"/>
        <v>22000</v>
      </c>
      <c r="E7" s="41">
        <f t="shared" si="2"/>
        <v>22000</v>
      </c>
      <c r="F7" s="42" t="s">
        <v>548</v>
      </c>
      <c r="G7" s="42" t="s">
        <v>557</v>
      </c>
      <c r="H7" s="41"/>
      <c r="I7" s="41">
        <v>22.0</v>
      </c>
      <c r="J7" s="34">
        <v>1000.0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65.25" customHeight="1">
      <c r="A8" s="38">
        <v>153.0</v>
      </c>
      <c r="B8" s="39" t="s">
        <v>558</v>
      </c>
      <c r="C8" s="40">
        <v>5.0</v>
      </c>
      <c r="D8" s="41">
        <f t="shared" si="1"/>
        <v>35000</v>
      </c>
      <c r="E8" s="41">
        <f t="shared" si="2"/>
        <v>175000</v>
      </c>
      <c r="F8" s="42" t="s">
        <v>548</v>
      </c>
      <c r="G8" s="42" t="s">
        <v>559</v>
      </c>
      <c r="H8" s="41"/>
      <c r="I8" s="41">
        <v>35.0</v>
      </c>
      <c r="J8" s="34">
        <v>1000.0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65.25" customHeight="1">
      <c r="A9" s="38">
        <v>154.0</v>
      </c>
      <c r="B9" s="39" t="s">
        <v>560</v>
      </c>
      <c r="C9" s="40">
        <v>2.0</v>
      </c>
      <c r="D9" s="41">
        <f t="shared" si="1"/>
        <v>27000</v>
      </c>
      <c r="E9" s="41">
        <f t="shared" si="2"/>
        <v>54000</v>
      </c>
      <c r="F9" s="42" t="s">
        <v>548</v>
      </c>
      <c r="G9" s="42" t="s">
        <v>561</v>
      </c>
      <c r="H9" s="41"/>
      <c r="I9" s="41">
        <v>27.0</v>
      </c>
      <c r="J9" s="34">
        <v>1000.0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65.25" customHeight="1">
      <c r="A10" s="38">
        <v>155.0</v>
      </c>
      <c r="B10" s="39" t="s">
        <v>562</v>
      </c>
      <c r="C10" s="40">
        <v>1.0</v>
      </c>
      <c r="D10" s="41">
        <f t="shared" si="1"/>
        <v>27000</v>
      </c>
      <c r="E10" s="41">
        <f t="shared" si="2"/>
        <v>27000</v>
      </c>
      <c r="F10" s="42" t="s">
        <v>548</v>
      </c>
      <c r="G10" s="42" t="s">
        <v>561</v>
      </c>
      <c r="H10" s="41"/>
      <c r="I10" s="41">
        <v>27.0</v>
      </c>
      <c r="J10" s="34">
        <v>1000.0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65.25" customHeight="1">
      <c r="A11" s="38">
        <v>156.0</v>
      </c>
      <c r="B11" s="39" t="s">
        <v>563</v>
      </c>
      <c r="C11" s="40">
        <v>1.0</v>
      </c>
      <c r="D11" s="41">
        <f t="shared" si="1"/>
        <v>0</v>
      </c>
      <c r="E11" s="41">
        <f t="shared" si="2"/>
        <v>0</v>
      </c>
      <c r="F11" s="42" t="s">
        <v>564</v>
      </c>
      <c r="G11" s="42" t="s">
        <v>559</v>
      </c>
      <c r="H11" s="41"/>
      <c r="I11" s="41">
        <v>0.0</v>
      </c>
      <c r="J11" s="34">
        <v>1000.0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65.25" customHeight="1">
      <c r="A12" s="38">
        <v>157.0</v>
      </c>
      <c r="B12" s="39" t="s">
        <v>565</v>
      </c>
      <c r="C12" s="40">
        <v>2.0</v>
      </c>
      <c r="D12" s="41">
        <f t="shared" si="1"/>
        <v>16000</v>
      </c>
      <c r="E12" s="41">
        <f t="shared" si="2"/>
        <v>32000</v>
      </c>
      <c r="F12" s="42" t="s">
        <v>564</v>
      </c>
      <c r="G12" s="42" t="s">
        <v>559</v>
      </c>
      <c r="H12" s="41"/>
      <c r="I12" s="41">
        <v>16.0</v>
      </c>
      <c r="J12" s="34">
        <v>1000.0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65.25" customHeight="1">
      <c r="A13" s="38">
        <v>158.0</v>
      </c>
      <c r="B13" s="39" t="s">
        <v>566</v>
      </c>
      <c r="C13" s="40">
        <v>3.0</v>
      </c>
      <c r="D13" s="41">
        <f t="shared" si="1"/>
        <v>15000</v>
      </c>
      <c r="E13" s="41">
        <f t="shared" si="2"/>
        <v>45000</v>
      </c>
      <c r="F13" s="42" t="s">
        <v>548</v>
      </c>
      <c r="G13" s="42" t="s">
        <v>567</v>
      </c>
      <c r="H13" s="41"/>
      <c r="I13" s="41">
        <v>15.0</v>
      </c>
      <c r="J13" s="34">
        <v>1000.0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65.25" customHeight="1">
      <c r="A14" s="38">
        <v>159.0</v>
      </c>
      <c r="B14" s="39" t="s">
        <v>568</v>
      </c>
      <c r="C14" s="40">
        <v>1.0</v>
      </c>
      <c r="D14" s="41">
        <f t="shared" si="1"/>
        <v>60000</v>
      </c>
      <c r="E14" s="41">
        <f t="shared" si="2"/>
        <v>60000</v>
      </c>
      <c r="F14" s="41"/>
      <c r="G14" s="42" t="s">
        <v>555</v>
      </c>
      <c r="H14" s="41"/>
      <c r="I14" s="41">
        <v>60.0</v>
      </c>
      <c r="J14" s="34">
        <v>1000.0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65.25" customHeight="1">
      <c r="A15" s="38">
        <v>160.0</v>
      </c>
      <c r="B15" s="39" t="s">
        <v>569</v>
      </c>
      <c r="C15" s="40">
        <v>1.0</v>
      </c>
      <c r="D15" s="41">
        <f t="shared" si="1"/>
        <v>70000</v>
      </c>
      <c r="E15" s="41">
        <f t="shared" si="2"/>
        <v>70000</v>
      </c>
      <c r="F15" s="42" t="s">
        <v>548</v>
      </c>
      <c r="G15" s="42" t="s">
        <v>570</v>
      </c>
      <c r="H15" s="41"/>
      <c r="I15" s="41">
        <v>70.0</v>
      </c>
      <c r="J15" s="34">
        <v>1000.0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65.25" customHeight="1">
      <c r="A16" s="38">
        <v>161.0</v>
      </c>
      <c r="B16" s="39" t="s">
        <v>571</v>
      </c>
      <c r="C16" s="40">
        <v>1.0</v>
      </c>
      <c r="D16" s="41">
        <f t="shared" si="1"/>
        <v>30000</v>
      </c>
      <c r="E16" s="41">
        <f t="shared" si="2"/>
        <v>30000</v>
      </c>
      <c r="F16" s="41"/>
      <c r="G16" s="42" t="s">
        <v>572</v>
      </c>
      <c r="H16" s="41"/>
      <c r="I16" s="41">
        <v>30.0</v>
      </c>
      <c r="J16" s="34">
        <v>1000.0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65.25" customHeight="1">
      <c r="A17" s="38">
        <v>162.0</v>
      </c>
      <c r="B17" s="39" t="s">
        <v>573</v>
      </c>
      <c r="C17" s="40">
        <v>1.0</v>
      </c>
      <c r="D17" s="41">
        <f t="shared" si="1"/>
        <v>30000</v>
      </c>
      <c r="E17" s="41">
        <f t="shared" si="2"/>
        <v>30000</v>
      </c>
      <c r="F17" s="42" t="s">
        <v>548</v>
      </c>
      <c r="G17" s="42" t="s">
        <v>574</v>
      </c>
      <c r="H17" s="41"/>
      <c r="I17" s="41">
        <v>30.0</v>
      </c>
      <c r="J17" s="34">
        <v>1000.0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65.25" customHeight="1">
      <c r="A18" s="38">
        <v>163.0</v>
      </c>
      <c r="B18" s="39" t="s">
        <v>575</v>
      </c>
      <c r="C18" s="40">
        <v>1.0</v>
      </c>
      <c r="D18" s="41">
        <f t="shared" si="1"/>
        <v>15000</v>
      </c>
      <c r="E18" s="41">
        <f t="shared" si="2"/>
        <v>15000</v>
      </c>
      <c r="F18" s="42" t="s">
        <v>548</v>
      </c>
      <c r="G18" s="42" t="s">
        <v>576</v>
      </c>
      <c r="H18" s="41"/>
      <c r="I18" s="41">
        <v>15.0</v>
      </c>
      <c r="J18" s="34">
        <v>1000.0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65.25" customHeight="1">
      <c r="A19" s="38">
        <v>164.0</v>
      </c>
      <c r="B19" s="39" t="s">
        <v>577</v>
      </c>
      <c r="C19" s="40">
        <v>1.0</v>
      </c>
      <c r="D19" s="41">
        <f t="shared" si="1"/>
        <v>24000</v>
      </c>
      <c r="E19" s="41">
        <f t="shared" si="2"/>
        <v>24000</v>
      </c>
      <c r="F19" s="42" t="s">
        <v>548</v>
      </c>
      <c r="G19" s="42" t="s">
        <v>578</v>
      </c>
      <c r="H19" s="41"/>
      <c r="I19" s="41">
        <v>24.0</v>
      </c>
      <c r="J19" s="34">
        <v>1000.0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8">
        <v>37.0</v>
      </c>
      <c r="B20" s="39" t="s">
        <v>579</v>
      </c>
      <c r="C20" s="40">
        <v>2.0</v>
      </c>
      <c r="D20" s="41">
        <f t="shared" si="1"/>
        <v>20000</v>
      </c>
      <c r="E20" s="41">
        <f t="shared" si="2"/>
        <v>40000</v>
      </c>
      <c r="F20" s="42" t="s">
        <v>548</v>
      </c>
      <c r="G20" s="42" t="s">
        <v>559</v>
      </c>
      <c r="H20" s="41"/>
      <c r="I20" s="41">
        <v>20.0</v>
      </c>
      <c r="J20" s="34">
        <v>1000.0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38">
        <v>38.0</v>
      </c>
      <c r="B21" s="39" t="s">
        <v>552</v>
      </c>
      <c r="C21" s="40">
        <v>1.0</v>
      </c>
      <c r="D21" s="41">
        <f t="shared" si="1"/>
        <v>14000</v>
      </c>
      <c r="E21" s="41">
        <f t="shared" si="2"/>
        <v>14000</v>
      </c>
      <c r="F21" s="42" t="s">
        <v>548</v>
      </c>
      <c r="G21" s="42" t="s">
        <v>553</v>
      </c>
      <c r="H21" s="41"/>
      <c r="I21" s="41">
        <v>14.0</v>
      </c>
      <c r="J21" s="34">
        <v>1000.0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>
      <c r="A22" s="38">
        <v>39.0</v>
      </c>
      <c r="B22" s="39" t="s">
        <v>547</v>
      </c>
      <c r="C22" s="40">
        <v>1.0</v>
      </c>
      <c r="D22" s="41">
        <f t="shared" si="1"/>
        <v>12000</v>
      </c>
      <c r="E22" s="41">
        <f t="shared" si="2"/>
        <v>12000</v>
      </c>
      <c r="F22" s="42" t="s">
        <v>548</v>
      </c>
      <c r="G22" s="42" t="s">
        <v>549</v>
      </c>
      <c r="H22" s="41"/>
      <c r="I22" s="41">
        <v>12.0</v>
      </c>
      <c r="J22" s="34">
        <v>1000.0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>
      <c r="A23" s="38">
        <v>40.0</v>
      </c>
      <c r="B23" s="39" t="s">
        <v>580</v>
      </c>
      <c r="C23" s="40">
        <v>1.0</v>
      </c>
      <c r="D23" s="41">
        <f t="shared" si="1"/>
        <v>0</v>
      </c>
      <c r="E23" s="41">
        <f t="shared" si="2"/>
        <v>0</v>
      </c>
      <c r="F23" s="41"/>
      <c r="G23" s="42" t="s">
        <v>581</v>
      </c>
      <c r="H23" s="41"/>
      <c r="I23" s="41">
        <v>0.0</v>
      </c>
      <c r="J23" s="34">
        <v>1000.0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38">
        <v>22.0</v>
      </c>
      <c r="B24" s="39" t="s">
        <v>582</v>
      </c>
      <c r="C24" s="40">
        <v>1.0</v>
      </c>
      <c r="D24" s="41">
        <f t="shared" si="1"/>
        <v>13000</v>
      </c>
      <c r="E24" s="41">
        <f t="shared" si="2"/>
        <v>13000</v>
      </c>
      <c r="F24" s="42" t="s">
        <v>548</v>
      </c>
      <c r="G24" s="42" t="s">
        <v>567</v>
      </c>
      <c r="H24" s="41"/>
      <c r="I24" s="41">
        <v>13.0</v>
      </c>
      <c r="J24" s="34">
        <v>1000.0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38">
        <v>23.0</v>
      </c>
      <c r="B25" s="39" t="s">
        <v>583</v>
      </c>
      <c r="C25" s="40">
        <v>1.0</v>
      </c>
      <c r="D25" s="41">
        <f t="shared" si="1"/>
        <v>32000</v>
      </c>
      <c r="E25" s="41">
        <f t="shared" si="2"/>
        <v>32000</v>
      </c>
      <c r="F25" s="41"/>
      <c r="G25" s="42" t="s">
        <v>570</v>
      </c>
      <c r="H25" s="41"/>
      <c r="I25" s="41">
        <v>32.0</v>
      </c>
      <c r="J25" s="34">
        <v>1000.0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38">
        <v>24.0</v>
      </c>
      <c r="B26" s="39" t="s">
        <v>547</v>
      </c>
      <c r="C26" s="40">
        <v>2.0</v>
      </c>
      <c r="D26" s="41">
        <f t="shared" si="1"/>
        <v>12000</v>
      </c>
      <c r="E26" s="41">
        <f t="shared" si="2"/>
        <v>24000</v>
      </c>
      <c r="F26" s="42" t="s">
        <v>548</v>
      </c>
      <c r="G26" s="42" t="s">
        <v>549</v>
      </c>
      <c r="H26" s="41"/>
      <c r="I26" s="41">
        <v>12.0</v>
      </c>
      <c r="J26" s="34">
        <v>1000.0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38">
        <v>25.0</v>
      </c>
      <c r="B27" s="39" t="s">
        <v>562</v>
      </c>
      <c r="C27" s="40">
        <v>1.0</v>
      </c>
      <c r="D27" s="41">
        <f t="shared" si="1"/>
        <v>27000</v>
      </c>
      <c r="E27" s="41">
        <f t="shared" si="2"/>
        <v>27000</v>
      </c>
      <c r="F27" s="42" t="s">
        <v>548</v>
      </c>
      <c r="G27" s="42" t="s">
        <v>584</v>
      </c>
      <c r="H27" s="41"/>
      <c r="I27" s="41">
        <v>27.0</v>
      </c>
      <c r="J27" s="34">
        <v>1000.0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38">
        <v>26.0</v>
      </c>
      <c r="B28" s="39" t="s">
        <v>573</v>
      </c>
      <c r="C28" s="40">
        <v>1.0</v>
      </c>
      <c r="D28" s="41">
        <f t="shared" si="1"/>
        <v>30000</v>
      </c>
      <c r="E28" s="41">
        <f t="shared" si="2"/>
        <v>30000</v>
      </c>
      <c r="F28" s="42" t="s">
        <v>548</v>
      </c>
      <c r="G28" s="42" t="s">
        <v>574</v>
      </c>
      <c r="H28" s="41"/>
      <c r="I28" s="41">
        <v>30.0</v>
      </c>
      <c r="J28" s="34">
        <v>1000.0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38">
        <v>27.0</v>
      </c>
      <c r="B29" s="39" t="s">
        <v>585</v>
      </c>
      <c r="C29" s="40">
        <v>1.0</v>
      </c>
      <c r="D29" s="41">
        <f t="shared" si="1"/>
        <v>25000</v>
      </c>
      <c r="E29" s="41">
        <f t="shared" si="2"/>
        <v>25000</v>
      </c>
      <c r="F29" s="42" t="s">
        <v>548</v>
      </c>
      <c r="G29" s="42" t="s">
        <v>576</v>
      </c>
      <c r="H29" s="41"/>
      <c r="I29" s="41">
        <v>25.0</v>
      </c>
      <c r="J29" s="34">
        <v>1000.0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38">
        <v>23.0</v>
      </c>
      <c r="B30" s="39" t="s">
        <v>586</v>
      </c>
      <c r="C30" s="40">
        <v>1.0</v>
      </c>
      <c r="D30" s="41">
        <f t="shared" si="1"/>
        <v>0</v>
      </c>
      <c r="E30" s="41">
        <f t="shared" si="2"/>
        <v>0</v>
      </c>
      <c r="F30" s="42" t="s">
        <v>548</v>
      </c>
      <c r="G30" s="42" t="s">
        <v>559</v>
      </c>
      <c r="H30" s="41"/>
      <c r="I30" s="41">
        <v>0.0</v>
      </c>
      <c r="J30" s="34">
        <v>1000.0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38">
        <v>24.0</v>
      </c>
      <c r="B31" s="39" t="s">
        <v>556</v>
      </c>
      <c r="C31" s="40">
        <v>1.0</v>
      </c>
      <c r="D31" s="41">
        <f t="shared" si="1"/>
        <v>22000</v>
      </c>
      <c r="E31" s="41">
        <f t="shared" si="2"/>
        <v>22000</v>
      </c>
      <c r="F31" s="42" t="s">
        <v>548</v>
      </c>
      <c r="G31" s="42" t="s">
        <v>587</v>
      </c>
      <c r="H31" s="41"/>
      <c r="I31" s="41">
        <v>22.0</v>
      </c>
      <c r="J31" s="34">
        <v>1000.0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38">
        <v>25.0</v>
      </c>
      <c r="B32" s="39" t="s">
        <v>588</v>
      </c>
      <c r="C32" s="40">
        <v>1.0</v>
      </c>
      <c r="D32" s="41">
        <f t="shared" si="1"/>
        <v>85000</v>
      </c>
      <c r="E32" s="41">
        <f t="shared" si="2"/>
        <v>85000</v>
      </c>
      <c r="F32" s="42" t="s">
        <v>548</v>
      </c>
      <c r="G32" s="42" t="s">
        <v>572</v>
      </c>
      <c r="H32" s="41"/>
      <c r="I32" s="41">
        <v>85.0</v>
      </c>
      <c r="J32" s="34">
        <v>1000.0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38">
        <v>26.0</v>
      </c>
      <c r="B33" s="39" t="s">
        <v>589</v>
      </c>
      <c r="C33" s="43">
        <v>1.0</v>
      </c>
      <c r="D33" s="41">
        <f t="shared" si="1"/>
        <v>35000</v>
      </c>
      <c r="E33" s="41">
        <f t="shared" si="2"/>
        <v>35000</v>
      </c>
      <c r="F33" s="42" t="s">
        <v>548</v>
      </c>
      <c r="G33" s="42" t="s">
        <v>590</v>
      </c>
      <c r="H33" s="41"/>
      <c r="I33" s="41">
        <v>35.0</v>
      </c>
      <c r="J33" s="34">
        <v>1000.0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8">
        <v>27.0</v>
      </c>
      <c r="B34" s="39" t="s">
        <v>591</v>
      </c>
      <c r="C34" s="43">
        <v>1.0</v>
      </c>
      <c r="D34" s="41">
        <f t="shared" si="1"/>
        <v>22000</v>
      </c>
      <c r="E34" s="41">
        <f t="shared" si="2"/>
        <v>22000</v>
      </c>
      <c r="F34" s="42" t="s">
        <v>548</v>
      </c>
      <c r="G34" s="42" t="s">
        <v>592</v>
      </c>
      <c r="H34" s="41"/>
      <c r="I34" s="41">
        <v>22.0</v>
      </c>
      <c r="J34" s="34">
        <v>1000.0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8">
        <v>28.0</v>
      </c>
      <c r="B35" s="39" t="s">
        <v>593</v>
      </c>
      <c r="C35" s="43">
        <v>1.0</v>
      </c>
      <c r="D35" s="41">
        <f t="shared" si="1"/>
        <v>22000</v>
      </c>
      <c r="E35" s="41">
        <f t="shared" si="2"/>
        <v>22000</v>
      </c>
      <c r="F35" s="42" t="s">
        <v>548</v>
      </c>
      <c r="G35" s="42" t="s">
        <v>587</v>
      </c>
      <c r="H35" s="41"/>
      <c r="I35" s="41">
        <v>22.0</v>
      </c>
      <c r="J35" s="34">
        <v>1000.0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38">
        <v>29.0</v>
      </c>
      <c r="B36" s="39" t="s">
        <v>594</v>
      </c>
      <c r="C36" s="40">
        <v>1.0</v>
      </c>
      <c r="D36" s="41">
        <f t="shared" si="1"/>
        <v>5000</v>
      </c>
      <c r="E36" s="41">
        <f t="shared" si="2"/>
        <v>5000</v>
      </c>
      <c r="F36" s="42" t="s">
        <v>548</v>
      </c>
      <c r="G36" s="42" t="s">
        <v>595</v>
      </c>
      <c r="H36" s="41"/>
      <c r="I36" s="41">
        <v>5.0</v>
      </c>
      <c r="J36" s="34">
        <v>1000.0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2024-02-26T13:56:44Z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2024-02-27T17:44:44Z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f5fe5340-e717-4477-9be7-9f371c465e49</vt:lpwstr>
  </property>
  <property fmtid="{D5CDD505-2E9C-101B-9397-08002B2CF9AE}" pid="8" name="MSIP_Label_defa4170-0d19-0005-0004-bc88714345d2_ContentBits">
    <vt:lpwstr>0</vt:lpwstr>
  </property>
</Properties>
</file>