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2F9F1A6C-8579-47BD-A249-42893717D5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tas CO" sheetId="1" r:id="rId1"/>
    <sheet name="YOVA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Q7" i="1"/>
  <c r="P7" i="1"/>
  <c r="E3" i="2"/>
  <c r="O7" i="1"/>
  <c r="N7" i="1"/>
</calcChain>
</file>

<file path=xl/sharedStrings.xml><?xml version="1.0" encoding="utf-8"?>
<sst xmlns="http://schemas.openxmlformats.org/spreadsheetml/2006/main" count="131" uniqueCount="97">
  <si>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</si>
  <si>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</si>
  <si>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</si>
  <si>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sz val="9"/>
        <rFont val="Calibri"/>
      </rPr>
      <t xml:space="preserve">  Estado de tus ventas al 5 de febrero de 2024 a las 09:36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</si>
  <si>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</si>
  <si>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</si>
  <si>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</si>
  <si>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</si>
  <si>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</si>
  <si>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</si>
  <si>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</si>
  <si>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</si>
  <si>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</si>
  <si>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</si>
  <si>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</si>
  <si>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</si>
  <si>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</si>
  <si>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</si>
  <si>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</si>
  <si>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</si>
  <si>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</si>
  <si>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</si>
  <si>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</si>
  <si>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</si>
  <si>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</si>
  <si>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</si>
  <si>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</si>
  <si>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</si>
  <si>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</si>
  <si>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</si>
  <si>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</si>
  <si>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</si>
  <si>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</si>
  <si>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</si>
  <si>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</si>
  <si>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</si>
  <si>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</si>
  <si>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</si>
  <si>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</si>
  <si>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</si>
  <si>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</si>
  <si>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</si>
  <si>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</si>
  <si>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</si>
  <si>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</si>
  <si>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</si>
  <si>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</si>
  <si>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</si>
  <si>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</si>
  <si>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</si>
  <si>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</si>
  <si>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2000007532467026</t>
  </si>
  <si>
    <t>4 de febrero de 2024 16:43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</si>
  <si>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</si>
  <si>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</si>
  <si>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</si>
  <si>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</si>
  <si>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</si>
  <si>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VZ-45</t>
  </si>
  <si>
    <t>MCO1384103553</t>
  </si>
  <si>
    <t>Almohada Memory Pillow Ortopédica Indeformable Cool Gel Fund</t>
  </si>
  <si>
    <t>Color : Blanco</t>
  </si>
  <si>
    <t>Clásica</t>
  </si>
  <si>
    <t>Factura no adjunta</t>
  </si>
  <si>
    <t>julian puerta</t>
  </si>
  <si>
    <t>CC 1020492415</t>
  </si>
  <si>
    <t>1020492415</t>
  </si>
  <si>
    <t>Avenida 37b #65a-32 / piso2 Referencia: Piso 2 Barrio Bello-Quitasol - Niquia Quitasol, Bello, Antioquia</t>
  </si>
  <si>
    <t>Bello</t>
  </si>
  <si>
    <t>Antioquia</t>
  </si>
  <si>
    <t>051050</t>
  </si>
  <si>
    <t>Colombia</t>
  </si>
  <si>
    <t>Colecta de Mercado Envíos</t>
  </si>
  <si>
    <t>MELI Logistics</t>
  </si>
  <si>
    <t>MEL43073741527FMXDF01</t>
  </si>
  <si>
    <t>OLRGANIZADORES DE EQUIPAJE SET DE BOLSAS PARA VIAJE X8</t>
  </si>
  <si>
    <t>CARPA CAMPING PARA 3 PERSONAS IMPERMEABLE</t>
  </si>
  <si>
    <t>Almohada Memory Pillow Ortopédica Indeformable Cool Gel FundColor : Blanco</t>
  </si>
  <si>
    <t>NOVEDAD</t>
  </si>
  <si>
    <t>PROVEEDOR REAL</t>
  </si>
  <si>
    <t>PROVEEDOR INICIAL</t>
  </si>
  <si>
    <t>FORMA DE PAGO</t>
  </si>
  <si>
    <t>VALOR U/N</t>
  </si>
  <si>
    <t>CANT</t>
  </si>
  <si>
    <t>PRODUCTO</t>
  </si>
  <si>
    <t>ITEM</t>
  </si>
  <si>
    <t>LISTA DE MERCANCIA 3ER CORTE ML COLECTA EDWIN 5 FEBRERO</t>
  </si>
  <si>
    <t>LISTA DE MERCANCIA 1ER CORTE ML COLECTA GIOVANI 5 FEBRERO</t>
  </si>
  <si>
    <t>COSTO TOTAL</t>
  </si>
  <si>
    <t>COSTO UNIDAD</t>
  </si>
  <si>
    <t>COLECTA</t>
  </si>
  <si>
    <t>FLEX</t>
  </si>
  <si>
    <t>UTILIDAD</t>
  </si>
  <si>
    <t>RENTABILIDAD</t>
  </si>
  <si>
    <t>CONTADO</t>
  </si>
  <si>
    <t>IPEGA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</si>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</sst>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" fillId="9" borderId="0"/>
  </cellStyleXfs>
  <cellXfs count="39">
    <xf numFmtId="0" fontId="0" fillId="0" borderId="0" xfId="0"/>
    <xf numFmtId="0" fontId="4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3" fillId="0" borderId="1" xfId="0" applyFont="1" applyBorder="1" applyAlignment="1" applyProtection="1">
      <alignment horizontal="righ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" fillId="9" borderId="0" xfId="2"/>
    <xf numFmtId="0" fontId="18" fillId="9" borderId="2" xfId="2" applyFont="1" applyBorder="1" applyAlignment="1">
      <alignment wrapText="1"/>
    </xf>
    <xf numFmtId="0" fontId="19" fillId="9" borderId="2" xfId="2" applyFont="1" applyBorder="1" applyAlignment="1">
      <alignment horizontal="right" wrapText="1"/>
    </xf>
    <xf numFmtId="0" fontId="19" fillId="9" borderId="2" xfId="2" applyFont="1" applyBorder="1" applyAlignment="1">
      <alignment wrapText="1"/>
    </xf>
    <xf numFmtId="0" fontId="19" fillId="9" borderId="3" xfId="2" applyFont="1" applyBorder="1" applyAlignment="1">
      <alignment horizontal="right" wrapText="1"/>
    </xf>
    <xf numFmtId="0" fontId="20" fillId="9" borderId="2" xfId="2" applyFont="1" applyBorder="1" applyAlignment="1">
      <alignment horizontal="right" wrapText="1"/>
    </xf>
    <xf numFmtId="0" fontId="20" fillId="9" borderId="2" xfId="2" applyFont="1" applyBorder="1" applyAlignment="1">
      <alignment wrapText="1"/>
    </xf>
    <xf numFmtId="0" fontId="19" fillId="9" borderId="2" xfId="2" applyFont="1" applyBorder="1" applyAlignment="1">
      <alignment horizontal="center" wrapText="1"/>
    </xf>
    <xf numFmtId="0" fontId="19" fillId="11" borderId="2" xfId="2" applyFont="1" applyFill="1" applyBorder="1" applyAlignment="1">
      <alignment horizontal="center" wrapText="1"/>
    </xf>
    <xf numFmtId="0" fontId="19" fillId="11" borderId="3" xfId="2" applyFont="1" applyFill="1" applyBorder="1" applyAlignment="1">
      <alignment horizontal="center" wrapText="1"/>
    </xf>
    <xf numFmtId="0" fontId="19" fillId="11" borderId="4" xfId="2" applyFont="1" applyFill="1" applyBorder="1" applyAlignment="1">
      <alignment horizontal="center" wrapText="1"/>
    </xf>
    <xf numFmtId="0" fontId="19" fillId="11" borderId="5" xfId="2" applyFont="1" applyFill="1" applyBorder="1" applyAlignment="1">
      <alignment horizontal="center" wrapText="1"/>
    </xf>
    <xf numFmtId="0" fontId="19" fillId="11" borderId="6" xfId="2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9" fontId="6" fillId="0" borderId="0" xfId="1" applyFont="1" applyAlignment="1" applyProtection="1">
      <alignment vertical="center"/>
      <protection locked="0"/>
    </xf>
  </cellXfs>
  <cellStyles count="3">
    <cellStyle name="Normal" xfId="0" builtinId="0"/>
    <cellStyle name="Normal 2" xfId="2" xr:uid="{7085EB13-EBF2-41ED-9F82-23B9B6A9BCF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ventas/2000007532467026/detalle" TargetMode="External"/><Relationship Id="rId1" Type="http://schemas.openxmlformats.org/officeDocument/2006/relationships/hyperlink" Target="https://myaccount.mercadolibre.com.co/billing/reports?from=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abSelected="1" workbookViewId="0">
      <selection activeCell="T11" sqref="T11"/>
    </sheetView>
  </sheetViews>
  <sheetFormatPr baseColWidth="10" defaultColWidth="9.140625" defaultRowHeight="15" x14ac:dyDescent="0.25"/>
  <cols>
    <col min="1" max="6" width="12.7109375" customWidth="1"/>
    <col min="7" max="12" width="12.7109375" style="11" customWidth="1"/>
    <col min="13" max="13" width="12.7109375" customWidth="1"/>
    <col min="14" max="15" width="65.28515625" bestFit="1" customWidth="1"/>
    <col min="16" max="25" width="12.7109375" customWidth="1"/>
    <col min="26" max="26" width="12.7109375" style="11" customWidth="1"/>
    <col min="27" max="56" width="12.7109375" customWidth="1"/>
  </cols>
  <sheetData>
    <row r="1" spans="1:56" ht="20.100000000000001" customHeight="1" x14ac:dyDescent="0.25"/>
    <row r="2" spans="1:56" ht="50.1" customHeight="1" x14ac:dyDescent="0.25">
      <c r="A2" s="14" t="s">
        <v>0</v>
      </c>
      <c r="B2" s="15"/>
      <c r="C2" s="15"/>
      <c r="D2" s="15"/>
      <c r="E2" s="15"/>
      <c r="F2" s="15"/>
    </row>
    <row r="3" spans="1:56" ht="20.100000000000001" customHeight="1" x14ac:dyDescent="0.25">
      <c r="D3" s="16" t="s">
        <v>1</v>
      </c>
      <c r="E3" s="15"/>
      <c r="F3" s="15"/>
    </row>
    <row r="4" spans="1:56" ht="21" x14ac:dyDescent="0.25">
      <c r="A4" s="1" t="s">
        <v>3</v>
      </c>
    </row>
    <row r="5" spans="1:56" ht="30" customHeight="1" x14ac:dyDescent="0.25">
      <c r="A5" s="17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4" t="s">
        <v>4</v>
      </c>
      <c r="O5" s="4"/>
      <c r="P5" s="37" t="s">
        <v>89</v>
      </c>
      <c r="Q5" s="37" t="s">
        <v>88</v>
      </c>
      <c r="R5" s="37" t="s">
        <v>90</v>
      </c>
      <c r="S5" s="37" t="s">
        <v>91</v>
      </c>
      <c r="T5" s="37" t="s">
        <v>92</v>
      </c>
      <c r="U5" s="37" t="s">
        <v>93</v>
      </c>
      <c r="V5" s="18" t="s">
        <v>5</v>
      </c>
      <c r="W5" s="15"/>
      <c r="X5" s="15"/>
      <c r="Y5" s="15"/>
      <c r="Z5" s="15"/>
      <c r="AA5" s="15"/>
      <c r="AB5" s="19" t="s">
        <v>6</v>
      </c>
      <c r="AC5" s="15"/>
      <c r="AD5" s="15"/>
      <c r="AE5" s="15"/>
      <c r="AF5" s="15"/>
      <c r="AG5" s="20" t="s">
        <v>7</v>
      </c>
      <c r="AH5" s="15"/>
      <c r="AI5" s="15"/>
      <c r="AJ5" s="15"/>
      <c r="AK5" s="15"/>
      <c r="AL5" s="15"/>
      <c r="AM5" s="15"/>
      <c r="AN5" s="21" t="s">
        <v>8</v>
      </c>
      <c r="AO5" s="15"/>
      <c r="AP5" s="15"/>
      <c r="AQ5" s="15"/>
      <c r="AR5" s="15"/>
      <c r="AS5" s="15"/>
      <c r="AT5" s="22" t="s">
        <v>9</v>
      </c>
      <c r="AU5" s="15"/>
      <c r="AV5" s="15"/>
      <c r="AW5" s="15"/>
      <c r="AX5" s="15"/>
      <c r="AY5" s="15"/>
      <c r="AZ5" s="15"/>
      <c r="BA5" s="23" t="s">
        <v>10</v>
      </c>
      <c r="BB5" s="15"/>
      <c r="BC5" s="15"/>
      <c r="BD5" s="15"/>
    </row>
    <row r="6" spans="1:56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4"/>
      <c r="P6" s="4"/>
      <c r="Q6" s="4"/>
      <c r="R6" s="4"/>
      <c r="S6" s="4"/>
      <c r="T6" s="4"/>
      <c r="U6" s="4"/>
      <c r="V6" s="5" t="s">
        <v>25</v>
      </c>
      <c r="W6" s="5" t="s">
        <v>26</v>
      </c>
      <c r="X6" s="5" t="s">
        <v>27</v>
      </c>
      <c r="Y6" s="5" t="s">
        <v>28</v>
      </c>
      <c r="Z6" s="5" t="s">
        <v>29</v>
      </c>
      <c r="AA6" s="5" t="s">
        <v>30</v>
      </c>
      <c r="AB6" s="6" t="s">
        <v>31</v>
      </c>
      <c r="AC6" s="6" t="s">
        <v>32</v>
      </c>
      <c r="AD6" s="6" t="s">
        <v>33</v>
      </c>
      <c r="AE6" s="6" t="s">
        <v>34</v>
      </c>
      <c r="AF6" s="6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13</v>
      </c>
      <c r="AL6" s="7" t="s">
        <v>40</v>
      </c>
      <c r="AM6" s="7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9" t="s">
        <v>16</v>
      </c>
      <c r="AU6" s="9" t="s">
        <v>42</v>
      </c>
      <c r="AV6" s="9" t="s">
        <v>43</v>
      </c>
      <c r="AW6" s="9" t="s">
        <v>44</v>
      </c>
      <c r="AX6" s="9" t="s">
        <v>45</v>
      </c>
      <c r="AY6" s="9" t="s">
        <v>46</v>
      </c>
      <c r="AZ6" s="9" t="s">
        <v>47</v>
      </c>
      <c r="BA6" s="10" t="s">
        <v>16</v>
      </c>
      <c r="BB6" s="10" t="s">
        <v>48</v>
      </c>
      <c r="BC6" s="10" t="s">
        <v>49</v>
      </c>
      <c r="BD6" s="10" t="s">
        <v>50</v>
      </c>
    </row>
    <row r="7" spans="1:56" ht="22.5" customHeight="1" x14ac:dyDescent="0.25">
      <c r="A7" s="1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3">
        <v>1</v>
      </c>
      <c r="G7" s="13">
        <v>59900</v>
      </c>
      <c r="H7" s="13">
        <v>12300</v>
      </c>
      <c r="I7" s="13">
        <v>-10486</v>
      </c>
      <c r="J7" s="13">
        <v>-12300</v>
      </c>
      <c r="K7" s="13" t="s">
        <v>56</v>
      </c>
      <c r="L7" s="13">
        <v>49414</v>
      </c>
      <c r="M7" s="2" t="s">
        <v>57</v>
      </c>
      <c r="N7" s="2" t="str">
        <f>X7&amp;Y7</f>
        <v>Almohada Memory Pillow Ortopédica Indeformable Cool Gel FundColor : Blanco</v>
      </c>
      <c r="O7" s="2" t="str">
        <f>CLEAN(TRIM(N7))</f>
        <v>Almohada Memory Pillow Ortopédica Indeformable Cool Gel FundColor : Blanco</v>
      </c>
      <c r="P7" s="2">
        <f>VLOOKUP(O7,YOVANI!B:D,3,0)</f>
        <v>45000</v>
      </c>
      <c r="Q7" s="2">
        <f>P7*F7</f>
        <v>45000</v>
      </c>
      <c r="R7" s="2">
        <v>1000</v>
      </c>
      <c r="S7" s="2"/>
      <c r="T7" s="2">
        <f>L7-Q7-R7-S7</f>
        <v>3414</v>
      </c>
      <c r="U7" s="38">
        <f>T7/L7</f>
        <v>6.9089731654996558E-2</v>
      </c>
      <c r="V7" s="2" t="s">
        <v>58</v>
      </c>
      <c r="W7" s="2" t="s">
        <v>59</v>
      </c>
      <c r="X7" s="2" t="s">
        <v>60</v>
      </c>
      <c r="Y7" s="2" t="s">
        <v>61</v>
      </c>
      <c r="Z7" s="13">
        <v>59900</v>
      </c>
      <c r="AA7" s="13" t="s">
        <v>62</v>
      </c>
      <c r="AB7" s="2" t="s">
        <v>63</v>
      </c>
      <c r="AC7" s="2" t="s">
        <v>64</v>
      </c>
      <c r="AD7" s="2" t="s">
        <v>65</v>
      </c>
      <c r="AE7" s="2" t="s">
        <v>57</v>
      </c>
      <c r="AF7" s="2" t="s">
        <v>57</v>
      </c>
      <c r="AG7" s="2" t="s">
        <v>64</v>
      </c>
      <c r="AH7" s="2" t="s">
        <v>66</v>
      </c>
      <c r="AI7" s="2" t="s">
        <v>67</v>
      </c>
      <c r="AJ7" s="2" t="s">
        <v>68</v>
      </c>
      <c r="AK7" s="2" t="s">
        <v>69</v>
      </c>
      <c r="AL7" s="2" t="s">
        <v>70</v>
      </c>
      <c r="AM7" s="2" t="s">
        <v>71</v>
      </c>
      <c r="AN7" s="2" t="s">
        <v>72</v>
      </c>
      <c r="AO7" s="2" t="s">
        <v>57</v>
      </c>
      <c r="AP7" s="2" t="s">
        <v>57</v>
      </c>
      <c r="AQ7" s="2" t="s">
        <v>73</v>
      </c>
      <c r="AR7" s="2" t="s">
        <v>74</v>
      </c>
      <c r="AS7" s="2" t="s">
        <v>57</v>
      </c>
      <c r="AT7" s="13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13" t="s">
        <v>56</v>
      </c>
      <c r="BB7" s="2" t="s">
        <v>55</v>
      </c>
      <c r="BC7" s="2" t="s">
        <v>56</v>
      </c>
      <c r="BD7" s="2" t="s">
        <v>55</v>
      </c>
    </row>
  </sheetData>
  <mergeCells count="9">
    <mergeCell ref="AG5:AM5"/>
    <mergeCell ref="AN5:AS5"/>
    <mergeCell ref="AT5:AZ5"/>
    <mergeCell ref="BA5:BD5"/>
    <mergeCell ref="A2:F2"/>
    <mergeCell ref="D3:F3"/>
    <mergeCell ref="A5:M5"/>
    <mergeCell ref="V5:AA5"/>
    <mergeCell ref="AB5:AF5"/>
  </mergeCells>
  <dataValidations count="1">
    <dataValidation type="decimal" allowBlank="1" showInputMessage="1" sqref="Z7:Z10001 G7:L10001" xr:uid="{00000000-0002-0000-0000-000000000000}">
      <formula1>-2147483648</formula1>
      <formula2>2147483647</formula2>
    </dataValidation>
  </dataValidations>
  <hyperlinks>
    <hyperlink ref="D3" r:id="rId1" xr:uid="{00000000-0004-0000-0000-000000000000}"/>
    <hyperlink ref="A7" r:id="rId2" location="source=excel" xr:uid="{00000000-0004-0000-0000-000001000000}"/>
  </hyperlinks>
  <pageMargins left="0.7" right="0.7" top="0.75" bottom="0.75" header="0.3" footer="0.3"/>
  <ignoredErrors>
    <ignoredError sqref="A7:A10001 B7:B10001 C7:C10001 D7:D10001 E7:E10001 F7:F10001 M7:M10001 N8:N10001 V7:V10001 W7:W10001 X7:X10001 Y7:Y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1C9C-2347-41C6-B2FC-2EE81915FF56}">
  <dimension ref="A1:T4"/>
  <sheetViews>
    <sheetView topLeftCell="B1" workbookViewId="0">
      <selection activeCell="E4" sqref="E4"/>
    </sheetView>
  </sheetViews>
  <sheetFormatPr baseColWidth="10" defaultRowHeight="15" x14ac:dyDescent="0.25"/>
  <cols>
    <col min="1" max="1" width="19.28515625" style="24" customWidth="1"/>
    <col min="2" max="2" width="48.42578125" style="24" customWidth="1"/>
    <col min="3" max="3" width="15.85546875" style="24" customWidth="1"/>
    <col min="4" max="13" width="11.42578125" style="24"/>
    <col min="14" max="14" width="39.7109375" style="24" customWidth="1"/>
    <col min="15" max="16384" width="11.42578125" style="24"/>
  </cols>
  <sheetData>
    <row r="1" spans="1:20" ht="21" thickBot="1" x14ac:dyDescent="0.35">
      <c r="A1" s="36" t="s">
        <v>87</v>
      </c>
      <c r="B1" s="35"/>
      <c r="C1" s="35"/>
      <c r="D1" s="35"/>
      <c r="E1" s="35"/>
      <c r="F1" s="35"/>
      <c r="G1" s="35"/>
      <c r="H1" s="35"/>
      <c r="I1" s="34"/>
      <c r="M1" s="36" t="s">
        <v>86</v>
      </c>
      <c r="N1" s="35"/>
      <c r="O1" s="35"/>
      <c r="P1" s="35"/>
      <c r="Q1" s="35"/>
      <c r="R1" s="35"/>
      <c r="S1" s="35"/>
      <c r="T1" s="34"/>
    </row>
    <row r="2" spans="1:20" ht="62.25" customHeight="1" thickBot="1" x14ac:dyDescent="0.35">
      <c r="A2" s="33" t="s">
        <v>85</v>
      </c>
      <c r="B2" s="32" t="s">
        <v>84</v>
      </c>
      <c r="C2" s="32" t="s">
        <v>83</v>
      </c>
      <c r="D2" s="32" t="s">
        <v>82</v>
      </c>
      <c r="E2" s="32" t="s">
        <v>96</v>
      </c>
      <c r="F2" s="32" t="s">
        <v>81</v>
      </c>
      <c r="G2" s="32" t="s">
        <v>80</v>
      </c>
      <c r="H2" s="32" t="s">
        <v>79</v>
      </c>
      <c r="I2" s="31" t="s">
        <v>78</v>
      </c>
      <c r="M2" s="33" t="s">
        <v>85</v>
      </c>
      <c r="N2" s="32" t="s">
        <v>84</v>
      </c>
      <c r="O2" s="32" t="s">
        <v>83</v>
      </c>
      <c r="P2" s="32" t="s">
        <v>82</v>
      </c>
      <c r="Q2" s="32" t="s">
        <v>81</v>
      </c>
      <c r="R2" s="32" t="s">
        <v>80</v>
      </c>
      <c r="S2" s="32" t="s">
        <v>79</v>
      </c>
      <c r="T2" s="31" t="s">
        <v>78</v>
      </c>
    </row>
    <row r="3" spans="1:20" ht="42" customHeight="1" thickBot="1" x14ac:dyDescent="0.4">
      <c r="A3" s="28">
        <v>211</v>
      </c>
      <c r="B3" s="30" t="s">
        <v>77</v>
      </c>
      <c r="C3" s="29">
        <v>1</v>
      </c>
      <c r="D3" s="25">
        <v>45000</v>
      </c>
      <c r="E3" s="25">
        <f>D3*C3</f>
        <v>45000</v>
      </c>
      <c r="F3" s="25" t="s">
        <v>94</v>
      </c>
      <c r="G3" s="25" t="s">
        <v>95</v>
      </c>
      <c r="H3" s="25"/>
      <c r="I3" s="25"/>
      <c r="M3" s="28">
        <v>34</v>
      </c>
      <c r="N3" s="27" t="s">
        <v>76</v>
      </c>
      <c r="O3" s="26">
        <v>1</v>
      </c>
      <c r="P3" s="25"/>
      <c r="Q3" s="25"/>
      <c r="R3" s="25"/>
      <c r="S3" s="25"/>
      <c r="T3" s="25"/>
    </row>
    <row r="4" spans="1:20" ht="96.75" customHeight="1" thickBot="1" x14ac:dyDescent="0.35">
      <c r="M4" s="28">
        <v>35</v>
      </c>
      <c r="N4" s="27" t="s">
        <v>75</v>
      </c>
      <c r="O4" s="26">
        <v>1</v>
      </c>
      <c r="P4" s="25"/>
      <c r="Q4" s="25"/>
      <c r="R4" s="25"/>
      <c r="S4" s="25"/>
      <c r="T4" s="25"/>
    </row>
  </sheetData>
  <mergeCells count="2">
    <mergeCell ref="A1:I1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CO</vt:lpstr>
      <vt:lpstr>YOVANI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2024-02-05T13:36:53Z</dcterms:created>
  <dcterms:modified xsi:type="dcterms:W3CDTF">2024-02-06T20:15:09Z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2024-02-06T20:14:55Z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43fdfb8a-3292-4c1d-ace9-3eb73b77cc5d</vt:lpwstr>
  </property>
  <property fmtid="{D5CDD505-2E9C-101B-9397-08002B2CF9AE}" pid="8" name="MSIP_Label_defa4170-0d19-0005-0004-bc88714345d2_ContentBits">
    <vt:lpwstr>0</vt:lpwstr>
  </property>
</Properties>
</file>