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CO'!$A$2:$BE$37</definedName>
  </definedNames>
  <calcPr/>
  <extLst>
    <ext uri="GoogleSheetsCustomDataVersion2">
      <go:sheetsCustomData xmlns:go="http://customooxmlschemas.google.com/" r:id="rId6" roundtripDataChecksum="J3WU5aVmJCSOgRHkupmd/gTCKn+Erb/KziOuNkI77Es="/>
    </ext>
  </extLst>
</workbook>
</file>

<file path=xl/sharedStrings.xml><?xml version="1.0" encoding="utf-8"?>
<sst xmlns="http://schemas.openxmlformats.org/spreadsheetml/2006/main" count="1638" uniqueCount="448">
  <si>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</si>
  <si>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</si>
  <si>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</si>
  <si>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</si>
  <si>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</si>
  <si>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</si>
  <si>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</si>
  <si>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</si>
  <si>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</si>
  <si>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</si>
  <si>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</si>
  <si>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</si>
  <si>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</si>
  <si>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</si>
  <si>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</si>
  <si>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</si>
  <si>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</si>
  <si>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</si>
  <si>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</si>
  <si>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</si>
  <si>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</si>
  <si>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</si>
  <si>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</si>
  <si>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</si>
  <si>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</si>
  <si>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</si>
  <si>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</si>
  <si>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</si>
  <si>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</si>
  <si>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</si>
  <si>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</si>
  <si>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</si>
  <si>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</si>
  <si>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</si>
  <si>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</si>
  <si>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</si>
  <si>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</si>
  <si>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</si>
  <si>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</si>
  <si>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</si>
  <si>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</si>
  <si>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</si>
  <si>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</si>
  <si>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</si>
  <si>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</si>
  <si>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</si>
  <si>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</si>
  <si>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</si>
  <si>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</si>
  <si>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</si>
  <si>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</si>
  <si>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</si>
  <si>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</si>
  <si>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</si>
  <si>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</si>
  <si>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2000007720912732</t>
  </si>
  <si>
    <t>1 de marzo de 2024 07:55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</si>
  <si>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</si>
  <si>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</si>
  <si>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</si>
  <si>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</si>
  <si>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</si>
  <si>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GOT-12</t>
  </si>
  <si>
    <t>MCO1388117913</t>
  </si>
  <si>
    <t>Rizador De Pelo Sin Calor Para Cabello Largo Diadema Ondas</t>
  </si>
  <si>
    <t>Clásica</t>
  </si>
  <si>
    <t>Factura no adjunta</t>
  </si>
  <si>
    <t>Paula Cuervo</t>
  </si>
  <si>
    <t>CC 1014186999</t>
  </si>
  <si>
    <t>1014186999</t>
  </si>
  <si>
    <t>carrera 77bis #68-18 / Casa - Engativá, Bogotá D.C.</t>
  </si>
  <si>
    <t>Engativá</t>
  </si>
  <si>
    <t>Bogotá D.C.</t>
  </si>
  <si>
    <t>111051</t>
  </si>
  <si>
    <t>Colombia</t>
  </si>
  <si>
    <t>Mercado Envíos Flex</t>
  </si>
  <si>
    <t>VENDERAYUDAME20231125182521</t>
  </si>
  <si>
    <t>43152556503</t>
  </si>
  <si>
    <t>2000007720580262</t>
  </si>
  <si>
    <t>1 de marzo de 2024 06:55 hs.</t>
  </si>
  <si>
    <t>VZ-19</t>
  </si>
  <si>
    <t>MCO1384154629</t>
  </si>
  <si>
    <t>Cojín Silicona Gel Flexible Comodidad + Funda Protectora</t>
  </si>
  <si>
    <t>jarol mejia</t>
  </si>
  <si>
    <t>CC 80019953</t>
  </si>
  <si>
    <t>80019953</t>
  </si>
  <si>
    <t>Carrera 10 #93b-25 / Portería  Referencia: Ninguna - Chicó Norte, Chapinero, Bogotá D.C.</t>
  </si>
  <si>
    <t>Chapinero</t>
  </si>
  <si>
    <t>110221</t>
  </si>
  <si>
    <t>43152545868</t>
  </si>
  <si>
    <t>2000007720547618</t>
  </si>
  <si>
    <t>1 de marzo de 2024 06:52 hs.</t>
  </si>
  <si>
    <t>Tienes que darle el paquete a la próxima colecta que te visite.</t>
  </si>
  <si>
    <t>GAT-13</t>
  </si>
  <si>
    <t>MCO1394073625</t>
  </si>
  <si>
    <t>Manguera Expandible 15m 7 Tipos De Riego Jardín Lavado</t>
  </si>
  <si>
    <t>Color : colores</t>
  </si>
  <si>
    <t>Keyla Viviana Marin Barbosa</t>
  </si>
  <si>
    <t>CC 1003923291</t>
  </si>
  <si>
    <t>1003923291</t>
  </si>
  <si>
    <t>Carrera 13 #18-94 / Referencia: interior 14, tercer piso - la primavera, Chía, Cundinamarca</t>
  </si>
  <si>
    <t>Chía</t>
  </si>
  <si>
    <t>Cundinamarca</t>
  </si>
  <si>
    <t>250002</t>
  </si>
  <si>
    <t>Colecta de Mercado Envíos</t>
  </si>
  <si>
    <t>MELI Logistics</t>
  </si>
  <si>
    <t>MEL43152536376FMXDF01</t>
  </si>
  <si>
    <t>2000007720508490</t>
  </si>
  <si>
    <t>1 de marzo de 2024 06:38 hs.</t>
  </si>
  <si>
    <t>Fabian Meneses Rueda</t>
  </si>
  <si>
    <t>CC 1091652922</t>
  </si>
  <si>
    <t>1091652922</t>
  </si>
  <si>
    <t>Autopista San Antonio 5-355 Urb. Samanes de la Alqueria #casa 60-SN / Casa 60 - Urbanizacion Samanes de la Alqueria, Villa Del Rosario, Norte De Santander</t>
  </si>
  <si>
    <t>Villa Del Rosario</t>
  </si>
  <si>
    <t>Norte De Santander</t>
  </si>
  <si>
    <t>541030</t>
  </si>
  <si>
    <t>MEL43152512100FMXDF01</t>
  </si>
  <si>
    <t>2000005468836797</t>
  </si>
  <si>
    <t>1 de marzo de 2024 04:50 hs.</t>
  </si>
  <si>
    <t>Paquete de 5 productos</t>
  </si>
  <si>
    <t>Elis Hading Daza Escorcia</t>
  </si>
  <si>
    <t>CC 1129572937</t>
  </si>
  <si>
    <t>1129572937</t>
  </si>
  <si>
    <t>Calle 19 #04-56 / Apt 520 Referencia: Edificio Residencial Sabana - Apt 520 Familia Daza - Las Aguas, La Candelaria, Bogotá D.C.</t>
  </si>
  <si>
    <t>La Candelaria</t>
  </si>
  <si>
    <t>110321</t>
  </si>
  <si>
    <t>MEL43152365894FMXDF01</t>
  </si>
  <si>
    <t>2000007720210242</t>
  </si>
  <si>
    <t>Sí</t>
  </si>
  <si>
    <t>LZ-10</t>
  </si>
  <si>
    <t>MCO2162362154</t>
  </si>
  <si>
    <t>Balanza Gramera De Cocina Digital Sq Cozinha Sf-400 Pesa Hasta 10kg Blanca</t>
  </si>
  <si>
    <t>2000007720210244</t>
  </si>
  <si>
    <t>TS-22</t>
  </si>
  <si>
    <t>MCO2165386330</t>
  </si>
  <si>
    <t>Maquina Empacadora Selladora Al Vacio Alimen Food+obs Bolsas</t>
  </si>
  <si>
    <t>2000007720210240</t>
  </si>
  <si>
    <t>TQ-25</t>
  </si>
  <si>
    <t>MCO1383866531</t>
  </si>
  <si>
    <t>Ayudante De Cocina Rallador De Verduras Mandolina Plegable</t>
  </si>
  <si>
    <t>2000007720212192</t>
  </si>
  <si>
    <t>TQ-5</t>
  </si>
  <si>
    <t>MCO1383804233</t>
  </si>
  <si>
    <t>Novedoso Y Practico Afilador De Cuchillos Profesional Manual</t>
  </si>
  <si>
    <t>2000007720212194</t>
  </si>
  <si>
    <t>DB-40</t>
  </si>
  <si>
    <t>MCO2230783900</t>
  </si>
  <si>
    <t>Humidificador Difusor De Aromas Ambientador De Hogares Color Multicolor</t>
  </si>
  <si>
    <t>2000007719361368</t>
  </si>
  <si>
    <t>29 de febrero de 2024 22:03 hs.</t>
  </si>
  <si>
    <t>TC-14</t>
  </si>
  <si>
    <t>MCO2206660172</t>
  </si>
  <si>
    <t>Cámara De Seguridad Shenzhen A9 Mini Con Resolución De 1080p Visión Nocturna Incluida Negra</t>
  </si>
  <si>
    <t>Juan Mendez</t>
  </si>
  <si>
    <t>CC 79352740</t>
  </si>
  <si>
    <t>79352740</t>
  </si>
  <si>
    <t>Avenida Carrera 15 #146-95 / Apartamento 403 C - Cedritos, Usaquén, Bogotá D.C.</t>
  </si>
  <si>
    <t>Usaquén</t>
  </si>
  <si>
    <t>110121</t>
  </si>
  <si>
    <t>43152027264</t>
  </si>
  <si>
    <t>2000007719195958</t>
  </si>
  <si>
    <t>29 de febrero de 2024 21:33 hs.</t>
  </si>
  <si>
    <t>Gabriela Londoño</t>
  </si>
  <si>
    <t>CC 1121910492</t>
  </si>
  <si>
    <t>1121910492</t>
  </si>
  <si>
    <t>Calle 23 #SN-SN / SN - La Felicidad, Fontibón, Bogotá D.C.</t>
  </si>
  <si>
    <t>Fontibón</t>
  </si>
  <si>
    <t>110911</t>
  </si>
  <si>
    <t>43151820847</t>
  </si>
  <si>
    <t>2000007718354882</t>
  </si>
  <si>
    <t>29 de febrero de 2024 19:26 hs.</t>
  </si>
  <si>
    <t>Paola Saavedra</t>
  </si>
  <si>
    <t>CC 1014276320</t>
  </si>
  <si>
    <t>1014276320</t>
  </si>
  <si>
    <t>Carrera 83 #77a-17 / Referencia: Punto de referencia tienda donde Mireya. - La Granja, Engativá, Bogotá D.C.</t>
  </si>
  <si>
    <t>43151459223</t>
  </si>
  <si>
    <t>2000005467684769</t>
  </si>
  <si>
    <t>29 de febrero de 2024 18:53 hs.</t>
  </si>
  <si>
    <t>Sandra Milena Noguera Acosta</t>
  </si>
  <si>
    <t>CC 22618261</t>
  </si>
  <si>
    <t>22618261</t>
  </si>
  <si>
    <t>Calle calle 14 kra 15 #15-27 / casa Referencia: Colegio Luis Carlos Galan - La Luz, Barranquilla, Atlantico</t>
  </si>
  <si>
    <t>Barranquilla</t>
  </si>
  <si>
    <t>Atlantico</t>
  </si>
  <si>
    <t>080005</t>
  </si>
  <si>
    <t>MEL43151505948FMXDF01</t>
  </si>
  <si>
    <t>2000007718144072</t>
  </si>
  <si>
    <t>Melissa  Medina</t>
  </si>
  <si>
    <t>CC 1037645711</t>
  </si>
  <si>
    <t>1037645711</t>
  </si>
  <si>
    <t>CRA 27 35 / SUR 162 Lc 170 - EL ESMERALDAL, Envigado, Antioquia</t>
  </si>
  <si>
    <t>Envigado</t>
  </si>
  <si>
    <t>Antioquia</t>
  </si>
  <si>
    <t>050010</t>
  </si>
  <si>
    <t>MEL43151364941FMXDF01</t>
  </si>
  <si>
    <t>2000007717954938</t>
  </si>
  <si>
    <t>29 de febrero de 2024 18:28 hs.</t>
  </si>
  <si>
    <t>TQ-23</t>
  </si>
  <si>
    <t>MCO1382653521</t>
  </si>
  <si>
    <t>Cargador Portátil Power Bank 12800mah 3 Usb + Linterna</t>
  </si>
  <si>
    <t>Color : Marrón</t>
  </si>
  <si>
    <t>Willton Preciado</t>
  </si>
  <si>
    <t>CC 79836407</t>
  </si>
  <si>
    <t>79836407</t>
  </si>
  <si>
    <t>Calle 53 A sur #80A-66 / Referencia: casa de 3 pisos doble garaje blanco - Alfonso Lopez Kennedy, Kennedy, Bogotá D.C.</t>
  </si>
  <si>
    <t>Kennedy</t>
  </si>
  <si>
    <t>110861</t>
  </si>
  <si>
    <t>43151430422</t>
  </si>
  <si>
    <t>2000007717919214</t>
  </si>
  <si>
    <t>29 de febrero de 2024 18:24 hs.</t>
  </si>
  <si>
    <t>HG-12</t>
  </si>
  <si>
    <t>MCO1386540249</t>
  </si>
  <si>
    <t>Mouse Inalambrico Weibo 5084b Con Receptor Usb Color Blanco</t>
  </si>
  <si>
    <t>Laura Melissa González Peña</t>
  </si>
  <si>
    <t>CC 1032454448</t>
  </si>
  <si>
    <t>1032454448</t>
  </si>
  <si>
    <t>Carrera 17a #175-82 / Referencia: Conjunto Residencial Mirador de La Alameda - Torre 5 Apartamento 1303 - Alameda, Usaquén, Bogotá D.C.</t>
  </si>
  <si>
    <t>110141</t>
  </si>
  <si>
    <t>43151276039</t>
  </si>
  <si>
    <t>2000007717720038</t>
  </si>
  <si>
    <t>29 de febrero de 2024 17:54 hs.</t>
  </si>
  <si>
    <t>LI-58</t>
  </si>
  <si>
    <t>MCO1383633051</t>
  </si>
  <si>
    <t>Maquina De Peluqueria Inalámbrica Profesional Vgr V-268 Color Dorado</t>
  </si>
  <si>
    <t>Katheryne Gallego</t>
  </si>
  <si>
    <t>CC 1000914849</t>
  </si>
  <si>
    <t>1000914849</t>
  </si>
  <si>
    <t>Calle 64BC #103-93 / Referencia: Torre 9 Apto 502 (Villa Suramericana) - Robledo, Medellín, Antioquia</t>
  </si>
  <si>
    <t>Medellín</t>
  </si>
  <si>
    <t>050047</t>
  </si>
  <si>
    <t>MEL43151185357FMXDF01</t>
  </si>
  <si>
    <t>2000007717026610</t>
  </si>
  <si>
    <t>29 de febrero de 2024 16:19 hs.</t>
  </si>
  <si>
    <t xml:space="preserve">erika  marroquin </t>
  </si>
  <si>
    <t>CC 1075234217</t>
  </si>
  <si>
    <t>1075234217</t>
  </si>
  <si>
    <t>Calle 21 #06-01 / Referencia: universidad Corhuila- oficina de mercadeo - Quirinal, Neiva, Huila</t>
  </si>
  <si>
    <t>Neiva</t>
  </si>
  <si>
    <t>Huila</t>
  </si>
  <si>
    <t>410010</t>
  </si>
  <si>
    <t>MEL43150887177FMXDF01</t>
  </si>
  <si>
    <t>2000005466906945</t>
  </si>
  <si>
    <t>29 de febrero de 2024 15:26 hs.</t>
  </si>
  <si>
    <t>TQ-12</t>
  </si>
  <si>
    <t>MCO2160843900</t>
  </si>
  <si>
    <t>Hervidor De Huevos Gallina Olla Eléctrica Cocinar Huevos</t>
  </si>
  <si>
    <t>Color : Amarillo | Voltaje : 110V</t>
  </si>
  <si>
    <t>alfredo fernandez velez</t>
  </si>
  <si>
    <t>CC 72275880</t>
  </si>
  <si>
    <t>72275880</t>
  </si>
  <si>
    <t>Calle 31 #30-73 / Referencia: Laboratorio Marybel Rojas - centro, Palmira, Valle Del Cauca</t>
  </si>
  <si>
    <t>Palmira</t>
  </si>
  <si>
    <t>Valle Del Cauca</t>
  </si>
  <si>
    <t>763531</t>
  </si>
  <si>
    <t>MEL43150730311FMXDF01</t>
  </si>
  <si>
    <t>2000007711444112</t>
  </si>
  <si>
    <t>1 de marzo de 2024 11:15 hs.</t>
  </si>
  <si>
    <t>VZ-11</t>
  </si>
  <si>
    <t>MCO1384053565</t>
  </si>
  <si>
    <t>Afeitadora Eléctrica Portátil Mini-shave Recargable Por Usb Color Negro</t>
  </si>
  <si>
    <t>john castiblanco</t>
  </si>
  <si>
    <t>CC 1070305934</t>
  </si>
  <si>
    <t>1070305934</t>
  </si>
  <si>
    <t>Calle 3 #6-36 / Cajica centro calle 3#6-36 - Centro, Cajicá, Cundinamarca</t>
  </si>
  <si>
    <t>Cajicá</t>
  </si>
  <si>
    <t>250240</t>
  </si>
  <si>
    <t>MEL43148589630FMXDF01</t>
  </si>
  <si>
    <t>2000007718572354</t>
  </si>
  <si>
    <t>1 de marzo de 2024 10:36 hs.</t>
  </si>
  <si>
    <t>LILIANA  CASTILLO PAEZ</t>
  </si>
  <si>
    <t>CC 52897353</t>
  </si>
  <si>
    <t>52897353</t>
  </si>
  <si>
    <t>Carrera 10 #06-46 / Referencia: tercer piso of 302 - centro, Zipaquirá, Cundinamarca</t>
  </si>
  <si>
    <t>Zipaquirá</t>
  </si>
  <si>
    <t>250252</t>
  </si>
  <si>
    <t>MEL43151550657FMXDF01</t>
  </si>
  <si>
    <t>2000007722048276</t>
  </si>
  <si>
    <t>1 de marzo de 2024 10:33 hs.</t>
  </si>
  <si>
    <t>TQ-15</t>
  </si>
  <si>
    <t>MCO1383815599</t>
  </si>
  <si>
    <t>Licuadora Portatil Deportiva 380ml Inalambrica Batidos Fruta Color Rosa</t>
  </si>
  <si>
    <t>Gloria Marleny  Triviño rodriguez</t>
  </si>
  <si>
    <t>CC 24573192</t>
  </si>
  <si>
    <t>24573192</t>
  </si>
  <si>
    <t>Calle carrera 25 N 31 #31-59 / Referencia: cra 25 N 31-59 Calarca Quindio - centro, Calarcá, Quindio</t>
  </si>
  <si>
    <t>Calarcá</t>
  </si>
  <si>
    <t>Quindio</t>
  </si>
  <si>
    <t>632001</t>
  </si>
  <si>
    <t>MEL43153193486FMXDF01</t>
  </si>
  <si>
    <t>2000007723097728</t>
  </si>
  <si>
    <t>1 de marzo de 2024 12:57 hs.</t>
  </si>
  <si>
    <t>Margarita Maria Estrada Perez</t>
  </si>
  <si>
    <t>CC 32255486</t>
  </si>
  <si>
    <t>32255486</t>
  </si>
  <si>
    <t>Calle 32e #65c-29 / apartamento 202 Referencia: edificio - Belén Fátima, Medellín, Antioquia</t>
  </si>
  <si>
    <t>050030</t>
  </si>
  <si>
    <t>MEL43153660322FMXDF01</t>
  </si>
  <si>
    <t>2000007722923126</t>
  </si>
  <si>
    <t>1 de marzo de 2024 12:35 hs.</t>
  </si>
  <si>
    <t>Yessica Yolanda Sabogal</t>
  </si>
  <si>
    <t>CC 1018411470</t>
  </si>
  <si>
    <t>1018411470</t>
  </si>
  <si>
    <t>Carrera 52A #174B-08 / Torre 2 - 1703 Referencia: Conjunto parque baviera - Villa del Prado, Suba, Bogotá D.C.</t>
  </si>
  <si>
    <t>Suba</t>
  </si>
  <si>
    <t>111166</t>
  </si>
  <si>
    <t>43153581492</t>
  </si>
  <si>
    <t>2000007722463858</t>
  </si>
  <si>
    <t>1 de marzo de 2024 11:57 hs.</t>
  </si>
  <si>
    <t>GAT-27</t>
  </si>
  <si>
    <t>MCO1394138965</t>
  </si>
  <si>
    <t>Manguera Magic Hose Expandible 45 Metros Con Pistola</t>
  </si>
  <si>
    <t>MARTHA SALDAÑA</t>
  </si>
  <si>
    <t>CC 39745516</t>
  </si>
  <si>
    <t>39745516</t>
  </si>
  <si>
    <t>Diagonal 73 SUR #78I-51 / Referencia: ETAPA 7 CASA 163 - BOSA ISRAELITAS, Bosa, Bogotá D.C.</t>
  </si>
  <si>
    <t>Bosa</t>
  </si>
  <si>
    <t>110741</t>
  </si>
  <si>
    <t>43153381876</t>
  </si>
  <si>
    <t>2000007721261352</t>
  </si>
  <si>
    <t>1 de marzo de 2024 11:28 hs.</t>
  </si>
  <si>
    <t>Henry Alvarez De Avila</t>
  </si>
  <si>
    <t>CC 72190188</t>
  </si>
  <si>
    <t>72190188</t>
  </si>
  <si>
    <t>Calle 76 #24a-02 / Referencia: tienda donde consuelo - Carlos Meissel, Barranquilla, Atlantico</t>
  </si>
  <si>
    <t>080016</t>
  </si>
  <si>
    <t>MEL43152714177FMXDF01</t>
  </si>
  <si>
    <t>2000007723982690</t>
  </si>
  <si>
    <t>1 de marzo de 2024 14:54 hs.</t>
  </si>
  <si>
    <t xml:space="preserve">linda paola  Ruiz leguie </t>
  </si>
  <si>
    <t>CC 1143393205</t>
  </si>
  <si>
    <t>1143393205</t>
  </si>
  <si>
    <t>Manzana Mz B Lote 41  calle 10 #SN-SN / Calle 10- 1 Piso Referencia: entrando por la calle 10 droguería única, 9 casas a mano izquierda - La Carolina, Cartagena De Indias, Bolivar</t>
  </si>
  <si>
    <t>Cartagena De Indias</t>
  </si>
  <si>
    <t>Bolivar</t>
  </si>
  <si>
    <t>MEL43153900995FMXDF01</t>
  </si>
  <si>
    <t>2000007723961350</t>
  </si>
  <si>
    <t>1 de marzo de 2024 14:50 hs.</t>
  </si>
  <si>
    <t>Jhan carlos Pastrana Escobar</t>
  </si>
  <si>
    <t>CC 1066185706</t>
  </si>
  <si>
    <t>1066185706</t>
  </si>
  <si>
    <t>Carrera 16 A W #23 -26 / Referencia: Apartamento 101 - El Dorado, Montería, Córdoba</t>
  </si>
  <si>
    <t>Montería</t>
  </si>
  <si>
    <t>Córdoba</t>
  </si>
  <si>
    <t>230001</t>
  </si>
  <si>
    <t>MEL43154035446FMXDF01</t>
  </si>
  <si>
    <t>2000007723864692</t>
  </si>
  <si>
    <t>1 de marzo de 2024 14:36 hs.</t>
  </si>
  <si>
    <t>Blanca Barbosa</t>
  </si>
  <si>
    <t>CC 51962025</t>
  </si>
  <si>
    <t>51962025</t>
  </si>
  <si>
    <t>Calle 48Q sur #5c-59 / casa A 23 - molinos 2, Rafael Uribe Uribe, Bogotá D.C.</t>
  </si>
  <si>
    <t>Rafael Uribe Uribe</t>
  </si>
  <si>
    <t>111841</t>
  </si>
  <si>
    <t>43153849191</t>
  </si>
  <si>
    <t>2000007723823648</t>
  </si>
  <si>
    <t>1 de marzo de 2024 14:31 hs.</t>
  </si>
  <si>
    <t>RD-74</t>
  </si>
  <si>
    <t>MCO1395474549</t>
  </si>
  <si>
    <t>Compresor De Aire Mini A Batería Portátil Camel 628-4x4 12v Gris</t>
  </si>
  <si>
    <t xml:space="preserve">Rodrigo Gonzalez </t>
  </si>
  <si>
    <t>CC 79579272</t>
  </si>
  <si>
    <t>79579272</t>
  </si>
  <si>
    <t>Carrera 6 #8A-35 / sur interior 1 Apto 302 - San Cristobal Sur, Bogotá D.C.</t>
  </si>
  <si>
    <t>San Cristobal Sur</t>
  </si>
  <si>
    <t>110411</t>
  </si>
  <si>
    <t>43153974486</t>
  </si>
  <si>
    <t>2000007723784878</t>
  </si>
  <si>
    <t>1 de marzo de 2024 14:28 hs.</t>
  </si>
  <si>
    <t>luis alfredo marrugo bello</t>
  </si>
  <si>
    <t>CC 7921049</t>
  </si>
  <si>
    <t>7921049</t>
  </si>
  <si>
    <t>Carrera 82 #20-05 / Referencia: San Fernando diagonal ala súper tienda su casa al lado del lavadero San Fernando - San Fernando, Cartagena De Indias, Bolivar</t>
  </si>
  <si>
    <t>MEL43153954792FMXDF01</t>
  </si>
  <si>
    <t>2000007723721304</t>
  </si>
  <si>
    <t>1 de marzo de 2024 14:19 hs.</t>
  </si>
  <si>
    <t>DG-12</t>
  </si>
  <si>
    <t>MCO2162427120</t>
  </si>
  <si>
    <t>Pelota Bola Inteligente Para Gatos Perros Recargable Usb C</t>
  </si>
  <si>
    <t>Color : Rosa</t>
  </si>
  <si>
    <t xml:space="preserve">magnolia  osorno </t>
  </si>
  <si>
    <t>CC 21701764</t>
  </si>
  <si>
    <t>21701764</t>
  </si>
  <si>
    <t>Calle 29 #29-47 / Referencia: Parque principal Donmatias/ Cafeteria Boteros - Parque principal Cafeteria Boteros, Don Matias, Antioquia</t>
  </si>
  <si>
    <t>Don Matias</t>
  </si>
  <si>
    <t>051850</t>
  </si>
  <si>
    <t>Coordinadora</t>
  </si>
  <si>
    <t>MEL43153928164FMXDF01</t>
  </si>
  <si>
    <t>2000007723390082</t>
  </si>
  <si>
    <t>1 de marzo de 2024 13:31 hs.</t>
  </si>
  <si>
    <t>David A. Cuellar Montoya</t>
  </si>
  <si>
    <t>CC 1128277255</t>
  </si>
  <si>
    <t>1128277255</t>
  </si>
  <si>
    <t>Carrera 77A #32B-24 / Referencia: Casa segundo piso - Belén, Medellín, Antioquia</t>
  </si>
  <si>
    <t>MEL43153782870FMXDF01</t>
  </si>
  <si>
    <t>2000007722266354</t>
  </si>
  <si>
    <t>1 de marzo de 2024 13:18 hs.</t>
  </si>
  <si>
    <t>Oscar Manuel Diaz Reyes</t>
  </si>
  <si>
    <t>CC 79711871</t>
  </si>
  <si>
    <t>79711871</t>
  </si>
  <si>
    <t>Cra 12H Bis A #27A - 20 Sur #cra 12H Bis A / Gustavo Restrepo - Casa amarilla, Rafael Uribe Uribe, Bogotá D.C.</t>
  </si>
  <si>
    <t>111821</t>
  </si>
  <si>
    <t>43153148409</t>
  </si>
  <si>
    <t>LISTA DE MERCANCIA 1ER CORTE ML FLEX Y COLECTA GIOVANI 01 MARZO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</si>
  <si>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</si>
  <si>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</si>
  <si>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</si>
  <si>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</si>
  <si>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</si>
  <si>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</si>
  <si>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</si>
  <si>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</si>
  <si>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</si>
  <si>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Rizador De Pelo Sin Calor Para Cabello Largo Diadema Ondas GOT-12</t>
  </si>
  <si>
    <t>CONTADO</t>
  </si>
  <si>
    <t>FAKA</t>
  </si>
  <si>
    <t>Cojín Silicona Gel Flexible Comodidad + Funda Protectora VZ-19</t>
  </si>
  <si>
    <t>JUAN</t>
  </si>
  <si>
    <t>Manguera Expandible 15m 7 Tipos De Riego Jardín LavadoColor : coloresGAT-13</t>
  </si>
  <si>
    <t>DISTRI</t>
  </si>
  <si>
    <t>Balanza Gramera De Cocina Digital Sq Cozinha Sf-400 Pesa Hasta 10kg Blanca LZ-10</t>
  </si>
  <si>
    <t>OFICINA</t>
  </si>
  <si>
    <t>Maquina Empacadora Selladora Al Vacio Alimen Food+obs Bolsas TS-22</t>
  </si>
  <si>
    <t>Ayudante De Cocina Rallador De Verduras Mandolina Plegable TQ-25</t>
  </si>
  <si>
    <t>TV MARKET</t>
  </si>
  <si>
    <t>Novedoso Y Practico Afilador De Cuchillos Profesional Manual TQ-5</t>
  </si>
  <si>
    <t>MIMIXO</t>
  </si>
  <si>
    <t>Humidificador Difusor De Aromas Ambientador De Hogares Color Multicolor DB-40</t>
  </si>
  <si>
    <t>SONIVOX</t>
  </si>
  <si>
    <t>Cámara De Seguridad Shenzhen A9 Mini Con Resolución De 1080p Visión Nocturna Incluida Negra TC-14</t>
  </si>
  <si>
    <t>DARDOS</t>
  </si>
  <si>
    <t>Cargador Portátil Power Bank 12800mah 3 Usb + LinternaColor : MarrónTQ-23</t>
  </si>
  <si>
    <t>JULIAN</t>
  </si>
  <si>
    <t>Mouse Inalambrico Weibo 5084b Con Receptor Usb Color Blanco HG-12</t>
  </si>
  <si>
    <t>HUGE</t>
  </si>
  <si>
    <t>Maquina De Peluqueria Inalámbrica Profesional Vgr V-268 Color Dorado LI-58</t>
  </si>
  <si>
    <t>INDEPENDENCIA</t>
  </si>
  <si>
    <t>NO SE COMPRO</t>
  </si>
  <si>
    <t>Hervidor De Huevos Gallina Olla Eléctrica Cocinar HuevosColor : Amarillo | Voltaje : 110VTQ-12</t>
  </si>
  <si>
    <t>GO TECH</t>
  </si>
  <si>
    <t>Afeitadora Eléctrica Portátil Mini-shave Recargable Por Usb Color Negro VZ-11</t>
  </si>
  <si>
    <t>TIGERS</t>
  </si>
  <si>
    <t>Licuadora Portatil Deportiva 380ml Inalambrica Batidos Fruta Color Rosa TQ-15</t>
  </si>
  <si>
    <t>TV NOVEDADES</t>
  </si>
  <si>
    <t>Manguera Magic Hose Expandible 45 Metros Con PistolaColor : coloresGAT-27</t>
  </si>
  <si>
    <t>Compresor De Aire Mini A Batería Portátil Camel 628-4x4 12v Gris RD-74</t>
  </si>
  <si>
    <t>IPEGA</t>
  </si>
  <si>
    <t>Pelota Bola Inteligente Para Gatos Perros Recargable Usb CColor : RosaDG-12</t>
  </si>
  <si>
    <t>ELDA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</si>
</sst>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466906945/detalle" TargetMode="External"/><Relationship Id="rId22" Type="http://schemas.openxmlformats.org/officeDocument/2006/relationships/hyperlink" Target="https://www.mercadolibre.com.co/ventas/2000007718572354/detalle" TargetMode="External"/><Relationship Id="rId21" Type="http://schemas.openxmlformats.org/officeDocument/2006/relationships/hyperlink" Target="https://www.mercadolibre.com.co/ventas/2000007711444112/detalle" TargetMode="External"/><Relationship Id="rId24" Type="http://schemas.openxmlformats.org/officeDocument/2006/relationships/hyperlink" Target="https://www.mercadolibre.com.co/ventas/2000007723097728/detalle" TargetMode="External"/><Relationship Id="rId23" Type="http://schemas.openxmlformats.org/officeDocument/2006/relationships/hyperlink" Target="https://www.mercadolibre.com.co/ventas/2000007722048276/detalle" TargetMode="External"/><Relationship Id="rId1" Type="http://schemas.openxmlformats.org/officeDocument/2006/relationships/hyperlink" Target="https://www.mercadolibre.com.co/ventas/2000007720912732/detalle" TargetMode="External"/><Relationship Id="rId2" Type="http://schemas.openxmlformats.org/officeDocument/2006/relationships/hyperlink" Target="https://www.mercadolibre.com.co/ventas/2000007720580262/detalle" TargetMode="External"/><Relationship Id="rId3" Type="http://schemas.openxmlformats.org/officeDocument/2006/relationships/hyperlink" Target="https://www.mercadolibre.com.co/ventas/2000007720547618/detalle" TargetMode="External"/><Relationship Id="rId4" Type="http://schemas.openxmlformats.org/officeDocument/2006/relationships/hyperlink" Target="https://www.mercadolibre.com.co/ventas/2000007720508490/detalle" TargetMode="External"/><Relationship Id="rId9" Type="http://schemas.openxmlformats.org/officeDocument/2006/relationships/hyperlink" Target="https://www.mercadolibre.com.co/ventas/2000005468836797/detalle" TargetMode="External"/><Relationship Id="rId26" Type="http://schemas.openxmlformats.org/officeDocument/2006/relationships/hyperlink" Target="https://www.mercadolibre.com.co/ventas/2000007722463858/detalle" TargetMode="External"/><Relationship Id="rId25" Type="http://schemas.openxmlformats.org/officeDocument/2006/relationships/hyperlink" Target="https://www.mercadolibre.com.co/ventas/2000007722923126/detalle" TargetMode="External"/><Relationship Id="rId28" Type="http://schemas.openxmlformats.org/officeDocument/2006/relationships/hyperlink" Target="https://www.mercadolibre.com.co/ventas/2000007723982690/detalle" TargetMode="External"/><Relationship Id="rId27" Type="http://schemas.openxmlformats.org/officeDocument/2006/relationships/hyperlink" Target="https://www.mercadolibre.com.co/ventas/2000007721261352/detalle" TargetMode="External"/><Relationship Id="rId5" Type="http://schemas.openxmlformats.org/officeDocument/2006/relationships/hyperlink" Target="https://www.mercadolibre.com.co/ventas/2000005468836797/detalle" TargetMode="External"/><Relationship Id="rId6" Type="http://schemas.openxmlformats.org/officeDocument/2006/relationships/hyperlink" Target="https://www.mercadolibre.com.co/ventas/2000005468836797/detalle" TargetMode="External"/><Relationship Id="rId29" Type="http://schemas.openxmlformats.org/officeDocument/2006/relationships/hyperlink" Target="https://www.mercadolibre.com.co/ventas/2000007723961350/detalle" TargetMode="External"/><Relationship Id="rId7" Type="http://schemas.openxmlformats.org/officeDocument/2006/relationships/hyperlink" Target="https://www.mercadolibre.com.co/ventas/2000005468836797/detalle" TargetMode="External"/><Relationship Id="rId8" Type="http://schemas.openxmlformats.org/officeDocument/2006/relationships/hyperlink" Target="https://www.mercadolibre.com.co/ventas/2000005468836797/detalle" TargetMode="External"/><Relationship Id="rId31" Type="http://schemas.openxmlformats.org/officeDocument/2006/relationships/hyperlink" Target="https://www.mercadolibre.com.co/ventas/2000007723823648/detalle" TargetMode="External"/><Relationship Id="rId30" Type="http://schemas.openxmlformats.org/officeDocument/2006/relationships/hyperlink" Target="https://www.mercadolibre.com.co/ventas/2000007723864692/detalle" TargetMode="External"/><Relationship Id="rId11" Type="http://schemas.openxmlformats.org/officeDocument/2006/relationships/hyperlink" Target="https://www.mercadolibre.com.co/ventas/2000007719361368/detalle" TargetMode="External"/><Relationship Id="rId33" Type="http://schemas.openxmlformats.org/officeDocument/2006/relationships/hyperlink" Target="https://www.mercadolibre.com.co/ventas/2000007723721304/detalle" TargetMode="External"/><Relationship Id="rId10" Type="http://schemas.openxmlformats.org/officeDocument/2006/relationships/hyperlink" Target="https://www.mercadolibre.com.co/ventas/2000005468836797/detalle" TargetMode="External"/><Relationship Id="rId32" Type="http://schemas.openxmlformats.org/officeDocument/2006/relationships/hyperlink" Target="https://www.mercadolibre.com.co/ventas/2000007723784878/detalle" TargetMode="External"/><Relationship Id="rId13" Type="http://schemas.openxmlformats.org/officeDocument/2006/relationships/hyperlink" Target="https://www.mercadolibre.com.co/ventas/2000007718354882/detalle" TargetMode="External"/><Relationship Id="rId35" Type="http://schemas.openxmlformats.org/officeDocument/2006/relationships/hyperlink" Target="https://www.mercadolibre.com.co/ventas/2000007722266354/detalle" TargetMode="External"/><Relationship Id="rId12" Type="http://schemas.openxmlformats.org/officeDocument/2006/relationships/hyperlink" Target="https://www.mercadolibre.com.co/ventas/2000007719195958/detalle" TargetMode="External"/><Relationship Id="rId34" Type="http://schemas.openxmlformats.org/officeDocument/2006/relationships/hyperlink" Target="https://www.mercadolibre.com.co/ventas/2000007723390082/detalle" TargetMode="External"/><Relationship Id="rId15" Type="http://schemas.openxmlformats.org/officeDocument/2006/relationships/hyperlink" Target="https://www.mercadolibre.com.co/ventas/2000007718144072/detalle" TargetMode="External"/><Relationship Id="rId14" Type="http://schemas.openxmlformats.org/officeDocument/2006/relationships/hyperlink" Target="https://www.mercadolibre.com.co/ventas/2000005467684769/detalle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mercadolibre.com.co/ventas/2000007717919214/detalle" TargetMode="External"/><Relationship Id="rId16" Type="http://schemas.openxmlformats.org/officeDocument/2006/relationships/hyperlink" Target="https://www.mercadolibre.com.co/ventas/2000007717954938/detalle" TargetMode="External"/><Relationship Id="rId19" Type="http://schemas.openxmlformats.org/officeDocument/2006/relationships/hyperlink" Target="https://www.mercadolibre.com.co/ventas/2000007717026610/detalle" TargetMode="External"/><Relationship Id="rId18" Type="http://schemas.openxmlformats.org/officeDocument/2006/relationships/hyperlink" Target="https://www.mercadolibre.com.co/ventas/200000771772003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84.6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20763.0</v>
      </c>
      <c r="H3" s="20">
        <v>9900.0</v>
      </c>
      <c r="I3" s="20">
        <v>-5961.52</v>
      </c>
      <c r="J3" s="20" t="s">
        <v>60</v>
      </c>
      <c r="K3" s="20" t="s">
        <v>60</v>
      </c>
      <c r="L3" s="20">
        <v>24701.48</v>
      </c>
      <c r="M3" s="19" t="s">
        <v>61</v>
      </c>
      <c r="N3" s="19" t="str">
        <f t="shared" ref="N3:N37" si="1">+Y3&amp;Z3&amp;W3</f>
        <v>Rizador De Pelo Sin Calor Para Cabello Largo Diadema Ondas GOT-12</v>
      </c>
      <c r="O3" s="19" t="str">
        <f t="shared" ref="O3:O37" si="2">+CLEAN(TRIM(N3))</f>
        <v>Rizador De Pelo Sin Calor Para Cabello Largo Diadema Ondas GOT-12</v>
      </c>
      <c r="P3" s="19">
        <f>VLOOKUP(O3,YOVANI!B:D,3,0)</f>
        <v>12000</v>
      </c>
      <c r="Q3" s="19">
        <f t="shared" ref="Q3:Q6" si="3">P3*F3</f>
        <v>12000</v>
      </c>
      <c r="R3" s="19">
        <v>7300.0</v>
      </c>
      <c r="S3" s="19">
        <v>1000.0</v>
      </c>
      <c r="T3" s="19">
        <f t="shared" ref="T3:T7" si="4">L3-Q3-R3-S3</f>
        <v>4401.48</v>
      </c>
      <c r="U3" s="19">
        <f t="shared" ref="U3:U37" si="5">T3/F3</f>
        <v>4401.48</v>
      </c>
      <c r="V3" s="21">
        <f t="shared" ref="V3:V7" si="6">T3/Q3</f>
        <v>0.36679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20763.0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28600.0</v>
      </c>
      <c r="H4" s="20">
        <v>9900.0</v>
      </c>
      <c r="I4" s="20">
        <v>-6390.0</v>
      </c>
      <c r="J4" s="20" t="s">
        <v>60</v>
      </c>
      <c r="K4" s="20" t="s">
        <v>60</v>
      </c>
      <c r="L4" s="20">
        <v>32110.0</v>
      </c>
      <c r="M4" s="19" t="s">
        <v>61</v>
      </c>
      <c r="N4" s="19" t="str">
        <f t="shared" si="1"/>
        <v>Cojín Silicona Gel Flexible Comodidad + Funda Protectora VZ-19</v>
      </c>
      <c r="O4" s="19" t="str">
        <f t="shared" si="2"/>
        <v>Cojín Silicona Gel Flexible Comodidad + Funda Protectora VZ-19</v>
      </c>
      <c r="P4" s="19">
        <f>VLOOKUP(O4,YOVANI!B:D,3,0)</f>
        <v>17000</v>
      </c>
      <c r="Q4" s="19">
        <f t="shared" si="3"/>
        <v>17000</v>
      </c>
      <c r="R4" s="19">
        <v>7300.0</v>
      </c>
      <c r="S4" s="19">
        <v>1000.0</v>
      </c>
      <c r="T4" s="19">
        <f t="shared" si="4"/>
        <v>6810</v>
      </c>
      <c r="U4" s="19">
        <f t="shared" si="5"/>
        <v>6810</v>
      </c>
      <c r="V4" s="21">
        <f t="shared" si="6"/>
        <v>0.4005882353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28600.0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72</v>
      </c>
      <c r="AM4" s="19" t="s">
        <v>88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89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90</v>
      </c>
      <c r="B5" s="19" t="s">
        <v>91</v>
      </c>
      <c r="C5" s="19" t="s">
        <v>57</v>
      </c>
      <c r="D5" s="19" t="s">
        <v>92</v>
      </c>
      <c r="E5" s="19" t="s">
        <v>59</v>
      </c>
      <c r="F5" s="20">
        <v>1.0</v>
      </c>
      <c r="G5" s="20">
        <v>22900.0</v>
      </c>
      <c r="H5" s="20">
        <v>13430.0</v>
      </c>
      <c r="I5" s="20">
        <v>-5306.0</v>
      </c>
      <c r="J5" s="20">
        <v>-13430.0</v>
      </c>
      <c r="K5" s="20" t="s">
        <v>60</v>
      </c>
      <c r="L5" s="20">
        <v>17594.0</v>
      </c>
      <c r="M5" s="19" t="s">
        <v>61</v>
      </c>
      <c r="N5" s="19" t="str">
        <f t="shared" si="1"/>
        <v>Manguera Expandible 15m 7 Tipos De Riego Jardín LavadoColor : coloresGAT-13</v>
      </c>
      <c r="O5" s="19" t="str">
        <f t="shared" si="2"/>
        <v>Manguera Expandible 15m 7 Tipos De Riego Jardín LavadoColor : coloresGAT-13</v>
      </c>
      <c r="P5" s="19">
        <f>VLOOKUP(O5,YOVANI!B:D,3,0)</f>
        <v>13000</v>
      </c>
      <c r="Q5" s="19">
        <f t="shared" si="3"/>
        <v>13000</v>
      </c>
      <c r="R5" s="19"/>
      <c r="S5" s="19">
        <v>1000.0</v>
      </c>
      <c r="T5" s="19">
        <f t="shared" si="4"/>
        <v>3594</v>
      </c>
      <c r="U5" s="19">
        <f t="shared" si="5"/>
        <v>3594</v>
      </c>
      <c r="V5" s="21">
        <f t="shared" si="6"/>
        <v>0.2764615385</v>
      </c>
      <c r="W5" s="19" t="s">
        <v>93</v>
      </c>
      <c r="X5" s="19" t="s">
        <v>94</v>
      </c>
      <c r="Y5" s="19" t="s">
        <v>95</v>
      </c>
      <c r="Z5" s="19" t="s">
        <v>96</v>
      </c>
      <c r="AA5" s="20">
        <v>22900.0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104</v>
      </c>
      <c r="AP5" s="19" t="s">
        <v>61</v>
      </c>
      <c r="AQ5" s="19" t="s">
        <v>61</v>
      </c>
      <c r="AR5" s="19" t="s">
        <v>105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92</v>
      </c>
      <c r="E6" s="19" t="s">
        <v>59</v>
      </c>
      <c r="F6" s="20">
        <v>1.0</v>
      </c>
      <c r="G6" s="20">
        <v>22900.0</v>
      </c>
      <c r="H6" s="20">
        <v>16400.0</v>
      </c>
      <c r="I6" s="20">
        <v>-5306.0</v>
      </c>
      <c r="J6" s="20">
        <v>-16400.0</v>
      </c>
      <c r="K6" s="20" t="s">
        <v>60</v>
      </c>
      <c r="L6" s="20">
        <v>17594.0</v>
      </c>
      <c r="M6" s="19" t="s">
        <v>61</v>
      </c>
      <c r="N6" s="19" t="str">
        <f t="shared" si="1"/>
        <v>Manguera Expandible 15m 7 Tipos De Riego Jardín LavadoColor : coloresGAT-13</v>
      </c>
      <c r="O6" s="19" t="str">
        <f t="shared" si="2"/>
        <v>Manguera Expandible 15m 7 Tipos De Riego Jardín LavadoColor : coloresGAT-13</v>
      </c>
      <c r="P6" s="19">
        <f>VLOOKUP(O6,YOVANI!B:D,3,0)</f>
        <v>13000</v>
      </c>
      <c r="Q6" s="19">
        <f t="shared" si="3"/>
        <v>13000</v>
      </c>
      <c r="R6" s="19"/>
      <c r="S6" s="19">
        <v>1000.0</v>
      </c>
      <c r="T6" s="19">
        <f t="shared" si="4"/>
        <v>3594</v>
      </c>
      <c r="U6" s="19">
        <f t="shared" si="5"/>
        <v>3594</v>
      </c>
      <c r="V6" s="21">
        <f t="shared" si="6"/>
        <v>0.2764615385</v>
      </c>
      <c r="W6" s="19" t="s">
        <v>93</v>
      </c>
      <c r="X6" s="19" t="s">
        <v>94</v>
      </c>
      <c r="Y6" s="19" t="s">
        <v>95</v>
      </c>
      <c r="Z6" s="19" t="s">
        <v>96</v>
      </c>
      <c r="AA6" s="20">
        <v>22900.0</v>
      </c>
      <c r="AB6" s="20" t="s">
        <v>65</v>
      </c>
      <c r="AC6" s="19" t="s">
        <v>66</v>
      </c>
      <c r="AD6" s="19" t="s">
        <v>109</v>
      </c>
      <c r="AE6" s="19" t="s">
        <v>110</v>
      </c>
      <c r="AF6" s="19" t="s">
        <v>61</v>
      </c>
      <c r="AG6" s="19" t="s">
        <v>61</v>
      </c>
      <c r="AH6" s="19" t="s">
        <v>109</v>
      </c>
      <c r="AI6" s="19" t="s">
        <v>111</v>
      </c>
      <c r="AJ6" s="19" t="s">
        <v>112</v>
      </c>
      <c r="AK6" s="19" t="s">
        <v>113</v>
      </c>
      <c r="AL6" s="19" t="s">
        <v>114</v>
      </c>
      <c r="AM6" s="19" t="s">
        <v>115</v>
      </c>
      <c r="AN6" s="19" t="s">
        <v>74</v>
      </c>
      <c r="AO6" s="19" t="s">
        <v>104</v>
      </c>
      <c r="AP6" s="19" t="s">
        <v>61</v>
      </c>
      <c r="AQ6" s="19" t="s">
        <v>61</v>
      </c>
      <c r="AR6" s="19" t="s">
        <v>105</v>
      </c>
      <c r="AS6" s="19" t="s">
        <v>116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22" t="s">
        <v>117</v>
      </c>
      <c r="B7" s="23" t="s">
        <v>118</v>
      </c>
      <c r="C7" s="23" t="s">
        <v>119</v>
      </c>
      <c r="D7" s="23" t="s">
        <v>61</v>
      </c>
      <c r="E7" s="23" t="s">
        <v>61</v>
      </c>
      <c r="F7" s="24" t="s">
        <v>60</v>
      </c>
      <c r="G7" s="24">
        <v>152749.0</v>
      </c>
      <c r="H7" s="24" t="s">
        <v>60</v>
      </c>
      <c r="I7" s="24">
        <v>-34471.42</v>
      </c>
      <c r="J7" s="24" t="s">
        <v>60</v>
      </c>
      <c r="K7" s="24" t="s">
        <v>60</v>
      </c>
      <c r="L7" s="24">
        <v>118277.58</v>
      </c>
      <c r="M7" s="23" t="s">
        <v>61</v>
      </c>
      <c r="N7" s="19" t="str">
        <f t="shared" si="1"/>
        <v>   </v>
      </c>
      <c r="O7" s="19" t="str">
        <f t="shared" si="2"/>
        <v/>
      </c>
      <c r="P7" s="19">
        <v>99000.0</v>
      </c>
      <c r="Q7" s="19">
        <v>99000.0</v>
      </c>
      <c r="R7" s="23"/>
      <c r="S7" s="19">
        <v>1000.0</v>
      </c>
      <c r="T7" s="19">
        <f t="shared" si="4"/>
        <v>18277.58</v>
      </c>
      <c r="U7" s="19" t="str">
        <f t="shared" si="5"/>
        <v>#DIV/0!</v>
      </c>
      <c r="V7" s="21">
        <f t="shared" si="6"/>
        <v>0.1846220202</v>
      </c>
      <c r="W7" s="23" t="s">
        <v>61</v>
      </c>
      <c r="X7" s="23" t="s">
        <v>61</v>
      </c>
      <c r="Y7" s="23" t="s">
        <v>61</v>
      </c>
      <c r="Z7" s="23" t="s">
        <v>61</v>
      </c>
      <c r="AA7" s="24" t="s">
        <v>60</v>
      </c>
      <c r="AB7" s="24" t="s">
        <v>61</v>
      </c>
      <c r="AC7" s="23" t="s">
        <v>66</v>
      </c>
      <c r="AD7" s="23" t="s">
        <v>120</v>
      </c>
      <c r="AE7" s="23" t="s">
        <v>121</v>
      </c>
      <c r="AF7" s="23" t="s">
        <v>61</v>
      </c>
      <c r="AG7" s="23" t="s">
        <v>61</v>
      </c>
      <c r="AH7" s="23" t="s">
        <v>120</v>
      </c>
      <c r="AI7" s="23" t="s">
        <v>122</v>
      </c>
      <c r="AJ7" s="23" t="s">
        <v>123</v>
      </c>
      <c r="AK7" s="23" t="s">
        <v>124</v>
      </c>
      <c r="AL7" s="23" t="s">
        <v>72</v>
      </c>
      <c r="AM7" s="23" t="s">
        <v>125</v>
      </c>
      <c r="AN7" s="23" t="s">
        <v>74</v>
      </c>
      <c r="AO7" s="23" t="s">
        <v>104</v>
      </c>
      <c r="AP7" s="23" t="s">
        <v>61</v>
      </c>
      <c r="AQ7" s="23" t="s">
        <v>61</v>
      </c>
      <c r="AR7" s="23" t="s">
        <v>105</v>
      </c>
      <c r="AS7" s="23" t="s">
        <v>126</v>
      </c>
      <c r="AT7" s="23" t="s">
        <v>61</v>
      </c>
      <c r="AU7" s="25" t="s">
        <v>61</v>
      </c>
      <c r="AV7" s="23" t="s">
        <v>61</v>
      </c>
      <c r="AW7" s="23" t="s">
        <v>61</v>
      </c>
      <c r="AX7" s="23" t="s">
        <v>61</v>
      </c>
      <c r="AY7" s="23" t="s">
        <v>61</v>
      </c>
      <c r="AZ7" s="23" t="s">
        <v>61</v>
      </c>
      <c r="BA7" s="23" t="s">
        <v>61</v>
      </c>
      <c r="BB7" s="25" t="s">
        <v>60</v>
      </c>
      <c r="BC7" s="23" t="s">
        <v>61</v>
      </c>
      <c r="BD7" s="23" t="s">
        <v>60</v>
      </c>
      <c r="BE7" s="23" t="s">
        <v>61</v>
      </c>
    </row>
    <row r="8" ht="22.5" customHeight="1">
      <c r="A8" s="26" t="s">
        <v>127</v>
      </c>
      <c r="B8" s="27" t="s">
        <v>118</v>
      </c>
      <c r="C8" s="27" t="s">
        <v>57</v>
      </c>
      <c r="D8" s="27" t="s">
        <v>92</v>
      </c>
      <c r="E8" s="27" t="s">
        <v>128</v>
      </c>
      <c r="F8" s="28">
        <v>1.0</v>
      </c>
      <c r="G8" s="28" t="s">
        <v>60</v>
      </c>
      <c r="H8" s="28" t="s">
        <v>60</v>
      </c>
      <c r="I8" s="28" t="s">
        <v>60</v>
      </c>
      <c r="J8" s="28" t="s">
        <v>60</v>
      </c>
      <c r="K8" s="28" t="s">
        <v>60</v>
      </c>
      <c r="L8" s="28" t="s">
        <v>60</v>
      </c>
      <c r="M8" s="27" t="s">
        <v>61</v>
      </c>
      <c r="N8" s="19" t="str">
        <f t="shared" si="1"/>
        <v>Balanza Gramera De Cocina Digital Sq Cozinha Sf-400 Pesa Hasta 10kg Blanca LZ-10</v>
      </c>
      <c r="O8" s="19" t="str">
        <f t="shared" si="2"/>
        <v>Balanza Gramera De Cocina Digital Sq Cozinha Sf-400 Pesa Hasta 10kg Blanca LZ-10</v>
      </c>
      <c r="P8" s="19">
        <v>0.0</v>
      </c>
      <c r="Q8" s="19">
        <f>P8*F8</f>
        <v>0</v>
      </c>
      <c r="R8" s="27"/>
      <c r="S8" s="19">
        <v>0.0</v>
      </c>
      <c r="T8" s="19">
        <v>0.0</v>
      </c>
      <c r="U8" s="19">
        <f t="shared" si="5"/>
        <v>0</v>
      </c>
      <c r="V8" s="21">
        <v>0.0</v>
      </c>
      <c r="W8" s="27" t="s">
        <v>129</v>
      </c>
      <c r="X8" s="27" t="s">
        <v>130</v>
      </c>
      <c r="Y8" s="27" t="s">
        <v>131</v>
      </c>
      <c r="Z8" s="27" t="s">
        <v>61</v>
      </c>
      <c r="AA8" s="28">
        <v>18484.0</v>
      </c>
      <c r="AB8" s="28" t="s">
        <v>65</v>
      </c>
      <c r="AC8" s="27" t="s">
        <v>61</v>
      </c>
      <c r="AD8" s="27" t="s">
        <v>61</v>
      </c>
      <c r="AE8" s="27" t="s">
        <v>61</v>
      </c>
      <c r="AF8" s="27" t="s">
        <v>61</v>
      </c>
      <c r="AG8" s="27" t="s">
        <v>61</v>
      </c>
      <c r="AH8" s="27" t="s">
        <v>61</v>
      </c>
      <c r="AI8" s="27" t="s">
        <v>61</v>
      </c>
      <c r="AJ8" s="27" t="s">
        <v>61</v>
      </c>
      <c r="AK8" s="27" t="s">
        <v>61</v>
      </c>
      <c r="AL8" s="27" t="s">
        <v>61</v>
      </c>
      <c r="AM8" s="27" t="s">
        <v>61</v>
      </c>
      <c r="AN8" s="27" t="s">
        <v>61</v>
      </c>
      <c r="AO8" s="27" t="s">
        <v>61</v>
      </c>
      <c r="AP8" s="27" t="s">
        <v>61</v>
      </c>
      <c r="AQ8" s="27" t="s">
        <v>61</v>
      </c>
      <c r="AR8" s="27" t="s">
        <v>61</v>
      </c>
      <c r="AS8" s="27" t="s">
        <v>61</v>
      </c>
      <c r="AT8" s="27" t="s">
        <v>61</v>
      </c>
      <c r="AU8" s="28" t="s">
        <v>61</v>
      </c>
      <c r="AV8" s="27" t="s">
        <v>61</v>
      </c>
      <c r="AW8" s="27" t="s">
        <v>61</v>
      </c>
      <c r="AX8" s="27" t="s">
        <v>61</v>
      </c>
      <c r="AY8" s="27" t="s">
        <v>61</v>
      </c>
      <c r="AZ8" s="27" t="s">
        <v>61</v>
      </c>
      <c r="BA8" s="27" t="s">
        <v>61</v>
      </c>
      <c r="BB8" s="28" t="s">
        <v>60</v>
      </c>
      <c r="BC8" s="27" t="s">
        <v>59</v>
      </c>
      <c r="BD8" s="27" t="s">
        <v>60</v>
      </c>
      <c r="BE8" s="27" t="s">
        <v>59</v>
      </c>
    </row>
    <row r="9" ht="22.5" customHeight="1">
      <c r="A9" s="26" t="s">
        <v>132</v>
      </c>
      <c r="B9" s="27" t="s">
        <v>118</v>
      </c>
      <c r="C9" s="27" t="s">
        <v>57</v>
      </c>
      <c r="D9" s="27" t="s">
        <v>92</v>
      </c>
      <c r="E9" s="27" t="s">
        <v>128</v>
      </c>
      <c r="F9" s="28">
        <v>1.0</v>
      </c>
      <c r="G9" s="28" t="s">
        <v>60</v>
      </c>
      <c r="H9" s="28" t="s">
        <v>60</v>
      </c>
      <c r="I9" s="28" t="s">
        <v>60</v>
      </c>
      <c r="J9" s="28" t="s">
        <v>60</v>
      </c>
      <c r="K9" s="28" t="s">
        <v>60</v>
      </c>
      <c r="L9" s="28" t="s">
        <v>60</v>
      </c>
      <c r="M9" s="27" t="s">
        <v>61</v>
      </c>
      <c r="N9" s="19" t="str">
        <f t="shared" si="1"/>
        <v>Maquina Empacadora Selladora Al Vacio Alimen Food+obs Bolsas TS-22</v>
      </c>
      <c r="O9" s="19" t="str">
        <f t="shared" si="2"/>
        <v>Maquina Empacadora Selladora Al Vacio Alimen Food+obs Bolsas TS-22</v>
      </c>
      <c r="P9" s="19">
        <v>0.0</v>
      </c>
      <c r="Q9" s="19">
        <v>0.0</v>
      </c>
      <c r="R9" s="27"/>
      <c r="S9" s="19">
        <v>0.0</v>
      </c>
      <c r="T9" s="19">
        <v>0.0</v>
      </c>
      <c r="U9" s="19">
        <f t="shared" si="5"/>
        <v>0</v>
      </c>
      <c r="V9" s="21">
        <v>0.0</v>
      </c>
      <c r="W9" s="27" t="s">
        <v>133</v>
      </c>
      <c r="X9" s="27" t="s">
        <v>134</v>
      </c>
      <c r="Y9" s="27" t="s">
        <v>135</v>
      </c>
      <c r="Z9" s="27" t="s">
        <v>61</v>
      </c>
      <c r="AA9" s="28">
        <v>33000.0</v>
      </c>
      <c r="AB9" s="28" t="s">
        <v>65</v>
      </c>
      <c r="AC9" s="27" t="s">
        <v>61</v>
      </c>
      <c r="AD9" s="27" t="s">
        <v>61</v>
      </c>
      <c r="AE9" s="27" t="s">
        <v>61</v>
      </c>
      <c r="AF9" s="27" t="s">
        <v>61</v>
      </c>
      <c r="AG9" s="27" t="s">
        <v>61</v>
      </c>
      <c r="AH9" s="27" t="s">
        <v>61</v>
      </c>
      <c r="AI9" s="27" t="s">
        <v>61</v>
      </c>
      <c r="AJ9" s="27" t="s">
        <v>61</v>
      </c>
      <c r="AK9" s="27" t="s">
        <v>61</v>
      </c>
      <c r="AL9" s="27" t="s">
        <v>61</v>
      </c>
      <c r="AM9" s="27" t="s">
        <v>61</v>
      </c>
      <c r="AN9" s="27" t="s">
        <v>61</v>
      </c>
      <c r="AO9" s="27" t="s">
        <v>61</v>
      </c>
      <c r="AP9" s="27" t="s">
        <v>61</v>
      </c>
      <c r="AQ9" s="27" t="s">
        <v>61</v>
      </c>
      <c r="AR9" s="27" t="s">
        <v>61</v>
      </c>
      <c r="AS9" s="27" t="s">
        <v>61</v>
      </c>
      <c r="AT9" s="27" t="s">
        <v>61</v>
      </c>
      <c r="AU9" s="28" t="s">
        <v>61</v>
      </c>
      <c r="AV9" s="27" t="s">
        <v>61</v>
      </c>
      <c r="AW9" s="27" t="s">
        <v>61</v>
      </c>
      <c r="AX9" s="27" t="s">
        <v>61</v>
      </c>
      <c r="AY9" s="27" t="s">
        <v>61</v>
      </c>
      <c r="AZ9" s="27" t="s">
        <v>61</v>
      </c>
      <c r="BA9" s="27" t="s">
        <v>61</v>
      </c>
      <c r="BB9" s="28" t="s">
        <v>60</v>
      </c>
      <c r="BC9" s="27" t="s">
        <v>59</v>
      </c>
      <c r="BD9" s="27" t="s">
        <v>60</v>
      </c>
      <c r="BE9" s="27" t="s">
        <v>59</v>
      </c>
    </row>
    <row r="10" ht="22.5" customHeight="1">
      <c r="A10" s="26" t="s">
        <v>136</v>
      </c>
      <c r="B10" s="27" t="s">
        <v>118</v>
      </c>
      <c r="C10" s="27" t="s">
        <v>57</v>
      </c>
      <c r="D10" s="27" t="s">
        <v>92</v>
      </c>
      <c r="E10" s="27" t="s">
        <v>128</v>
      </c>
      <c r="F10" s="28">
        <v>1.0</v>
      </c>
      <c r="G10" s="28" t="s">
        <v>60</v>
      </c>
      <c r="H10" s="28" t="s">
        <v>60</v>
      </c>
      <c r="I10" s="28" t="s">
        <v>60</v>
      </c>
      <c r="J10" s="28" t="s">
        <v>60</v>
      </c>
      <c r="K10" s="28" t="s">
        <v>60</v>
      </c>
      <c r="L10" s="28" t="s">
        <v>60</v>
      </c>
      <c r="M10" s="27" t="s">
        <v>61</v>
      </c>
      <c r="N10" s="19" t="str">
        <f t="shared" si="1"/>
        <v>Ayudante De Cocina Rallador De Verduras Mandolina Plegable TQ-25</v>
      </c>
      <c r="O10" s="19" t="str">
        <f t="shared" si="2"/>
        <v>Ayudante De Cocina Rallador De Verduras Mandolina Plegable TQ-25</v>
      </c>
      <c r="P10" s="19">
        <v>0.0</v>
      </c>
      <c r="Q10" s="19">
        <f t="shared" ref="Q10:Q37" si="7">P10*F10</f>
        <v>0</v>
      </c>
      <c r="R10" s="27"/>
      <c r="S10" s="19">
        <v>0.0</v>
      </c>
      <c r="T10" s="19">
        <v>0.0</v>
      </c>
      <c r="U10" s="19">
        <f t="shared" si="5"/>
        <v>0</v>
      </c>
      <c r="V10" s="21">
        <v>0.0</v>
      </c>
      <c r="W10" s="27" t="s">
        <v>137</v>
      </c>
      <c r="X10" s="27" t="s">
        <v>138</v>
      </c>
      <c r="Y10" s="27" t="s">
        <v>139</v>
      </c>
      <c r="Z10" s="27" t="s">
        <v>61</v>
      </c>
      <c r="AA10" s="28">
        <v>30465.0</v>
      </c>
      <c r="AB10" s="28" t="s">
        <v>65</v>
      </c>
      <c r="AC10" s="27" t="s">
        <v>61</v>
      </c>
      <c r="AD10" s="27" t="s">
        <v>61</v>
      </c>
      <c r="AE10" s="27" t="s">
        <v>61</v>
      </c>
      <c r="AF10" s="27" t="s">
        <v>61</v>
      </c>
      <c r="AG10" s="27" t="s">
        <v>61</v>
      </c>
      <c r="AH10" s="27" t="s">
        <v>61</v>
      </c>
      <c r="AI10" s="27" t="s">
        <v>61</v>
      </c>
      <c r="AJ10" s="27" t="s">
        <v>61</v>
      </c>
      <c r="AK10" s="27" t="s">
        <v>61</v>
      </c>
      <c r="AL10" s="27" t="s">
        <v>61</v>
      </c>
      <c r="AM10" s="27" t="s">
        <v>61</v>
      </c>
      <c r="AN10" s="27" t="s">
        <v>61</v>
      </c>
      <c r="AO10" s="27" t="s">
        <v>61</v>
      </c>
      <c r="AP10" s="27" t="s">
        <v>61</v>
      </c>
      <c r="AQ10" s="27" t="s">
        <v>61</v>
      </c>
      <c r="AR10" s="27" t="s">
        <v>61</v>
      </c>
      <c r="AS10" s="27" t="s">
        <v>61</v>
      </c>
      <c r="AT10" s="27" t="s">
        <v>61</v>
      </c>
      <c r="AU10" s="28" t="s">
        <v>61</v>
      </c>
      <c r="AV10" s="27" t="s">
        <v>61</v>
      </c>
      <c r="AW10" s="27" t="s">
        <v>61</v>
      </c>
      <c r="AX10" s="27" t="s">
        <v>61</v>
      </c>
      <c r="AY10" s="27" t="s">
        <v>61</v>
      </c>
      <c r="AZ10" s="27" t="s">
        <v>61</v>
      </c>
      <c r="BA10" s="27" t="s">
        <v>61</v>
      </c>
      <c r="BB10" s="28" t="s">
        <v>60</v>
      </c>
      <c r="BC10" s="27" t="s">
        <v>59</v>
      </c>
      <c r="BD10" s="27" t="s">
        <v>60</v>
      </c>
      <c r="BE10" s="27" t="s">
        <v>59</v>
      </c>
    </row>
    <row r="11" ht="22.5" customHeight="1">
      <c r="A11" s="26" t="s">
        <v>140</v>
      </c>
      <c r="B11" s="27" t="s">
        <v>118</v>
      </c>
      <c r="C11" s="27" t="s">
        <v>57</v>
      </c>
      <c r="D11" s="27" t="s">
        <v>92</v>
      </c>
      <c r="E11" s="27" t="s">
        <v>128</v>
      </c>
      <c r="F11" s="28">
        <v>1.0</v>
      </c>
      <c r="G11" s="28" t="s">
        <v>60</v>
      </c>
      <c r="H11" s="28" t="s">
        <v>60</v>
      </c>
      <c r="I11" s="28" t="s">
        <v>60</v>
      </c>
      <c r="J11" s="28" t="s">
        <v>60</v>
      </c>
      <c r="K11" s="28" t="s">
        <v>60</v>
      </c>
      <c r="L11" s="28" t="s">
        <v>60</v>
      </c>
      <c r="M11" s="27" t="s">
        <v>61</v>
      </c>
      <c r="N11" s="19" t="str">
        <f t="shared" si="1"/>
        <v>Novedoso Y Practico Afilador De Cuchillos Profesional Manual TQ-5</v>
      </c>
      <c r="O11" s="19" t="str">
        <f t="shared" si="2"/>
        <v>Novedoso Y Practico Afilador De Cuchillos Profesional Manual TQ-5</v>
      </c>
      <c r="P11" s="19">
        <v>0.0</v>
      </c>
      <c r="Q11" s="19">
        <f t="shared" si="7"/>
        <v>0</v>
      </c>
      <c r="R11" s="27"/>
      <c r="S11" s="19">
        <v>0.0</v>
      </c>
      <c r="T11" s="19">
        <v>0.0</v>
      </c>
      <c r="U11" s="19">
        <f t="shared" si="5"/>
        <v>0</v>
      </c>
      <c r="V11" s="21">
        <v>0.0</v>
      </c>
      <c r="W11" s="27" t="s">
        <v>141</v>
      </c>
      <c r="X11" s="27" t="s">
        <v>142</v>
      </c>
      <c r="Y11" s="27" t="s">
        <v>143</v>
      </c>
      <c r="Z11" s="27" t="s">
        <v>61</v>
      </c>
      <c r="AA11" s="28">
        <v>14900.0</v>
      </c>
      <c r="AB11" s="28" t="s">
        <v>65</v>
      </c>
      <c r="AC11" s="27" t="s">
        <v>61</v>
      </c>
      <c r="AD11" s="27" t="s">
        <v>61</v>
      </c>
      <c r="AE11" s="27" t="s">
        <v>61</v>
      </c>
      <c r="AF11" s="27" t="s">
        <v>61</v>
      </c>
      <c r="AG11" s="27" t="s">
        <v>61</v>
      </c>
      <c r="AH11" s="27" t="s">
        <v>61</v>
      </c>
      <c r="AI11" s="27" t="s">
        <v>61</v>
      </c>
      <c r="AJ11" s="27" t="s">
        <v>61</v>
      </c>
      <c r="AK11" s="27" t="s">
        <v>61</v>
      </c>
      <c r="AL11" s="27" t="s">
        <v>61</v>
      </c>
      <c r="AM11" s="27" t="s">
        <v>61</v>
      </c>
      <c r="AN11" s="27" t="s">
        <v>61</v>
      </c>
      <c r="AO11" s="27" t="s">
        <v>61</v>
      </c>
      <c r="AP11" s="27" t="s">
        <v>61</v>
      </c>
      <c r="AQ11" s="27" t="s">
        <v>61</v>
      </c>
      <c r="AR11" s="27" t="s">
        <v>61</v>
      </c>
      <c r="AS11" s="27" t="s">
        <v>61</v>
      </c>
      <c r="AT11" s="27" t="s">
        <v>61</v>
      </c>
      <c r="AU11" s="28" t="s">
        <v>61</v>
      </c>
      <c r="AV11" s="27" t="s">
        <v>61</v>
      </c>
      <c r="AW11" s="27" t="s">
        <v>61</v>
      </c>
      <c r="AX11" s="27" t="s">
        <v>61</v>
      </c>
      <c r="AY11" s="27" t="s">
        <v>61</v>
      </c>
      <c r="AZ11" s="27" t="s">
        <v>61</v>
      </c>
      <c r="BA11" s="27" t="s">
        <v>61</v>
      </c>
      <c r="BB11" s="28" t="s">
        <v>60</v>
      </c>
      <c r="BC11" s="27" t="s">
        <v>59</v>
      </c>
      <c r="BD11" s="27" t="s">
        <v>60</v>
      </c>
      <c r="BE11" s="27" t="s">
        <v>59</v>
      </c>
    </row>
    <row r="12" ht="22.5" customHeight="1">
      <c r="A12" s="26" t="s">
        <v>144</v>
      </c>
      <c r="B12" s="27" t="s">
        <v>118</v>
      </c>
      <c r="C12" s="27" t="s">
        <v>57</v>
      </c>
      <c r="D12" s="27" t="s">
        <v>92</v>
      </c>
      <c r="E12" s="27" t="s">
        <v>128</v>
      </c>
      <c r="F12" s="28">
        <v>1.0</v>
      </c>
      <c r="G12" s="28" t="s">
        <v>60</v>
      </c>
      <c r="H12" s="28" t="s">
        <v>60</v>
      </c>
      <c r="I12" s="28" t="s">
        <v>60</v>
      </c>
      <c r="J12" s="28" t="s">
        <v>60</v>
      </c>
      <c r="K12" s="28" t="s">
        <v>60</v>
      </c>
      <c r="L12" s="28" t="s">
        <v>60</v>
      </c>
      <c r="M12" s="27" t="s">
        <v>61</v>
      </c>
      <c r="N12" s="19" t="str">
        <f t="shared" si="1"/>
        <v>Humidificador Difusor De Aromas Ambientador De Hogares Color Multicolor DB-40</v>
      </c>
      <c r="O12" s="19" t="str">
        <f t="shared" si="2"/>
        <v>Humidificador Difusor De Aromas Ambientador De Hogares Color Multicolor DB-40</v>
      </c>
      <c r="P12" s="19">
        <v>0.0</v>
      </c>
      <c r="Q12" s="19">
        <f t="shared" si="7"/>
        <v>0</v>
      </c>
      <c r="R12" s="27"/>
      <c r="S12" s="19">
        <v>0.0</v>
      </c>
      <c r="T12" s="19">
        <v>0.0</v>
      </c>
      <c r="U12" s="19">
        <f t="shared" si="5"/>
        <v>0</v>
      </c>
      <c r="V12" s="21">
        <v>0.0</v>
      </c>
      <c r="W12" s="27" t="s">
        <v>145</v>
      </c>
      <c r="X12" s="27" t="s">
        <v>146</v>
      </c>
      <c r="Y12" s="27" t="s">
        <v>147</v>
      </c>
      <c r="Z12" s="27" t="s">
        <v>61</v>
      </c>
      <c r="AA12" s="28">
        <v>55900.0</v>
      </c>
      <c r="AB12" s="28" t="s">
        <v>65</v>
      </c>
      <c r="AC12" s="27" t="s">
        <v>61</v>
      </c>
      <c r="AD12" s="27" t="s">
        <v>61</v>
      </c>
      <c r="AE12" s="27" t="s">
        <v>61</v>
      </c>
      <c r="AF12" s="27" t="s">
        <v>61</v>
      </c>
      <c r="AG12" s="27" t="s">
        <v>61</v>
      </c>
      <c r="AH12" s="27" t="s">
        <v>61</v>
      </c>
      <c r="AI12" s="27" t="s">
        <v>61</v>
      </c>
      <c r="AJ12" s="27" t="s">
        <v>61</v>
      </c>
      <c r="AK12" s="27" t="s">
        <v>61</v>
      </c>
      <c r="AL12" s="27" t="s">
        <v>61</v>
      </c>
      <c r="AM12" s="27" t="s">
        <v>61</v>
      </c>
      <c r="AN12" s="27" t="s">
        <v>61</v>
      </c>
      <c r="AO12" s="27" t="s">
        <v>61</v>
      </c>
      <c r="AP12" s="27" t="s">
        <v>61</v>
      </c>
      <c r="AQ12" s="27" t="s">
        <v>61</v>
      </c>
      <c r="AR12" s="27" t="s">
        <v>61</v>
      </c>
      <c r="AS12" s="27" t="s">
        <v>61</v>
      </c>
      <c r="AT12" s="27" t="s">
        <v>61</v>
      </c>
      <c r="AU12" s="28" t="s">
        <v>61</v>
      </c>
      <c r="AV12" s="27" t="s">
        <v>61</v>
      </c>
      <c r="AW12" s="27" t="s">
        <v>61</v>
      </c>
      <c r="AX12" s="27" t="s">
        <v>61</v>
      </c>
      <c r="AY12" s="27" t="s">
        <v>61</v>
      </c>
      <c r="AZ12" s="27" t="s">
        <v>61</v>
      </c>
      <c r="BA12" s="27" t="s">
        <v>61</v>
      </c>
      <c r="BB12" s="28" t="s">
        <v>60</v>
      </c>
      <c r="BC12" s="27" t="s">
        <v>59</v>
      </c>
      <c r="BD12" s="27" t="s">
        <v>60</v>
      </c>
      <c r="BE12" s="27" t="s">
        <v>59</v>
      </c>
    </row>
    <row r="13" ht="22.5" customHeight="1">
      <c r="A13" s="18" t="s">
        <v>148</v>
      </c>
      <c r="B13" s="19" t="s">
        <v>149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20033.0</v>
      </c>
      <c r="H13" s="20">
        <v>11500.0</v>
      </c>
      <c r="I13" s="20">
        <v>-4504.0</v>
      </c>
      <c r="J13" s="20" t="s">
        <v>60</v>
      </c>
      <c r="K13" s="20" t="s">
        <v>60</v>
      </c>
      <c r="L13" s="20">
        <v>27029.0</v>
      </c>
      <c r="M13" s="19" t="s">
        <v>61</v>
      </c>
      <c r="N13" s="19" t="str">
        <f t="shared" si="1"/>
        <v>Cámara De Seguridad Shenzhen A9 Mini Con Resolución De 1080p Visión Nocturna Incluida Negra TC-14</v>
      </c>
      <c r="O13" s="19" t="str">
        <f t="shared" si="2"/>
        <v>Cámara De Seguridad Shenzhen A9 Mini Con Resolución De 1080p Visión Nocturna Incluida Negra TC-14</v>
      </c>
      <c r="P13" s="19">
        <f>VLOOKUP(O13,YOVANI!B:D,3,0)</f>
        <v>14000</v>
      </c>
      <c r="Q13" s="19">
        <f t="shared" si="7"/>
        <v>14000</v>
      </c>
      <c r="R13" s="19">
        <v>7300.0</v>
      </c>
      <c r="S13" s="19">
        <v>1000.0</v>
      </c>
      <c r="T13" s="19">
        <f t="shared" ref="T13:T37" si="8">L13-Q13-R13-S13</f>
        <v>4729</v>
      </c>
      <c r="U13" s="19">
        <f t="shared" si="5"/>
        <v>4729</v>
      </c>
      <c r="V13" s="21">
        <f t="shared" ref="V13:V22" si="9">T13/Q13</f>
        <v>0.3377857143</v>
      </c>
      <c r="W13" s="19" t="s">
        <v>150</v>
      </c>
      <c r="X13" s="19" t="s">
        <v>151</v>
      </c>
      <c r="Y13" s="19" t="s">
        <v>152</v>
      </c>
      <c r="Z13" s="19" t="s">
        <v>61</v>
      </c>
      <c r="AA13" s="20">
        <v>20033.0</v>
      </c>
      <c r="AB13" s="20" t="s">
        <v>65</v>
      </c>
      <c r="AC13" s="19" t="s">
        <v>66</v>
      </c>
      <c r="AD13" s="19" t="s">
        <v>153</v>
      </c>
      <c r="AE13" s="19" t="s">
        <v>154</v>
      </c>
      <c r="AF13" s="19" t="s">
        <v>61</v>
      </c>
      <c r="AG13" s="19" t="s">
        <v>61</v>
      </c>
      <c r="AH13" s="19" t="s">
        <v>153</v>
      </c>
      <c r="AI13" s="19" t="s">
        <v>155</v>
      </c>
      <c r="AJ13" s="19" t="s">
        <v>156</v>
      </c>
      <c r="AK13" s="19" t="s">
        <v>157</v>
      </c>
      <c r="AL13" s="19" t="s">
        <v>72</v>
      </c>
      <c r="AM13" s="19" t="s">
        <v>158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159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160</v>
      </c>
      <c r="B14" s="19" t="s">
        <v>161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20763.0</v>
      </c>
      <c r="H14" s="20">
        <v>9900.0</v>
      </c>
      <c r="I14" s="20">
        <v>-5422.0</v>
      </c>
      <c r="J14" s="20" t="s">
        <v>60</v>
      </c>
      <c r="K14" s="20" t="s">
        <v>60</v>
      </c>
      <c r="L14" s="20">
        <v>25241.0</v>
      </c>
      <c r="M14" s="19" t="s">
        <v>61</v>
      </c>
      <c r="N14" s="19" t="str">
        <f t="shared" si="1"/>
        <v>Rizador De Pelo Sin Calor Para Cabello Largo Diadema Ondas GOT-12</v>
      </c>
      <c r="O14" s="19" t="str">
        <f t="shared" si="2"/>
        <v>Rizador De Pelo Sin Calor Para Cabello Largo Diadema Ondas GOT-12</v>
      </c>
      <c r="P14" s="19">
        <f>VLOOKUP(O14,YOVANI!B:D,3,0)</f>
        <v>12000</v>
      </c>
      <c r="Q14" s="19">
        <f t="shared" si="7"/>
        <v>12000</v>
      </c>
      <c r="R14" s="19">
        <v>7300.0</v>
      </c>
      <c r="S14" s="19">
        <v>1000.0</v>
      </c>
      <c r="T14" s="19">
        <f t="shared" si="8"/>
        <v>4941</v>
      </c>
      <c r="U14" s="19">
        <f t="shared" si="5"/>
        <v>4941</v>
      </c>
      <c r="V14" s="21">
        <f t="shared" si="9"/>
        <v>0.41175</v>
      </c>
      <c r="W14" s="19" t="s">
        <v>62</v>
      </c>
      <c r="X14" s="19" t="s">
        <v>63</v>
      </c>
      <c r="Y14" s="19" t="s">
        <v>64</v>
      </c>
      <c r="Z14" s="19" t="s">
        <v>61</v>
      </c>
      <c r="AA14" s="20">
        <v>20763.0</v>
      </c>
      <c r="AB14" s="20" t="s">
        <v>65</v>
      </c>
      <c r="AC14" s="19" t="s">
        <v>66</v>
      </c>
      <c r="AD14" s="19" t="s">
        <v>162</v>
      </c>
      <c r="AE14" s="19" t="s">
        <v>163</v>
      </c>
      <c r="AF14" s="19" t="s">
        <v>61</v>
      </c>
      <c r="AG14" s="19" t="s">
        <v>61</v>
      </c>
      <c r="AH14" s="19" t="s">
        <v>162</v>
      </c>
      <c r="AI14" s="19" t="s">
        <v>164</v>
      </c>
      <c r="AJ14" s="19" t="s">
        <v>165</v>
      </c>
      <c r="AK14" s="19" t="s">
        <v>166</v>
      </c>
      <c r="AL14" s="19" t="s">
        <v>72</v>
      </c>
      <c r="AM14" s="19" t="s">
        <v>167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168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169</v>
      </c>
      <c r="B15" s="19" t="s">
        <v>170</v>
      </c>
      <c r="C15" s="19" t="s">
        <v>57</v>
      </c>
      <c r="D15" s="19" t="s">
        <v>58</v>
      </c>
      <c r="E15" s="19" t="s">
        <v>59</v>
      </c>
      <c r="F15" s="20">
        <v>2.0</v>
      </c>
      <c r="G15" s="20">
        <v>40066.0</v>
      </c>
      <c r="H15" s="20">
        <v>9900.0</v>
      </c>
      <c r="I15" s="20">
        <v>-9008.0</v>
      </c>
      <c r="J15" s="20" t="s">
        <v>60</v>
      </c>
      <c r="K15" s="20" t="s">
        <v>60</v>
      </c>
      <c r="L15" s="20">
        <v>40958.0</v>
      </c>
      <c r="M15" s="19" t="s">
        <v>61</v>
      </c>
      <c r="N15" s="19" t="str">
        <f t="shared" si="1"/>
        <v>Cámara De Seguridad Shenzhen A9 Mini Con Resolución De 1080p Visión Nocturna Incluida Negra TC-14</v>
      </c>
      <c r="O15" s="19" t="str">
        <f t="shared" si="2"/>
        <v>Cámara De Seguridad Shenzhen A9 Mini Con Resolución De 1080p Visión Nocturna Incluida Negra TC-14</v>
      </c>
      <c r="P15" s="19">
        <f>VLOOKUP(O15,YOVANI!B:D,3,0)</f>
        <v>14000</v>
      </c>
      <c r="Q15" s="19">
        <f t="shared" si="7"/>
        <v>28000</v>
      </c>
      <c r="R15" s="19">
        <v>7300.0</v>
      </c>
      <c r="S15" s="19">
        <v>1000.0</v>
      </c>
      <c r="T15" s="19">
        <f t="shared" si="8"/>
        <v>4658</v>
      </c>
      <c r="U15" s="19">
        <f t="shared" si="5"/>
        <v>2329</v>
      </c>
      <c r="V15" s="21">
        <f t="shared" si="9"/>
        <v>0.1663571429</v>
      </c>
      <c r="W15" s="19" t="s">
        <v>150</v>
      </c>
      <c r="X15" s="19" t="s">
        <v>151</v>
      </c>
      <c r="Y15" s="19" t="s">
        <v>152</v>
      </c>
      <c r="Z15" s="19" t="s">
        <v>61</v>
      </c>
      <c r="AA15" s="20">
        <v>20033.0</v>
      </c>
      <c r="AB15" s="20" t="s">
        <v>65</v>
      </c>
      <c r="AC15" s="19" t="s">
        <v>66</v>
      </c>
      <c r="AD15" s="19" t="s">
        <v>171</v>
      </c>
      <c r="AE15" s="19" t="s">
        <v>172</v>
      </c>
      <c r="AF15" s="19" t="s">
        <v>61</v>
      </c>
      <c r="AG15" s="19" t="s">
        <v>61</v>
      </c>
      <c r="AH15" s="19" t="s">
        <v>171</v>
      </c>
      <c r="AI15" s="19" t="s">
        <v>173</v>
      </c>
      <c r="AJ15" s="19" t="s">
        <v>174</v>
      </c>
      <c r="AK15" s="19" t="s">
        <v>71</v>
      </c>
      <c r="AL15" s="19" t="s">
        <v>72</v>
      </c>
      <c r="AM15" s="19" t="s">
        <v>73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175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176</v>
      </c>
      <c r="B16" s="19" t="s">
        <v>177</v>
      </c>
      <c r="C16" s="19" t="s">
        <v>57</v>
      </c>
      <c r="D16" s="19" t="s">
        <v>92</v>
      </c>
      <c r="E16" s="19" t="s">
        <v>128</v>
      </c>
      <c r="F16" s="20">
        <v>1.0</v>
      </c>
      <c r="G16" s="20">
        <v>20033.0</v>
      </c>
      <c r="H16" s="20">
        <v>12900.0</v>
      </c>
      <c r="I16" s="20">
        <v>-4504.0</v>
      </c>
      <c r="J16" s="20">
        <v>-12900.0</v>
      </c>
      <c r="K16" s="20" t="s">
        <v>60</v>
      </c>
      <c r="L16" s="20">
        <v>15529.0</v>
      </c>
      <c r="M16" s="19" t="s">
        <v>61</v>
      </c>
      <c r="N16" s="19" t="str">
        <f t="shared" si="1"/>
        <v>Cámara De Seguridad Shenzhen A9 Mini Con Resolución De 1080p Visión Nocturna Incluida Negra TC-14</v>
      </c>
      <c r="O16" s="19" t="str">
        <f t="shared" si="2"/>
        <v>Cámara De Seguridad Shenzhen A9 Mini Con Resolución De 1080p Visión Nocturna Incluida Negra TC-14</v>
      </c>
      <c r="P16" s="19">
        <f>VLOOKUP(O16,YOVANI!B:D,3,0)</f>
        <v>14000</v>
      </c>
      <c r="Q16" s="19">
        <f t="shared" si="7"/>
        <v>14000</v>
      </c>
      <c r="R16" s="19"/>
      <c r="S16" s="19">
        <v>1000.0</v>
      </c>
      <c r="T16" s="19">
        <f t="shared" si="8"/>
        <v>529</v>
      </c>
      <c r="U16" s="19">
        <f t="shared" si="5"/>
        <v>529</v>
      </c>
      <c r="V16" s="21">
        <f t="shared" si="9"/>
        <v>0.03778571429</v>
      </c>
      <c r="W16" s="19" t="s">
        <v>150</v>
      </c>
      <c r="X16" s="19" t="s">
        <v>151</v>
      </c>
      <c r="Y16" s="19" t="s">
        <v>152</v>
      </c>
      <c r="Z16" s="19" t="s">
        <v>61</v>
      </c>
      <c r="AA16" s="20">
        <v>20033.0</v>
      </c>
      <c r="AB16" s="20" t="s">
        <v>65</v>
      </c>
      <c r="AC16" s="19" t="s">
        <v>66</v>
      </c>
      <c r="AD16" s="19" t="s">
        <v>178</v>
      </c>
      <c r="AE16" s="19" t="s">
        <v>179</v>
      </c>
      <c r="AF16" s="19" t="s">
        <v>61</v>
      </c>
      <c r="AG16" s="19" t="s">
        <v>61</v>
      </c>
      <c r="AH16" s="19" t="s">
        <v>178</v>
      </c>
      <c r="AI16" s="19" t="s">
        <v>180</v>
      </c>
      <c r="AJ16" s="19" t="s">
        <v>181</v>
      </c>
      <c r="AK16" s="19" t="s">
        <v>182</v>
      </c>
      <c r="AL16" s="19" t="s">
        <v>183</v>
      </c>
      <c r="AM16" s="19" t="s">
        <v>184</v>
      </c>
      <c r="AN16" s="19" t="s">
        <v>74</v>
      </c>
      <c r="AO16" s="19" t="s">
        <v>104</v>
      </c>
      <c r="AP16" s="19" t="s">
        <v>61</v>
      </c>
      <c r="AQ16" s="19" t="s">
        <v>61</v>
      </c>
      <c r="AR16" s="19" t="s">
        <v>105</v>
      </c>
      <c r="AS16" s="19" t="s">
        <v>185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186</v>
      </c>
      <c r="B17" s="19" t="s">
        <v>177</v>
      </c>
      <c r="C17" s="19" t="s">
        <v>57</v>
      </c>
      <c r="D17" s="19" t="s">
        <v>92</v>
      </c>
      <c r="E17" s="19" t="s">
        <v>59</v>
      </c>
      <c r="F17" s="20">
        <v>1.0</v>
      </c>
      <c r="G17" s="20">
        <v>20033.0</v>
      </c>
      <c r="H17" s="20">
        <v>10625.0</v>
      </c>
      <c r="I17" s="20">
        <v>-5090.79</v>
      </c>
      <c r="J17" s="20">
        <v>-10625.0</v>
      </c>
      <c r="K17" s="20" t="s">
        <v>60</v>
      </c>
      <c r="L17" s="20">
        <v>14942.21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VLOOKUP(O17,YOVANI!B:D,3,0)</f>
        <v>14000</v>
      </c>
      <c r="Q17" s="19">
        <f t="shared" si="7"/>
        <v>14000</v>
      </c>
      <c r="R17" s="19"/>
      <c r="S17" s="19">
        <v>1000.0</v>
      </c>
      <c r="T17" s="19">
        <f t="shared" si="8"/>
        <v>-57.79</v>
      </c>
      <c r="U17" s="19">
        <f t="shared" si="5"/>
        <v>-57.79</v>
      </c>
      <c r="V17" s="21">
        <f t="shared" si="9"/>
        <v>-0.004127857143</v>
      </c>
      <c r="W17" s="19" t="s">
        <v>150</v>
      </c>
      <c r="X17" s="19" t="s">
        <v>151</v>
      </c>
      <c r="Y17" s="19" t="s">
        <v>152</v>
      </c>
      <c r="Z17" s="19" t="s">
        <v>61</v>
      </c>
      <c r="AA17" s="20">
        <v>20033.0</v>
      </c>
      <c r="AB17" s="20" t="s">
        <v>65</v>
      </c>
      <c r="AC17" s="19" t="s">
        <v>66</v>
      </c>
      <c r="AD17" s="19" t="s">
        <v>187</v>
      </c>
      <c r="AE17" s="19" t="s">
        <v>188</v>
      </c>
      <c r="AF17" s="19" t="s">
        <v>61</v>
      </c>
      <c r="AG17" s="19" t="s">
        <v>61</v>
      </c>
      <c r="AH17" s="19" t="s">
        <v>187</v>
      </c>
      <c r="AI17" s="19" t="s">
        <v>189</v>
      </c>
      <c r="AJ17" s="19" t="s">
        <v>190</v>
      </c>
      <c r="AK17" s="19" t="s">
        <v>191</v>
      </c>
      <c r="AL17" s="19" t="s">
        <v>192</v>
      </c>
      <c r="AM17" s="19" t="s">
        <v>193</v>
      </c>
      <c r="AN17" s="19" t="s">
        <v>74</v>
      </c>
      <c r="AO17" s="19" t="s">
        <v>104</v>
      </c>
      <c r="AP17" s="19" t="s">
        <v>61</v>
      </c>
      <c r="AQ17" s="19" t="s">
        <v>61</v>
      </c>
      <c r="AR17" s="19" t="s">
        <v>105</v>
      </c>
      <c r="AS17" s="19" t="s">
        <v>194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195</v>
      </c>
      <c r="B18" s="19" t="s">
        <v>196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34087.0</v>
      </c>
      <c r="H18" s="20">
        <v>8900.0</v>
      </c>
      <c r="I18" s="20">
        <v>-8675.18</v>
      </c>
      <c r="J18" s="20" t="s">
        <v>60</v>
      </c>
      <c r="K18" s="20" t="s">
        <v>60</v>
      </c>
      <c r="L18" s="20">
        <v>34311.82</v>
      </c>
      <c r="M18" s="19" t="s">
        <v>61</v>
      </c>
      <c r="N18" s="19" t="str">
        <f t="shared" si="1"/>
        <v>Cargador Portátil Power Bank 12800mah 3 Usb + LinternaColor : MarrónTQ-23</v>
      </c>
      <c r="O18" s="19" t="str">
        <f t="shared" si="2"/>
        <v>Cargador Portátil Power Bank 12800mah 3 Usb + LinternaColor : MarrónTQ-23</v>
      </c>
      <c r="P18" s="19">
        <f>VLOOKUP(O18,YOVANI!B:D,3,0)</f>
        <v>23000</v>
      </c>
      <c r="Q18" s="19">
        <f t="shared" si="7"/>
        <v>23000</v>
      </c>
      <c r="R18" s="19">
        <v>7300.0</v>
      </c>
      <c r="S18" s="19">
        <v>1000.0</v>
      </c>
      <c r="T18" s="19">
        <f t="shared" si="8"/>
        <v>3011.82</v>
      </c>
      <c r="U18" s="19">
        <f t="shared" si="5"/>
        <v>3011.82</v>
      </c>
      <c r="V18" s="21">
        <f t="shared" si="9"/>
        <v>0.1309486957</v>
      </c>
      <c r="W18" s="19" t="s">
        <v>197</v>
      </c>
      <c r="X18" s="19" t="s">
        <v>198</v>
      </c>
      <c r="Y18" s="19" t="s">
        <v>199</v>
      </c>
      <c r="Z18" s="19" t="s">
        <v>200</v>
      </c>
      <c r="AA18" s="20">
        <v>34087.0</v>
      </c>
      <c r="AB18" s="20" t="s">
        <v>65</v>
      </c>
      <c r="AC18" s="19" t="s">
        <v>66</v>
      </c>
      <c r="AD18" s="19" t="s">
        <v>201</v>
      </c>
      <c r="AE18" s="19" t="s">
        <v>202</v>
      </c>
      <c r="AF18" s="19" t="s">
        <v>61</v>
      </c>
      <c r="AG18" s="19" t="s">
        <v>61</v>
      </c>
      <c r="AH18" s="19" t="s">
        <v>201</v>
      </c>
      <c r="AI18" s="19" t="s">
        <v>203</v>
      </c>
      <c r="AJ18" s="19" t="s">
        <v>204</v>
      </c>
      <c r="AK18" s="19" t="s">
        <v>205</v>
      </c>
      <c r="AL18" s="19" t="s">
        <v>72</v>
      </c>
      <c r="AM18" s="19" t="s">
        <v>206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207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208</v>
      </c>
      <c r="B19" s="19" t="s">
        <v>209</v>
      </c>
      <c r="C19" s="19" t="s">
        <v>57</v>
      </c>
      <c r="D19" s="19" t="s">
        <v>58</v>
      </c>
      <c r="E19" s="19" t="s">
        <v>59</v>
      </c>
      <c r="F19" s="20">
        <v>2.0</v>
      </c>
      <c r="G19" s="20">
        <v>43366.0</v>
      </c>
      <c r="H19" s="20">
        <v>11500.0</v>
      </c>
      <c r="I19" s="20">
        <v>-10855.12</v>
      </c>
      <c r="J19" s="20" t="s">
        <v>60</v>
      </c>
      <c r="K19" s="20" t="s">
        <v>60</v>
      </c>
      <c r="L19" s="20">
        <v>44010.88</v>
      </c>
      <c r="M19" s="19" t="s">
        <v>61</v>
      </c>
      <c r="N19" s="19" t="str">
        <f t="shared" si="1"/>
        <v>Mouse Inalambrico Weibo 5084b Con Receptor Usb Color Blanco HG-12</v>
      </c>
      <c r="O19" s="19" t="str">
        <f t="shared" si="2"/>
        <v>Mouse Inalambrico Weibo 5084b Con Receptor Usb Color Blanco HG-12</v>
      </c>
      <c r="P19" s="19">
        <f>VLOOKUP(O19,YOVANI!B:D,3,0)</f>
        <v>12000</v>
      </c>
      <c r="Q19" s="19">
        <f t="shared" si="7"/>
        <v>24000</v>
      </c>
      <c r="R19" s="19">
        <v>7300.0</v>
      </c>
      <c r="S19" s="19">
        <v>1000.0</v>
      </c>
      <c r="T19" s="19">
        <f t="shared" si="8"/>
        <v>11710.88</v>
      </c>
      <c r="U19" s="19">
        <f t="shared" si="5"/>
        <v>5855.44</v>
      </c>
      <c r="V19" s="21">
        <f t="shared" si="9"/>
        <v>0.4879533333</v>
      </c>
      <c r="W19" s="19" t="s">
        <v>210</v>
      </c>
      <c r="X19" s="19" t="s">
        <v>211</v>
      </c>
      <c r="Y19" s="19" t="s">
        <v>212</v>
      </c>
      <c r="Z19" s="19" t="s">
        <v>61</v>
      </c>
      <c r="AA19" s="20">
        <v>21683.0</v>
      </c>
      <c r="AB19" s="20" t="s">
        <v>65</v>
      </c>
      <c r="AC19" s="19" t="s">
        <v>66</v>
      </c>
      <c r="AD19" s="19" t="s">
        <v>213</v>
      </c>
      <c r="AE19" s="19" t="s">
        <v>214</v>
      </c>
      <c r="AF19" s="19" t="s">
        <v>61</v>
      </c>
      <c r="AG19" s="19" t="s">
        <v>61</v>
      </c>
      <c r="AH19" s="19" t="s">
        <v>213</v>
      </c>
      <c r="AI19" s="19" t="s">
        <v>215</v>
      </c>
      <c r="AJ19" s="19" t="s">
        <v>216</v>
      </c>
      <c r="AK19" s="19" t="s">
        <v>157</v>
      </c>
      <c r="AL19" s="19" t="s">
        <v>72</v>
      </c>
      <c r="AM19" s="19" t="s">
        <v>217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218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219</v>
      </c>
      <c r="B20" s="19" t="s">
        <v>220</v>
      </c>
      <c r="C20" s="19" t="s">
        <v>57</v>
      </c>
      <c r="D20" s="19" t="s">
        <v>92</v>
      </c>
      <c r="E20" s="19" t="s">
        <v>59</v>
      </c>
      <c r="F20" s="20">
        <v>1.0</v>
      </c>
      <c r="G20" s="20">
        <v>79372.0</v>
      </c>
      <c r="H20" s="20">
        <v>10625.0</v>
      </c>
      <c r="I20" s="20">
        <v>-17315.55</v>
      </c>
      <c r="J20" s="20">
        <v>-10625.0</v>
      </c>
      <c r="K20" s="20" t="s">
        <v>60</v>
      </c>
      <c r="L20" s="20">
        <v>62056.45</v>
      </c>
      <c r="M20" s="19" t="s">
        <v>61</v>
      </c>
      <c r="N20" s="19" t="str">
        <f t="shared" si="1"/>
        <v>Maquina De Peluqueria Inalámbrica Profesional Vgr V-268 Color Dorado LI-58</v>
      </c>
      <c r="O20" s="19" t="str">
        <f t="shared" si="2"/>
        <v>Maquina De Peluqueria Inalámbrica Profesional Vgr V-268 Color Dorado LI-58</v>
      </c>
      <c r="P20" s="19">
        <f>VLOOKUP(O20,YOVANI!B:D,3,0)</f>
        <v>58000</v>
      </c>
      <c r="Q20" s="19">
        <f t="shared" si="7"/>
        <v>58000</v>
      </c>
      <c r="R20" s="19"/>
      <c r="S20" s="19">
        <v>1000.0</v>
      </c>
      <c r="T20" s="19">
        <f t="shared" si="8"/>
        <v>3056.45</v>
      </c>
      <c r="U20" s="19">
        <f t="shared" si="5"/>
        <v>3056.45</v>
      </c>
      <c r="V20" s="21">
        <f t="shared" si="9"/>
        <v>0.05269741379</v>
      </c>
      <c r="W20" s="19" t="s">
        <v>221</v>
      </c>
      <c r="X20" s="19" t="s">
        <v>222</v>
      </c>
      <c r="Y20" s="19" t="s">
        <v>223</v>
      </c>
      <c r="Z20" s="19" t="s">
        <v>61</v>
      </c>
      <c r="AA20" s="20">
        <v>79372.0</v>
      </c>
      <c r="AB20" s="20" t="s">
        <v>65</v>
      </c>
      <c r="AC20" s="19" t="s">
        <v>66</v>
      </c>
      <c r="AD20" s="19" t="s">
        <v>224</v>
      </c>
      <c r="AE20" s="19" t="s">
        <v>225</v>
      </c>
      <c r="AF20" s="19" t="s">
        <v>61</v>
      </c>
      <c r="AG20" s="19" t="s">
        <v>61</v>
      </c>
      <c r="AH20" s="19" t="s">
        <v>224</v>
      </c>
      <c r="AI20" s="19" t="s">
        <v>226</v>
      </c>
      <c r="AJ20" s="19" t="s">
        <v>227</v>
      </c>
      <c r="AK20" s="19" t="s">
        <v>228</v>
      </c>
      <c r="AL20" s="19" t="s">
        <v>192</v>
      </c>
      <c r="AM20" s="19" t="s">
        <v>229</v>
      </c>
      <c r="AN20" s="19" t="s">
        <v>74</v>
      </c>
      <c r="AO20" s="19" t="s">
        <v>104</v>
      </c>
      <c r="AP20" s="19" t="s">
        <v>61</v>
      </c>
      <c r="AQ20" s="19" t="s">
        <v>61</v>
      </c>
      <c r="AR20" s="19" t="s">
        <v>105</v>
      </c>
      <c r="AS20" s="19" t="s">
        <v>230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231</v>
      </c>
      <c r="B21" s="19" t="s">
        <v>232</v>
      </c>
      <c r="C21" s="19" t="s">
        <v>57</v>
      </c>
      <c r="D21" s="19" t="s">
        <v>92</v>
      </c>
      <c r="E21" s="19" t="s">
        <v>59</v>
      </c>
      <c r="F21" s="20">
        <v>6.0</v>
      </c>
      <c r="G21" s="20">
        <v>124578.0</v>
      </c>
      <c r="H21" s="20">
        <v>18733.0</v>
      </c>
      <c r="I21" s="20">
        <v>-32532.0</v>
      </c>
      <c r="J21" s="20">
        <v>-18733.0</v>
      </c>
      <c r="K21" s="20" t="s">
        <v>60</v>
      </c>
      <c r="L21" s="20">
        <v>92046.0</v>
      </c>
      <c r="M21" s="19" t="s">
        <v>61</v>
      </c>
      <c r="N21" s="19" t="str">
        <f t="shared" si="1"/>
        <v>Rizador De Pelo Sin Calor Para Cabello Largo Diadema Ondas GOT-12</v>
      </c>
      <c r="O21" s="19" t="str">
        <f t="shared" si="2"/>
        <v>Rizador De Pelo Sin Calor Para Cabello Largo Diadema Ondas GOT-12</v>
      </c>
      <c r="P21" s="19">
        <f>VLOOKUP(O21,YOVANI!B:D,3,0)</f>
        <v>12000</v>
      </c>
      <c r="Q21" s="19">
        <f t="shared" si="7"/>
        <v>72000</v>
      </c>
      <c r="R21" s="19"/>
      <c r="S21" s="19">
        <v>1000.0</v>
      </c>
      <c r="T21" s="19">
        <f t="shared" si="8"/>
        <v>19046</v>
      </c>
      <c r="U21" s="19">
        <f t="shared" si="5"/>
        <v>3174.333333</v>
      </c>
      <c r="V21" s="21">
        <f t="shared" si="9"/>
        <v>0.2645277778</v>
      </c>
      <c r="W21" s="19" t="s">
        <v>62</v>
      </c>
      <c r="X21" s="19" t="s">
        <v>63</v>
      </c>
      <c r="Y21" s="19" t="s">
        <v>64</v>
      </c>
      <c r="Z21" s="19" t="s">
        <v>61</v>
      </c>
      <c r="AA21" s="20">
        <v>20763.0</v>
      </c>
      <c r="AB21" s="20" t="s">
        <v>65</v>
      </c>
      <c r="AC21" s="19" t="s">
        <v>66</v>
      </c>
      <c r="AD21" s="19" t="s">
        <v>233</v>
      </c>
      <c r="AE21" s="19" t="s">
        <v>234</v>
      </c>
      <c r="AF21" s="19" t="s">
        <v>61</v>
      </c>
      <c r="AG21" s="19" t="s">
        <v>61</v>
      </c>
      <c r="AH21" s="19" t="s">
        <v>233</v>
      </c>
      <c r="AI21" s="19" t="s">
        <v>235</v>
      </c>
      <c r="AJ21" s="19" t="s">
        <v>236</v>
      </c>
      <c r="AK21" s="19" t="s">
        <v>237</v>
      </c>
      <c r="AL21" s="19" t="s">
        <v>238</v>
      </c>
      <c r="AM21" s="19" t="s">
        <v>239</v>
      </c>
      <c r="AN21" s="19" t="s">
        <v>74</v>
      </c>
      <c r="AO21" s="19" t="s">
        <v>104</v>
      </c>
      <c r="AP21" s="19" t="s">
        <v>61</v>
      </c>
      <c r="AQ21" s="19" t="s">
        <v>61</v>
      </c>
      <c r="AR21" s="19" t="s">
        <v>105</v>
      </c>
      <c r="AS21" s="19" t="s">
        <v>240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241</v>
      </c>
      <c r="B22" s="19" t="s">
        <v>242</v>
      </c>
      <c r="C22" s="19" t="s">
        <v>57</v>
      </c>
      <c r="D22" s="19" t="s">
        <v>92</v>
      </c>
      <c r="E22" s="19" t="s">
        <v>128</v>
      </c>
      <c r="F22" s="20">
        <v>1.0</v>
      </c>
      <c r="G22" s="20">
        <v>28800.0</v>
      </c>
      <c r="H22" s="20">
        <v>7735.0</v>
      </c>
      <c r="I22" s="20">
        <v>-6420.0</v>
      </c>
      <c r="J22" s="20">
        <v>-7735.0</v>
      </c>
      <c r="K22" s="20" t="s">
        <v>60</v>
      </c>
      <c r="L22" s="20">
        <v>22380.0</v>
      </c>
      <c r="M22" s="19" t="s">
        <v>61</v>
      </c>
      <c r="N22" s="19" t="str">
        <f t="shared" si="1"/>
        <v>Hervidor De Huevos Gallina Olla Eléctrica Cocinar HuevosColor : Amarillo | Voltaje : 110VTQ-12</v>
      </c>
      <c r="O22" s="19" t="str">
        <f t="shared" si="2"/>
        <v>Hervidor De Huevos Gallina Olla Eléctrica Cocinar HuevosColor : Amarillo | Voltaje : 110VTQ-12</v>
      </c>
      <c r="P22" s="19">
        <f>VLOOKUP(O22,YOVANI!B:D,3,0)</f>
        <v>18000</v>
      </c>
      <c r="Q22" s="19">
        <f t="shared" si="7"/>
        <v>18000</v>
      </c>
      <c r="R22" s="19"/>
      <c r="S22" s="19">
        <v>1000.0</v>
      </c>
      <c r="T22" s="19">
        <f t="shared" si="8"/>
        <v>3380</v>
      </c>
      <c r="U22" s="19">
        <f t="shared" si="5"/>
        <v>3380</v>
      </c>
      <c r="V22" s="21">
        <f t="shared" si="9"/>
        <v>0.1877777778</v>
      </c>
      <c r="W22" s="19" t="s">
        <v>243</v>
      </c>
      <c r="X22" s="19" t="s">
        <v>244</v>
      </c>
      <c r="Y22" s="19" t="s">
        <v>245</v>
      </c>
      <c r="Z22" s="19" t="s">
        <v>246</v>
      </c>
      <c r="AA22" s="20">
        <v>28800.0</v>
      </c>
      <c r="AB22" s="20" t="s">
        <v>65</v>
      </c>
      <c r="AC22" s="19" t="s">
        <v>66</v>
      </c>
      <c r="AD22" s="19" t="s">
        <v>247</v>
      </c>
      <c r="AE22" s="19" t="s">
        <v>248</v>
      </c>
      <c r="AF22" s="19" t="s">
        <v>61</v>
      </c>
      <c r="AG22" s="19" t="s">
        <v>61</v>
      </c>
      <c r="AH22" s="19" t="s">
        <v>247</v>
      </c>
      <c r="AI22" s="19" t="s">
        <v>249</v>
      </c>
      <c r="AJ22" s="19" t="s">
        <v>250</v>
      </c>
      <c r="AK22" s="19" t="s">
        <v>251</v>
      </c>
      <c r="AL22" s="19" t="s">
        <v>252</v>
      </c>
      <c r="AM22" s="19" t="s">
        <v>253</v>
      </c>
      <c r="AN22" s="19" t="s">
        <v>74</v>
      </c>
      <c r="AO22" s="19" t="s">
        <v>104</v>
      </c>
      <c r="AP22" s="19" t="s">
        <v>61</v>
      </c>
      <c r="AQ22" s="19" t="s">
        <v>61</v>
      </c>
      <c r="AR22" s="19" t="s">
        <v>105</v>
      </c>
      <c r="AS22" s="19" t="s">
        <v>254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255</v>
      </c>
      <c r="B23" s="19" t="s">
        <v>256</v>
      </c>
      <c r="C23" s="19" t="s">
        <v>57</v>
      </c>
      <c r="D23" s="19" t="s">
        <v>92</v>
      </c>
      <c r="E23" s="19" t="s">
        <v>59</v>
      </c>
      <c r="F23" s="20">
        <v>1.0</v>
      </c>
      <c r="G23" s="20">
        <v>18038.0</v>
      </c>
      <c r="H23" s="20">
        <v>15800.0</v>
      </c>
      <c r="I23" s="20">
        <v>-5166.0</v>
      </c>
      <c r="J23" s="20">
        <v>-15800.0</v>
      </c>
      <c r="K23" s="20" t="s">
        <v>60</v>
      </c>
      <c r="L23" s="20">
        <v>12872.0</v>
      </c>
      <c r="M23" s="19" t="s">
        <v>61</v>
      </c>
      <c r="N23" s="19" t="str">
        <f t="shared" si="1"/>
        <v>Afeitadora Eléctrica Portátil Mini-shave Recargable Por Usb Color Negro VZ-11</v>
      </c>
      <c r="O23" s="19" t="str">
        <f t="shared" si="2"/>
        <v>Afeitadora Eléctrica Portátil Mini-shave Recargable Por Usb Color Negro VZ-11</v>
      </c>
      <c r="P23" s="19">
        <f>VLOOKUP(O23,YOVANI!B:D,3,0)</f>
        <v>7000</v>
      </c>
      <c r="Q23" s="19">
        <f t="shared" si="7"/>
        <v>7000</v>
      </c>
      <c r="R23" s="19"/>
      <c r="S23" s="19">
        <v>1000.0</v>
      </c>
      <c r="T23" s="19">
        <f t="shared" si="8"/>
        <v>4872</v>
      </c>
      <c r="U23" s="19">
        <f t="shared" si="5"/>
        <v>4872</v>
      </c>
      <c r="V23" s="19" t="s">
        <v>61</v>
      </c>
      <c r="W23" s="19" t="s">
        <v>257</v>
      </c>
      <c r="X23" s="19" t="s">
        <v>258</v>
      </c>
      <c r="Y23" s="19" t="s">
        <v>259</v>
      </c>
      <c r="Z23" s="19" t="s">
        <v>61</v>
      </c>
      <c r="AA23" s="20">
        <v>18038.0</v>
      </c>
      <c r="AB23" s="20" t="s">
        <v>65</v>
      </c>
      <c r="AC23" s="19" t="s">
        <v>66</v>
      </c>
      <c r="AD23" s="19" t="s">
        <v>260</v>
      </c>
      <c r="AE23" s="19" t="s">
        <v>261</v>
      </c>
      <c r="AF23" s="19" t="s">
        <v>61</v>
      </c>
      <c r="AG23" s="19" t="s">
        <v>61</v>
      </c>
      <c r="AH23" s="19" t="s">
        <v>260</v>
      </c>
      <c r="AI23" s="19" t="s">
        <v>262</v>
      </c>
      <c r="AJ23" s="19" t="s">
        <v>263</v>
      </c>
      <c r="AK23" s="19" t="s">
        <v>264</v>
      </c>
      <c r="AL23" s="19" t="s">
        <v>102</v>
      </c>
      <c r="AM23" s="19" t="s">
        <v>265</v>
      </c>
      <c r="AN23" s="19" t="s">
        <v>74</v>
      </c>
      <c r="AO23" s="19" t="s">
        <v>104</v>
      </c>
      <c r="AP23" s="19" t="s">
        <v>61</v>
      </c>
      <c r="AQ23" s="19" t="s">
        <v>61</v>
      </c>
      <c r="AR23" s="19" t="s">
        <v>105</v>
      </c>
      <c r="AS23" s="19" t="s">
        <v>266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267</v>
      </c>
      <c r="B24" s="19" t="s">
        <v>268</v>
      </c>
      <c r="C24" s="19" t="s">
        <v>57</v>
      </c>
      <c r="D24" s="19" t="s">
        <v>92</v>
      </c>
      <c r="E24" s="19" t="s">
        <v>59</v>
      </c>
      <c r="F24" s="20">
        <v>3.0</v>
      </c>
      <c r="G24" s="20">
        <v>60099.0</v>
      </c>
      <c r="H24" s="20">
        <v>23000.0</v>
      </c>
      <c r="I24" s="20">
        <v>-13512.0</v>
      </c>
      <c r="J24" s="20">
        <v>-23000.0</v>
      </c>
      <c r="K24" s="20" t="s">
        <v>60</v>
      </c>
      <c r="L24" s="20">
        <v>46587.0</v>
      </c>
      <c r="M24" s="19" t="s">
        <v>61</v>
      </c>
      <c r="N24" s="19" t="str">
        <f t="shared" si="1"/>
        <v>Cámara De Seguridad Shenzhen A9 Mini Con Resolución De 1080p Visión Nocturna Incluida Negra TC-14</v>
      </c>
      <c r="O24" s="19" t="str">
        <f t="shared" si="2"/>
        <v>Cámara De Seguridad Shenzhen A9 Mini Con Resolución De 1080p Visión Nocturna Incluida Negra TC-14</v>
      </c>
      <c r="P24" s="19">
        <f>VLOOKUP(O24,YOVANI!B:D,3,0)</f>
        <v>14000</v>
      </c>
      <c r="Q24" s="19">
        <f t="shared" si="7"/>
        <v>42000</v>
      </c>
      <c r="R24" s="19"/>
      <c r="S24" s="19">
        <v>1000.0</v>
      </c>
      <c r="T24" s="19">
        <f t="shared" si="8"/>
        <v>3587</v>
      </c>
      <c r="U24" s="19">
        <f t="shared" si="5"/>
        <v>1195.666667</v>
      </c>
      <c r="V24" s="19" t="s">
        <v>61</v>
      </c>
      <c r="W24" s="19" t="s">
        <v>150</v>
      </c>
      <c r="X24" s="19" t="s">
        <v>151</v>
      </c>
      <c r="Y24" s="19" t="s">
        <v>152</v>
      </c>
      <c r="Z24" s="19" t="s">
        <v>61</v>
      </c>
      <c r="AA24" s="20">
        <v>20033.0</v>
      </c>
      <c r="AB24" s="20" t="s">
        <v>65</v>
      </c>
      <c r="AC24" s="19" t="s">
        <v>66</v>
      </c>
      <c r="AD24" s="19" t="s">
        <v>269</v>
      </c>
      <c r="AE24" s="19" t="s">
        <v>270</v>
      </c>
      <c r="AF24" s="19" t="s">
        <v>61</v>
      </c>
      <c r="AG24" s="19" t="s">
        <v>61</v>
      </c>
      <c r="AH24" s="19" t="s">
        <v>269</v>
      </c>
      <c r="AI24" s="19" t="s">
        <v>271</v>
      </c>
      <c r="AJ24" s="19" t="s">
        <v>272</v>
      </c>
      <c r="AK24" s="19" t="s">
        <v>273</v>
      </c>
      <c r="AL24" s="19" t="s">
        <v>102</v>
      </c>
      <c r="AM24" s="19" t="s">
        <v>274</v>
      </c>
      <c r="AN24" s="19" t="s">
        <v>74</v>
      </c>
      <c r="AO24" s="19" t="s">
        <v>104</v>
      </c>
      <c r="AP24" s="19" t="s">
        <v>61</v>
      </c>
      <c r="AQ24" s="19" t="s">
        <v>61</v>
      </c>
      <c r="AR24" s="19" t="s">
        <v>105</v>
      </c>
      <c r="AS24" s="19" t="s">
        <v>275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276</v>
      </c>
      <c r="B25" s="19" t="s">
        <v>277</v>
      </c>
      <c r="C25" s="19" t="s">
        <v>57</v>
      </c>
      <c r="D25" s="19" t="s">
        <v>92</v>
      </c>
      <c r="E25" s="19" t="s">
        <v>59</v>
      </c>
      <c r="F25" s="20">
        <v>1.0</v>
      </c>
      <c r="G25" s="20">
        <v>25459.0</v>
      </c>
      <c r="H25" s="20">
        <v>10795.0</v>
      </c>
      <c r="I25" s="20">
        <v>-6612.9</v>
      </c>
      <c r="J25" s="20">
        <v>-10795.0</v>
      </c>
      <c r="K25" s="20" t="s">
        <v>60</v>
      </c>
      <c r="L25" s="20">
        <v>18846.1</v>
      </c>
      <c r="M25" s="19" t="s">
        <v>61</v>
      </c>
      <c r="N25" s="19" t="str">
        <f t="shared" si="1"/>
        <v>Licuadora Portatil Deportiva 380ml Inalambrica Batidos Fruta Color Rosa TQ-15</v>
      </c>
      <c r="O25" s="19" t="str">
        <f t="shared" si="2"/>
        <v>Licuadora Portatil Deportiva 380ml Inalambrica Batidos Fruta Color Rosa TQ-15</v>
      </c>
      <c r="P25" s="19">
        <f>VLOOKUP(O25,YOVANI!B:D,3,0)</f>
        <v>15000</v>
      </c>
      <c r="Q25" s="19">
        <f t="shared" si="7"/>
        <v>15000</v>
      </c>
      <c r="R25" s="19"/>
      <c r="S25" s="19">
        <v>1000.0</v>
      </c>
      <c r="T25" s="19">
        <f t="shared" si="8"/>
        <v>2846.1</v>
      </c>
      <c r="U25" s="19">
        <f t="shared" si="5"/>
        <v>2846.1</v>
      </c>
      <c r="V25" s="19" t="s">
        <v>61</v>
      </c>
      <c r="W25" s="19" t="s">
        <v>278</v>
      </c>
      <c r="X25" s="19" t="s">
        <v>279</v>
      </c>
      <c r="Y25" s="19" t="s">
        <v>280</v>
      </c>
      <c r="Z25" s="19" t="s">
        <v>61</v>
      </c>
      <c r="AA25" s="20">
        <v>25459.0</v>
      </c>
      <c r="AB25" s="20" t="s">
        <v>65</v>
      </c>
      <c r="AC25" s="19" t="s">
        <v>66</v>
      </c>
      <c r="AD25" s="19" t="s">
        <v>281</v>
      </c>
      <c r="AE25" s="19" t="s">
        <v>282</v>
      </c>
      <c r="AF25" s="19" t="s">
        <v>61</v>
      </c>
      <c r="AG25" s="19" t="s">
        <v>61</v>
      </c>
      <c r="AH25" s="19" t="s">
        <v>281</v>
      </c>
      <c r="AI25" s="19" t="s">
        <v>283</v>
      </c>
      <c r="AJ25" s="19" t="s">
        <v>284</v>
      </c>
      <c r="AK25" s="19" t="s">
        <v>285</v>
      </c>
      <c r="AL25" s="19" t="s">
        <v>286</v>
      </c>
      <c r="AM25" s="19" t="s">
        <v>287</v>
      </c>
      <c r="AN25" s="19" t="s">
        <v>74</v>
      </c>
      <c r="AO25" s="19" t="s">
        <v>104</v>
      </c>
      <c r="AP25" s="19" t="s">
        <v>61</v>
      </c>
      <c r="AQ25" s="19" t="s">
        <v>61</v>
      </c>
      <c r="AR25" s="19" t="s">
        <v>105</v>
      </c>
      <c r="AS25" s="19" t="s">
        <v>288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289</v>
      </c>
      <c r="B26" s="19" t="s">
        <v>290</v>
      </c>
      <c r="C26" s="19" t="s">
        <v>57</v>
      </c>
      <c r="D26" s="19" t="s">
        <v>92</v>
      </c>
      <c r="E26" s="19" t="s">
        <v>59</v>
      </c>
      <c r="F26" s="20">
        <v>1.0</v>
      </c>
      <c r="G26" s="20">
        <v>22900.0</v>
      </c>
      <c r="H26" s="20">
        <v>13300.0</v>
      </c>
      <c r="I26" s="20">
        <v>-5306.0</v>
      </c>
      <c r="J26" s="20">
        <v>-13300.0</v>
      </c>
      <c r="K26" s="20" t="s">
        <v>60</v>
      </c>
      <c r="L26" s="20">
        <v>17594.0</v>
      </c>
      <c r="M26" s="19" t="s">
        <v>61</v>
      </c>
      <c r="N26" s="19" t="str">
        <f t="shared" si="1"/>
        <v>Manguera Expandible 15m 7 Tipos De Riego Jardín LavadoColor : coloresGAT-13</v>
      </c>
      <c r="O26" s="19" t="str">
        <f t="shared" si="2"/>
        <v>Manguera Expandible 15m 7 Tipos De Riego Jardín LavadoColor : coloresGAT-13</v>
      </c>
      <c r="P26" s="19">
        <f>VLOOKUP(O26,YOVANI!B:D,3,0)</f>
        <v>13000</v>
      </c>
      <c r="Q26" s="19">
        <f t="shared" si="7"/>
        <v>13000</v>
      </c>
      <c r="R26" s="19"/>
      <c r="S26" s="19">
        <v>1000.0</v>
      </c>
      <c r="T26" s="19">
        <f t="shared" si="8"/>
        <v>3594</v>
      </c>
      <c r="U26" s="19">
        <f t="shared" si="5"/>
        <v>3594</v>
      </c>
      <c r="V26" s="19" t="s">
        <v>61</v>
      </c>
      <c r="W26" s="19" t="s">
        <v>93</v>
      </c>
      <c r="X26" s="19" t="s">
        <v>94</v>
      </c>
      <c r="Y26" s="19" t="s">
        <v>95</v>
      </c>
      <c r="Z26" s="19" t="s">
        <v>96</v>
      </c>
      <c r="AA26" s="20">
        <v>22900.0</v>
      </c>
      <c r="AB26" s="20" t="s">
        <v>65</v>
      </c>
      <c r="AC26" s="19" t="s">
        <v>66</v>
      </c>
      <c r="AD26" s="19" t="s">
        <v>291</v>
      </c>
      <c r="AE26" s="19" t="s">
        <v>292</v>
      </c>
      <c r="AF26" s="19" t="s">
        <v>61</v>
      </c>
      <c r="AG26" s="19" t="s">
        <v>61</v>
      </c>
      <c r="AH26" s="19" t="s">
        <v>291</v>
      </c>
      <c r="AI26" s="19" t="s">
        <v>293</v>
      </c>
      <c r="AJ26" s="19" t="s">
        <v>294</v>
      </c>
      <c r="AK26" s="19" t="s">
        <v>228</v>
      </c>
      <c r="AL26" s="19" t="s">
        <v>192</v>
      </c>
      <c r="AM26" s="19" t="s">
        <v>295</v>
      </c>
      <c r="AN26" s="19" t="s">
        <v>74</v>
      </c>
      <c r="AO26" s="19" t="s">
        <v>104</v>
      </c>
      <c r="AP26" s="19" t="s">
        <v>61</v>
      </c>
      <c r="AQ26" s="19" t="s">
        <v>61</v>
      </c>
      <c r="AR26" s="19" t="s">
        <v>105</v>
      </c>
      <c r="AS26" s="19" t="s">
        <v>296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297</v>
      </c>
      <c r="B27" s="19" t="s">
        <v>298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20763.0</v>
      </c>
      <c r="H27" s="20">
        <v>11500.0</v>
      </c>
      <c r="I27" s="20">
        <v>-5422.0</v>
      </c>
      <c r="J27" s="20" t="s">
        <v>60</v>
      </c>
      <c r="K27" s="20" t="s">
        <v>60</v>
      </c>
      <c r="L27" s="20">
        <v>26841.0</v>
      </c>
      <c r="M27" s="19" t="s">
        <v>61</v>
      </c>
      <c r="N27" s="19" t="str">
        <f t="shared" si="1"/>
        <v>Rizador De Pelo Sin Calor Para Cabello Largo Diadema Ondas GOT-12</v>
      </c>
      <c r="O27" s="19" t="str">
        <f t="shared" si="2"/>
        <v>Rizador De Pelo Sin Calor Para Cabello Largo Diadema Ondas GOT-12</v>
      </c>
      <c r="P27" s="19">
        <f>VLOOKUP(O27,YOVANI!B:D,3,0)</f>
        <v>12000</v>
      </c>
      <c r="Q27" s="19">
        <f t="shared" si="7"/>
        <v>12000</v>
      </c>
      <c r="R27" s="19">
        <v>7300.0</v>
      </c>
      <c r="S27" s="19">
        <v>1000.0</v>
      </c>
      <c r="T27" s="19">
        <f t="shared" si="8"/>
        <v>6541</v>
      </c>
      <c r="U27" s="19">
        <f t="shared" si="5"/>
        <v>6541</v>
      </c>
      <c r="V27" s="19" t="s">
        <v>61</v>
      </c>
      <c r="W27" s="19" t="s">
        <v>62</v>
      </c>
      <c r="X27" s="19" t="s">
        <v>63</v>
      </c>
      <c r="Y27" s="19" t="s">
        <v>64</v>
      </c>
      <c r="Z27" s="19" t="s">
        <v>61</v>
      </c>
      <c r="AA27" s="20">
        <v>20763.0</v>
      </c>
      <c r="AB27" s="20" t="s">
        <v>65</v>
      </c>
      <c r="AC27" s="19" t="s">
        <v>66</v>
      </c>
      <c r="AD27" s="19" t="s">
        <v>299</v>
      </c>
      <c r="AE27" s="19" t="s">
        <v>300</v>
      </c>
      <c r="AF27" s="19" t="s">
        <v>61</v>
      </c>
      <c r="AG27" s="19" t="s">
        <v>61</v>
      </c>
      <c r="AH27" s="19" t="s">
        <v>299</v>
      </c>
      <c r="AI27" s="19" t="s">
        <v>301</v>
      </c>
      <c r="AJ27" s="19" t="s">
        <v>302</v>
      </c>
      <c r="AK27" s="19" t="s">
        <v>303</v>
      </c>
      <c r="AL27" s="19" t="s">
        <v>72</v>
      </c>
      <c r="AM27" s="19" t="s">
        <v>304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305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306</v>
      </c>
      <c r="B28" s="19" t="s">
        <v>307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48000.0</v>
      </c>
      <c r="H28" s="20">
        <v>8900.0</v>
      </c>
      <c r="I28" s="20">
        <v>-8820.0</v>
      </c>
      <c r="J28" s="20" t="s">
        <v>60</v>
      </c>
      <c r="K28" s="20" t="s">
        <v>60</v>
      </c>
      <c r="L28" s="20">
        <v>48080.0</v>
      </c>
      <c r="M28" s="19" t="s">
        <v>61</v>
      </c>
      <c r="N28" s="19" t="str">
        <f t="shared" si="1"/>
        <v>Manguera Magic Hose Expandible 45 Metros Con PistolaColor : coloresGAT-27</v>
      </c>
      <c r="O28" s="19" t="str">
        <f t="shared" si="2"/>
        <v>Manguera Magic Hose Expandible 45 Metros Con PistolaColor : coloresGAT-27</v>
      </c>
      <c r="P28" s="19">
        <f>VLOOKUP(O28,YOVANI!B:D,3,0)</f>
        <v>27000</v>
      </c>
      <c r="Q28" s="19">
        <f t="shared" si="7"/>
        <v>27000</v>
      </c>
      <c r="R28" s="19">
        <v>7300.0</v>
      </c>
      <c r="S28" s="19">
        <v>1000.0</v>
      </c>
      <c r="T28" s="19">
        <f t="shared" si="8"/>
        <v>12780</v>
      </c>
      <c r="U28" s="19">
        <f t="shared" si="5"/>
        <v>12780</v>
      </c>
      <c r="V28" s="19" t="s">
        <v>61</v>
      </c>
      <c r="W28" s="19" t="s">
        <v>308</v>
      </c>
      <c r="X28" s="19" t="s">
        <v>309</v>
      </c>
      <c r="Y28" s="19" t="s">
        <v>310</v>
      </c>
      <c r="Z28" s="19" t="s">
        <v>96</v>
      </c>
      <c r="AA28" s="20">
        <v>48000.0</v>
      </c>
      <c r="AB28" s="20" t="s">
        <v>65</v>
      </c>
      <c r="AC28" s="19" t="s">
        <v>66</v>
      </c>
      <c r="AD28" s="19" t="s">
        <v>311</v>
      </c>
      <c r="AE28" s="19" t="s">
        <v>312</v>
      </c>
      <c r="AF28" s="19" t="s">
        <v>61</v>
      </c>
      <c r="AG28" s="19" t="s">
        <v>61</v>
      </c>
      <c r="AH28" s="19" t="s">
        <v>311</v>
      </c>
      <c r="AI28" s="19" t="s">
        <v>313</v>
      </c>
      <c r="AJ28" s="19" t="s">
        <v>314</v>
      </c>
      <c r="AK28" s="19" t="s">
        <v>315</v>
      </c>
      <c r="AL28" s="19" t="s">
        <v>72</v>
      </c>
      <c r="AM28" s="19" t="s">
        <v>316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317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318</v>
      </c>
      <c r="B29" s="19" t="s">
        <v>319</v>
      </c>
      <c r="C29" s="19" t="s">
        <v>57</v>
      </c>
      <c r="D29" s="19" t="s">
        <v>92</v>
      </c>
      <c r="E29" s="19" t="s">
        <v>59</v>
      </c>
      <c r="F29" s="20">
        <v>1.0</v>
      </c>
      <c r="G29" s="20">
        <v>18038.0</v>
      </c>
      <c r="H29" s="20">
        <v>13800.0</v>
      </c>
      <c r="I29" s="20">
        <v>-5166.0</v>
      </c>
      <c r="J29" s="20">
        <v>-13800.0</v>
      </c>
      <c r="K29" s="20" t="s">
        <v>60</v>
      </c>
      <c r="L29" s="20">
        <v>12872.0</v>
      </c>
      <c r="M29" s="19" t="s">
        <v>61</v>
      </c>
      <c r="N29" s="19" t="str">
        <f t="shared" si="1"/>
        <v>Afeitadora Eléctrica Portátil Mini-shave Recargable Por Usb Color Negro VZ-11</v>
      </c>
      <c r="O29" s="19" t="str">
        <f t="shared" si="2"/>
        <v>Afeitadora Eléctrica Portátil Mini-shave Recargable Por Usb Color Negro VZ-11</v>
      </c>
      <c r="P29" s="19">
        <f>VLOOKUP(O29,YOVANI!B:D,3,0)</f>
        <v>7000</v>
      </c>
      <c r="Q29" s="19">
        <f t="shared" si="7"/>
        <v>7000</v>
      </c>
      <c r="R29" s="19"/>
      <c r="S29" s="19">
        <v>1000.0</v>
      </c>
      <c r="T29" s="19">
        <f t="shared" si="8"/>
        <v>4872</v>
      </c>
      <c r="U29" s="19">
        <f t="shared" si="5"/>
        <v>4872</v>
      </c>
      <c r="V29" s="19" t="s">
        <v>61</v>
      </c>
      <c r="W29" s="19" t="s">
        <v>257</v>
      </c>
      <c r="X29" s="19" t="s">
        <v>258</v>
      </c>
      <c r="Y29" s="19" t="s">
        <v>259</v>
      </c>
      <c r="Z29" s="19" t="s">
        <v>61</v>
      </c>
      <c r="AA29" s="20">
        <v>18038.0</v>
      </c>
      <c r="AB29" s="20" t="s">
        <v>65</v>
      </c>
      <c r="AC29" s="19" t="s">
        <v>66</v>
      </c>
      <c r="AD29" s="19" t="s">
        <v>320</v>
      </c>
      <c r="AE29" s="19" t="s">
        <v>321</v>
      </c>
      <c r="AF29" s="19" t="s">
        <v>61</v>
      </c>
      <c r="AG29" s="19" t="s">
        <v>61</v>
      </c>
      <c r="AH29" s="19" t="s">
        <v>320</v>
      </c>
      <c r="AI29" s="19" t="s">
        <v>322</v>
      </c>
      <c r="AJ29" s="19" t="s">
        <v>323</v>
      </c>
      <c r="AK29" s="19" t="s">
        <v>182</v>
      </c>
      <c r="AL29" s="19" t="s">
        <v>183</v>
      </c>
      <c r="AM29" s="19" t="s">
        <v>324</v>
      </c>
      <c r="AN29" s="19" t="s">
        <v>74</v>
      </c>
      <c r="AO29" s="19" t="s">
        <v>104</v>
      </c>
      <c r="AP29" s="19" t="s">
        <v>61</v>
      </c>
      <c r="AQ29" s="19" t="s">
        <v>61</v>
      </c>
      <c r="AR29" s="19" t="s">
        <v>105</v>
      </c>
      <c r="AS29" s="19" t="s">
        <v>325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326</v>
      </c>
      <c r="B30" s="19" t="s">
        <v>327</v>
      </c>
      <c r="C30" s="19" t="s">
        <v>57</v>
      </c>
      <c r="D30" s="19" t="s">
        <v>92</v>
      </c>
      <c r="E30" s="19" t="s">
        <v>59</v>
      </c>
      <c r="F30" s="20">
        <v>1.0</v>
      </c>
      <c r="G30" s="20">
        <v>22900.0</v>
      </c>
      <c r="H30" s="20">
        <v>15800.0</v>
      </c>
      <c r="I30" s="20">
        <v>-5306.0</v>
      </c>
      <c r="J30" s="20">
        <v>-15800.0</v>
      </c>
      <c r="K30" s="20" t="s">
        <v>60</v>
      </c>
      <c r="L30" s="20">
        <v>17594.0</v>
      </c>
      <c r="M30" s="19" t="s">
        <v>61</v>
      </c>
      <c r="N30" s="19" t="str">
        <f t="shared" si="1"/>
        <v>Manguera Expandible 15m 7 Tipos De Riego Jardín LavadoColor : coloresGAT-13</v>
      </c>
      <c r="O30" s="19" t="str">
        <f t="shared" si="2"/>
        <v>Manguera Expandible 15m 7 Tipos De Riego Jardín LavadoColor : coloresGAT-13</v>
      </c>
      <c r="P30" s="19">
        <f>VLOOKUP(O30,YOVANI!B:D,3,0)</f>
        <v>13000</v>
      </c>
      <c r="Q30" s="19">
        <f t="shared" si="7"/>
        <v>13000</v>
      </c>
      <c r="R30" s="19"/>
      <c r="S30" s="19">
        <v>1000.0</v>
      </c>
      <c r="T30" s="19">
        <f t="shared" si="8"/>
        <v>3594</v>
      </c>
      <c r="U30" s="19">
        <f t="shared" si="5"/>
        <v>3594</v>
      </c>
      <c r="V30" s="19" t="s">
        <v>61</v>
      </c>
      <c r="W30" s="19" t="s">
        <v>93</v>
      </c>
      <c r="X30" s="19" t="s">
        <v>94</v>
      </c>
      <c r="Y30" s="19" t="s">
        <v>95</v>
      </c>
      <c r="Z30" s="19" t="s">
        <v>96</v>
      </c>
      <c r="AA30" s="20">
        <v>22900.0</v>
      </c>
      <c r="AB30" s="20" t="s">
        <v>65</v>
      </c>
      <c r="AC30" s="19" t="s">
        <v>66</v>
      </c>
      <c r="AD30" s="19" t="s">
        <v>328</v>
      </c>
      <c r="AE30" s="19" t="s">
        <v>329</v>
      </c>
      <c r="AF30" s="19" t="s">
        <v>61</v>
      </c>
      <c r="AG30" s="19" t="s">
        <v>61</v>
      </c>
      <c r="AH30" s="19" t="s">
        <v>328</v>
      </c>
      <c r="AI30" s="19" t="s">
        <v>330</v>
      </c>
      <c r="AJ30" s="19" t="s">
        <v>331</v>
      </c>
      <c r="AK30" s="19" t="s">
        <v>332</v>
      </c>
      <c r="AL30" s="19" t="s">
        <v>333</v>
      </c>
      <c r="AM30" s="19" t="s">
        <v>61</v>
      </c>
      <c r="AN30" s="19" t="s">
        <v>74</v>
      </c>
      <c r="AO30" s="19" t="s">
        <v>104</v>
      </c>
      <c r="AP30" s="19" t="s">
        <v>61</v>
      </c>
      <c r="AQ30" s="19" t="s">
        <v>61</v>
      </c>
      <c r="AR30" s="19" t="s">
        <v>105</v>
      </c>
      <c r="AS30" s="19" t="s">
        <v>334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335</v>
      </c>
      <c r="B31" s="19" t="s">
        <v>336</v>
      </c>
      <c r="C31" s="19" t="s">
        <v>57</v>
      </c>
      <c r="D31" s="19" t="s">
        <v>92</v>
      </c>
      <c r="E31" s="19" t="s">
        <v>59</v>
      </c>
      <c r="F31" s="20">
        <v>12.0</v>
      </c>
      <c r="G31" s="20">
        <v>240396.0</v>
      </c>
      <c r="H31" s="20">
        <v>14068.0</v>
      </c>
      <c r="I31" s="20">
        <v>-58918.44</v>
      </c>
      <c r="J31" s="20">
        <v>-14068.0</v>
      </c>
      <c r="K31" s="20" t="s">
        <v>60</v>
      </c>
      <c r="L31" s="20">
        <v>181477.56</v>
      </c>
      <c r="M31" s="19" t="s">
        <v>61</v>
      </c>
      <c r="N31" s="19" t="str">
        <f t="shared" si="1"/>
        <v>Cámara De Seguridad Shenzhen A9 Mini Con Resolución De 1080p Visión Nocturna Incluida Negra TC-14</v>
      </c>
      <c r="O31" s="19" t="str">
        <f t="shared" si="2"/>
        <v>Cámara De Seguridad Shenzhen A9 Mini Con Resolución De 1080p Visión Nocturna Incluida Negra TC-14</v>
      </c>
      <c r="P31" s="19">
        <f>VLOOKUP(O31,YOVANI!B:D,3,0)</f>
        <v>14000</v>
      </c>
      <c r="Q31" s="19">
        <f t="shared" si="7"/>
        <v>168000</v>
      </c>
      <c r="R31" s="19"/>
      <c r="S31" s="19">
        <v>1000.0</v>
      </c>
      <c r="T31" s="19">
        <f t="shared" si="8"/>
        <v>12477.56</v>
      </c>
      <c r="U31" s="19">
        <f t="shared" si="5"/>
        <v>1039.796667</v>
      </c>
      <c r="V31" s="19" t="s">
        <v>61</v>
      </c>
      <c r="W31" s="19" t="s">
        <v>150</v>
      </c>
      <c r="X31" s="19" t="s">
        <v>151</v>
      </c>
      <c r="Y31" s="19" t="s">
        <v>152</v>
      </c>
      <c r="Z31" s="19" t="s">
        <v>61</v>
      </c>
      <c r="AA31" s="20">
        <v>20033.0</v>
      </c>
      <c r="AB31" s="20" t="s">
        <v>65</v>
      </c>
      <c r="AC31" s="19" t="s">
        <v>66</v>
      </c>
      <c r="AD31" s="19" t="s">
        <v>337</v>
      </c>
      <c r="AE31" s="19" t="s">
        <v>338</v>
      </c>
      <c r="AF31" s="19" t="s">
        <v>61</v>
      </c>
      <c r="AG31" s="19" t="s">
        <v>61</v>
      </c>
      <c r="AH31" s="19" t="s">
        <v>337</v>
      </c>
      <c r="AI31" s="19" t="s">
        <v>339</v>
      </c>
      <c r="AJ31" s="19" t="s">
        <v>340</v>
      </c>
      <c r="AK31" s="19" t="s">
        <v>341</v>
      </c>
      <c r="AL31" s="19" t="s">
        <v>342</v>
      </c>
      <c r="AM31" s="19" t="s">
        <v>343</v>
      </c>
      <c r="AN31" s="19" t="s">
        <v>74</v>
      </c>
      <c r="AO31" s="19" t="s">
        <v>104</v>
      </c>
      <c r="AP31" s="19" t="s">
        <v>61</v>
      </c>
      <c r="AQ31" s="19" t="s">
        <v>61</v>
      </c>
      <c r="AR31" s="19" t="s">
        <v>105</v>
      </c>
      <c r="AS31" s="19" t="s">
        <v>344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345</v>
      </c>
      <c r="B32" s="19" t="s">
        <v>346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20763.0</v>
      </c>
      <c r="H32" s="20">
        <v>8900.0</v>
      </c>
      <c r="I32" s="20">
        <v>-5947.16</v>
      </c>
      <c r="J32" s="20" t="s">
        <v>60</v>
      </c>
      <c r="K32" s="20" t="s">
        <v>60</v>
      </c>
      <c r="L32" s="20">
        <v>23715.84</v>
      </c>
      <c r="M32" s="19" t="s">
        <v>61</v>
      </c>
      <c r="N32" s="19" t="str">
        <f t="shared" si="1"/>
        <v>Rizador De Pelo Sin Calor Para Cabello Largo Diadema Ondas GOT-12</v>
      </c>
      <c r="O32" s="19" t="str">
        <f t="shared" si="2"/>
        <v>Rizador De Pelo Sin Calor Para Cabello Largo Diadema Ondas GOT-12</v>
      </c>
      <c r="P32" s="19">
        <f>VLOOKUP(O32,YOVANI!B:D,3,0)</f>
        <v>12000</v>
      </c>
      <c r="Q32" s="19">
        <f t="shared" si="7"/>
        <v>12000</v>
      </c>
      <c r="R32" s="19">
        <v>7300.0</v>
      </c>
      <c r="S32" s="19">
        <v>1000.0</v>
      </c>
      <c r="T32" s="19">
        <f t="shared" si="8"/>
        <v>3415.84</v>
      </c>
      <c r="U32" s="19">
        <f t="shared" si="5"/>
        <v>3415.84</v>
      </c>
      <c r="V32" s="19" t="s">
        <v>61</v>
      </c>
      <c r="W32" s="19" t="s">
        <v>62</v>
      </c>
      <c r="X32" s="19" t="s">
        <v>63</v>
      </c>
      <c r="Y32" s="19" t="s">
        <v>64</v>
      </c>
      <c r="Z32" s="19" t="s">
        <v>61</v>
      </c>
      <c r="AA32" s="20">
        <v>20763.0</v>
      </c>
      <c r="AB32" s="20" t="s">
        <v>65</v>
      </c>
      <c r="AC32" s="19" t="s">
        <v>66</v>
      </c>
      <c r="AD32" s="19" t="s">
        <v>347</v>
      </c>
      <c r="AE32" s="19" t="s">
        <v>348</v>
      </c>
      <c r="AF32" s="19" t="s">
        <v>61</v>
      </c>
      <c r="AG32" s="19" t="s">
        <v>61</v>
      </c>
      <c r="AH32" s="19" t="s">
        <v>347</v>
      </c>
      <c r="AI32" s="19" t="s">
        <v>349</v>
      </c>
      <c r="AJ32" s="19" t="s">
        <v>350</v>
      </c>
      <c r="AK32" s="19" t="s">
        <v>351</v>
      </c>
      <c r="AL32" s="19" t="s">
        <v>72</v>
      </c>
      <c r="AM32" s="19" t="s">
        <v>352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353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354</v>
      </c>
      <c r="B33" s="19" t="s">
        <v>355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106545.0</v>
      </c>
      <c r="H33" s="20">
        <v>1980.0</v>
      </c>
      <c r="I33" s="20">
        <v>-16955.28</v>
      </c>
      <c r="J33" s="20" t="s">
        <v>60</v>
      </c>
      <c r="K33" s="20" t="s">
        <v>60</v>
      </c>
      <c r="L33" s="20">
        <v>91569.72</v>
      </c>
      <c r="M33" s="19" t="s">
        <v>61</v>
      </c>
      <c r="N33" s="19" t="str">
        <f t="shared" si="1"/>
        <v>Compresor De Aire Mini A Batería Portátil Camel 628-4x4 12v Gris RD-74</v>
      </c>
      <c r="O33" s="19" t="str">
        <f t="shared" si="2"/>
        <v>Compresor De Aire Mini A Batería Portátil Camel 628-4x4 12v Gris RD-74</v>
      </c>
      <c r="P33" s="19">
        <f>VLOOKUP(O33,YOVANI!B:D,3,0)</f>
        <v>62000</v>
      </c>
      <c r="Q33" s="19">
        <f t="shared" si="7"/>
        <v>62000</v>
      </c>
      <c r="R33" s="19">
        <v>7300.0</v>
      </c>
      <c r="S33" s="19">
        <v>1000.0</v>
      </c>
      <c r="T33" s="19">
        <f t="shared" si="8"/>
        <v>21269.72</v>
      </c>
      <c r="U33" s="19">
        <f t="shared" si="5"/>
        <v>21269.72</v>
      </c>
      <c r="V33" s="19" t="s">
        <v>61</v>
      </c>
      <c r="W33" s="19" t="s">
        <v>356</v>
      </c>
      <c r="X33" s="19" t="s">
        <v>357</v>
      </c>
      <c r="Y33" s="19" t="s">
        <v>358</v>
      </c>
      <c r="Z33" s="19" t="s">
        <v>61</v>
      </c>
      <c r="AA33" s="20">
        <v>106545.0</v>
      </c>
      <c r="AB33" s="20" t="s">
        <v>65</v>
      </c>
      <c r="AC33" s="19" t="s">
        <v>66</v>
      </c>
      <c r="AD33" s="19" t="s">
        <v>359</v>
      </c>
      <c r="AE33" s="19" t="s">
        <v>360</v>
      </c>
      <c r="AF33" s="19" t="s">
        <v>61</v>
      </c>
      <c r="AG33" s="19" t="s">
        <v>61</v>
      </c>
      <c r="AH33" s="19" t="s">
        <v>359</v>
      </c>
      <c r="AI33" s="19" t="s">
        <v>361</v>
      </c>
      <c r="AJ33" s="19" t="s">
        <v>362</v>
      </c>
      <c r="AK33" s="19" t="s">
        <v>363</v>
      </c>
      <c r="AL33" s="19" t="s">
        <v>72</v>
      </c>
      <c r="AM33" s="19" t="s">
        <v>364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365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366</v>
      </c>
      <c r="B34" s="19" t="s">
        <v>367</v>
      </c>
      <c r="C34" s="19" t="s">
        <v>57</v>
      </c>
      <c r="D34" s="19" t="s">
        <v>92</v>
      </c>
      <c r="E34" s="19" t="s">
        <v>59</v>
      </c>
      <c r="F34" s="20">
        <v>1.0</v>
      </c>
      <c r="G34" s="20">
        <v>20033.0</v>
      </c>
      <c r="H34" s="20">
        <v>11900.0</v>
      </c>
      <c r="I34" s="20">
        <v>-4504.0</v>
      </c>
      <c r="J34" s="20">
        <v>-11900.0</v>
      </c>
      <c r="K34" s="20" t="s">
        <v>60</v>
      </c>
      <c r="L34" s="20">
        <v>15529.0</v>
      </c>
      <c r="M34" s="19" t="s">
        <v>61</v>
      </c>
      <c r="N34" s="19" t="str">
        <f t="shared" si="1"/>
        <v>Cámara De Seguridad Shenzhen A9 Mini Con Resolución De 1080p Visión Nocturna Incluida Negra TC-14</v>
      </c>
      <c r="O34" s="19" t="str">
        <f t="shared" si="2"/>
        <v>Cámara De Seguridad Shenzhen A9 Mini Con Resolución De 1080p Visión Nocturna Incluida Negra TC-14</v>
      </c>
      <c r="P34" s="19">
        <f>VLOOKUP(O34,YOVANI!B:D,3,0)</f>
        <v>14000</v>
      </c>
      <c r="Q34" s="19">
        <f t="shared" si="7"/>
        <v>14000</v>
      </c>
      <c r="R34" s="19"/>
      <c r="S34" s="19">
        <v>1000.0</v>
      </c>
      <c r="T34" s="19">
        <f t="shared" si="8"/>
        <v>529</v>
      </c>
      <c r="U34" s="19">
        <f t="shared" si="5"/>
        <v>529</v>
      </c>
      <c r="V34" s="19" t="s">
        <v>61</v>
      </c>
      <c r="W34" s="19" t="s">
        <v>150</v>
      </c>
      <c r="X34" s="19" t="s">
        <v>151</v>
      </c>
      <c r="Y34" s="19" t="s">
        <v>152</v>
      </c>
      <c r="Z34" s="19" t="s">
        <v>61</v>
      </c>
      <c r="AA34" s="20">
        <v>20033.0</v>
      </c>
      <c r="AB34" s="20" t="s">
        <v>65</v>
      </c>
      <c r="AC34" s="19" t="s">
        <v>66</v>
      </c>
      <c r="AD34" s="19" t="s">
        <v>368</v>
      </c>
      <c r="AE34" s="19" t="s">
        <v>369</v>
      </c>
      <c r="AF34" s="19" t="s">
        <v>61</v>
      </c>
      <c r="AG34" s="19" t="s">
        <v>61</v>
      </c>
      <c r="AH34" s="19" t="s">
        <v>368</v>
      </c>
      <c r="AI34" s="19" t="s">
        <v>370</v>
      </c>
      <c r="AJ34" s="19" t="s">
        <v>371</v>
      </c>
      <c r="AK34" s="19" t="s">
        <v>332</v>
      </c>
      <c r="AL34" s="19" t="s">
        <v>333</v>
      </c>
      <c r="AM34" s="19" t="s">
        <v>61</v>
      </c>
      <c r="AN34" s="19" t="s">
        <v>74</v>
      </c>
      <c r="AO34" s="19" t="s">
        <v>104</v>
      </c>
      <c r="AP34" s="19" t="s">
        <v>61</v>
      </c>
      <c r="AQ34" s="19" t="s">
        <v>61</v>
      </c>
      <c r="AR34" s="19" t="s">
        <v>105</v>
      </c>
      <c r="AS34" s="19" t="s">
        <v>372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373</v>
      </c>
      <c r="B35" s="19" t="s">
        <v>374</v>
      </c>
      <c r="C35" s="19" t="s">
        <v>57</v>
      </c>
      <c r="D35" s="19" t="s">
        <v>92</v>
      </c>
      <c r="E35" s="19" t="s">
        <v>59</v>
      </c>
      <c r="F35" s="20">
        <v>1.0</v>
      </c>
      <c r="G35" s="20">
        <v>19228.0</v>
      </c>
      <c r="H35" s="20">
        <v>16300.0</v>
      </c>
      <c r="I35" s="20">
        <v>-4984.0</v>
      </c>
      <c r="J35" s="20">
        <v>-16300.0</v>
      </c>
      <c r="K35" s="20" t="s">
        <v>60</v>
      </c>
      <c r="L35" s="20">
        <v>14244.0</v>
      </c>
      <c r="M35" s="19" t="s">
        <v>61</v>
      </c>
      <c r="N35" s="19" t="str">
        <f t="shared" si="1"/>
        <v>Pelota Bola Inteligente Para Gatos Perros Recargable Usb CColor : RosaDG-12</v>
      </c>
      <c r="O35" s="19" t="str">
        <f t="shared" si="2"/>
        <v>Pelota Bola Inteligente Para Gatos Perros Recargable Usb CColor : RosaDG-12</v>
      </c>
      <c r="P35" s="19">
        <f>VLOOKUP(O35,YOVANI!B:D,3,0)</f>
        <v>12000</v>
      </c>
      <c r="Q35" s="19">
        <f t="shared" si="7"/>
        <v>12000</v>
      </c>
      <c r="R35" s="19"/>
      <c r="S35" s="19">
        <v>1000.0</v>
      </c>
      <c r="T35" s="19">
        <f t="shared" si="8"/>
        <v>1244</v>
      </c>
      <c r="U35" s="19">
        <f t="shared" si="5"/>
        <v>1244</v>
      </c>
      <c r="V35" s="19" t="s">
        <v>61</v>
      </c>
      <c r="W35" s="19" t="s">
        <v>375</v>
      </c>
      <c r="X35" s="19" t="s">
        <v>376</v>
      </c>
      <c r="Y35" s="19" t="s">
        <v>377</v>
      </c>
      <c r="Z35" s="19" t="s">
        <v>378</v>
      </c>
      <c r="AA35" s="20">
        <v>19228.0</v>
      </c>
      <c r="AB35" s="20" t="s">
        <v>65</v>
      </c>
      <c r="AC35" s="19" t="s">
        <v>66</v>
      </c>
      <c r="AD35" s="19" t="s">
        <v>379</v>
      </c>
      <c r="AE35" s="19" t="s">
        <v>380</v>
      </c>
      <c r="AF35" s="19" t="s">
        <v>61</v>
      </c>
      <c r="AG35" s="19" t="s">
        <v>61</v>
      </c>
      <c r="AH35" s="19" t="s">
        <v>379</v>
      </c>
      <c r="AI35" s="19" t="s">
        <v>381</v>
      </c>
      <c r="AJ35" s="19" t="s">
        <v>382</v>
      </c>
      <c r="AK35" s="19" t="s">
        <v>383</v>
      </c>
      <c r="AL35" s="19" t="s">
        <v>192</v>
      </c>
      <c r="AM35" s="19" t="s">
        <v>384</v>
      </c>
      <c r="AN35" s="19" t="s">
        <v>74</v>
      </c>
      <c r="AO35" s="19" t="s">
        <v>104</v>
      </c>
      <c r="AP35" s="19" t="s">
        <v>61</v>
      </c>
      <c r="AQ35" s="19" t="s">
        <v>61</v>
      </c>
      <c r="AR35" s="19" t="s">
        <v>385</v>
      </c>
      <c r="AS35" s="19" t="s">
        <v>386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387</v>
      </c>
      <c r="B36" s="19" t="s">
        <v>388</v>
      </c>
      <c r="C36" s="19" t="s">
        <v>57</v>
      </c>
      <c r="D36" s="19" t="s">
        <v>92</v>
      </c>
      <c r="E36" s="19" t="s">
        <v>59</v>
      </c>
      <c r="F36" s="20">
        <v>1.0</v>
      </c>
      <c r="G36" s="20">
        <v>20763.0</v>
      </c>
      <c r="H36" s="20">
        <v>7980.0</v>
      </c>
      <c r="I36" s="20">
        <v>-5972.15</v>
      </c>
      <c r="J36" s="20">
        <v>-7980.0</v>
      </c>
      <c r="K36" s="20" t="s">
        <v>60</v>
      </c>
      <c r="L36" s="20">
        <v>14790.85</v>
      </c>
      <c r="M36" s="19" t="s">
        <v>61</v>
      </c>
      <c r="N36" s="19" t="str">
        <f t="shared" si="1"/>
        <v>Rizador De Pelo Sin Calor Para Cabello Largo Diadema Ondas GOT-12</v>
      </c>
      <c r="O36" s="19" t="str">
        <f t="shared" si="2"/>
        <v>Rizador De Pelo Sin Calor Para Cabello Largo Diadema Ondas GOT-12</v>
      </c>
      <c r="P36" s="19">
        <f>VLOOKUP(O36,YOVANI!B:D,3,0)</f>
        <v>12000</v>
      </c>
      <c r="Q36" s="19">
        <f t="shared" si="7"/>
        <v>12000</v>
      </c>
      <c r="R36" s="19"/>
      <c r="S36" s="19">
        <v>1000.0</v>
      </c>
      <c r="T36" s="19">
        <f t="shared" si="8"/>
        <v>1790.85</v>
      </c>
      <c r="U36" s="19">
        <f t="shared" si="5"/>
        <v>1790.85</v>
      </c>
      <c r="V36" s="19" t="s">
        <v>61</v>
      </c>
      <c r="W36" s="19" t="s">
        <v>62</v>
      </c>
      <c r="X36" s="19" t="s">
        <v>63</v>
      </c>
      <c r="Y36" s="19" t="s">
        <v>64</v>
      </c>
      <c r="Z36" s="19" t="s">
        <v>61</v>
      </c>
      <c r="AA36" s="20">
        <v>20763.0</v>
      </c>
      <c r="AB36" s="20" t="s">
        <v>65</v>
      </c>
      <c r="AC36" s="19" t="s">
        <v>66</v>
      </c>
      <c r="AD36" s="19" t="s">
        <v>389</v>
      </c>
      <c r="AE36" s="19" t="s">
        <v>390</v>
      </c>
      <c r="AF36" s="19" t="s">
        <v>61</v>
      </c>
      <c r="AG36" s="19" t="s">
        <v>61</v>
      </c>
      <c r="AH36" s="19" t="s">
        <v>389</v>
      </c>
      <c r="AI36" s="19" t="s">
        <v>391</v>
      </c>
      <c r="AJ36" s="19" t="s">
        <v>392</v>
      </c>
      <c r="AK36" s="19" t="s">
        <v>228</v>
      </c>
      <c r="AL36" s="19" t="s">
        <v>192</v>
      </c>
      <c r="AM36" s="19" t="s">
        <v>295</v>
      </c>
      <c r="AN36" s="19" t="s">
        <v>74</v>
      </c>
      <c r="AO36" s="19" t="s">
        <v>104</v>
      </c>
      <c r="AP36" s="19" t="s">
        <v>61</v>
      </c>
      <c r="AQ36" s="19" t="s">
        <v>61</v>
      </c>
      <c r="AR36" s="19" t="s">
        <v>105</v>
      </c>
      <c r="AS36" s="19" t="s">
        <v>393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394</v>
      </c>
      <c r="B37" s="19" t="s">
        <v>395</v>
      </c>
      <c r="C37" s="19" t="s">
        <v>57</v>
      </c>
      <c r="D37" s="19" t="s">
        <v>58</v>
      </c>
      <c r="E37" s="19" t="s">
        <v>59</v>
      </c>
      <c r="F37" s="20">
        <v>2.0</v>
      </c>
      <c r="G37" s="20">
        <v>40066.0</v>
      </c>
      <c r="H37" s="20">
        <v>8900.0</v>
      </c>
      <c r="I37" s="20">
        <v>-9008.0</v>
      </c>
      <c r="J37" s="20" t="s">
        <v>60</v>
      </c>
      <c r="K37" s="20" t="s">
        <v>60</v>
      </c>
      <c r="L37" s="20">
        <v>39958.0</v>
      </c>
      <c r="M37" s="19" t="s">
        <v>61</v>
      </c>
      <c r="N37" s="19" t="str">
        <f t="shared" si="1"/>
        <v>Cámara De Seguridad Shenzhen A9 Mini Con Resolución De 1080p Visión Nocturna Incluida Negra TC-14</v>
      </c>
      <c r="O37" s="19" t="str">
        <f t="shared" si="2"/>
        <v>Cámara De Seguridad Shenzhen A9 Mini Con Resolución De 1080p Visión Nocturna Incluida Negra TC-14</v>
      </c>
      <c r="P37" s="19">
        <f>VLOOKUP(O37,YOVANI!B:D,3,0)</f>
        <v>14000</v>
      </c>
      <c r="Q37" s="19">
        <f t="shared" si="7"/>
        <v>28000</v>
      </c>
      <c r="R37" s="19">
        <v>7300.0</v>
      </c>
      <c r="S37" s="19">
        <v>1000.0</v>
      </c>
      <c r="T37" s="19">
        <f t="shared" si="8"/>
        <v>3658</v>
      </c>
      <c r="U37" s="19">
        <f t="shared" si="5"/>
        <v>1829</v>
      </c>
      <c r="V37" s="19" t="s">
        <v>61</v>
      </c>
      <c r="W37" s="19" t="s">
        <v>150</v>
      </c>
      <c r="X37" s="19" t="s">
        <v>151</v>
      </c>
      <c r="Y37" s="19" t="s">
        <v>152</v>
      </c>
      <c r="Z37" s="19" t="s">
        <v>61</v>
      </c>
      <c r="AA37" s="20">
        <v>20033.0</v>
      </c>
      <c r="AB37" s="20" t="s">
        <v>65</v>
      </c>
      <c r="AC37" s="19" t="s">
        <v>66</v>
      </c>
      <c r="AD37" s="19" t="s">
        <v>396</v>
      </c>
      <c r="AE37" s="19" t="s">
        <v>397</v>
      </c>
      <c r="AF37" s="19" t="s">
        <v>61</v>
      </c>
      <c r="AG37" s="19" t="s">
        <v>61</v>
      </c>
      <c r="AH37" s="19" t="s">
        <v>396</v>
      </c>
      <c r="AI37" s="19" t="s">
        <v>398</v>
      </c>
      <c r="AJ37" s="19" t="s">
        <v>399</v>
      </c>
      <c r="AK37" s="19" t="s">
        <v>351</v>
      </c>
      <c r="AL37" s="19" t="s">
        <v>72</v>
      </c>
      <c r="AM37" s="19" t="s">
        <v>400</v>
      </c>
      <c r="AN37" s="19" t="s">
        <v>74</v>
      </c>
      <c r="AO37" s="19" t="s">
        <v>75</v>
      </c>
      <c r="AP37" s="19" t="s">
        <v>61</v>
      </c>
      <c r="AQ37" s="19" t="s">
        <v>61</v>
      </c>
      <c r="AR37" s="19" t="s">
        <v>76</v>
      </c>
      <c r="AS37" s="19" t="s">
        <v>401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G38" s="29"/>
      <c r="H38" s="29"/>
      <c r="I38" s="29"/>
      <c r="J38" s="29"/>
      <c r="K38" s="29"/>
      <c r="L38" s="29"/>
      <c r="AA38" s="29"/>
    </row>
    <row r="39" ht="15.75" customHeight="1">
      <c r="G39" s="29"/>
      <c r="H39" s="29"/>
      <c r="I39" s="29"/>
      <c r="J39" s="29"/>
      <c r="K39" s="29"/>
      <c r="L39" s="29"/>
      <c r="AA39" s="29"/>
    </row>
    <row r="40" ht="15.75" customHeight="1">
      <c r="G40" s="29"/>
      <c r="H40" s="29"/>
      <c r="I40" s="29"/>
      <c r="J40" s="29"/>
      <c r="K40" s="29"/>
      <c r="L40" s="29"/>
      <c r="AA40" s="29"/>
    </row>
    <row r="41" ht="15.75" customHeight="1">
      <c r="G41" s="29"/>
      <c r="H41" s="29"/>
      <c r="I41" s="29"/>
      <c r="J41" s="29"/>
      <c r="K41" s="29"/>
      <c r="L41" s="29"/>
      <c r="AA41" s="29"/>
    </row>
    <row r="42" ht="15.75" customHeight="1">
      <c r="G42" s="29"/>
      <c r="H42" s="29"/>
      <c r="I42" s="29"/>
      <c r="J42" s="29"/>
      <c r="K42" s="29"/>
      <c r="L42" s="29"/>
      <c r="AA42" s="29"/>
    </row>
    <row r="43" ht="15.75" customHeight="1">
      <c r="G43" s="29"/>
      <c r="H43" s="29"/>
      <c r="I43" s="29"/>
      <c r="J43" s="29"/>
      <c r="K43" s="29"/>
      <c r="L43" s="29"/>
      <c r="AA43" s="29"/>
    </row>
    <row r="44" ht="15.75" customHeight="1">
      <c r="G44" s="29"/>
      <c r="H44" s="29"/>
      <c r="I44" s="29"/>
      <c r="J44" s="29"/>
      <c r="K44" s="29"/>
      <c r="L44" s="29"/>
      <c r="AA44" s="29"/>
    </row>
    <row r="45" ht="15.75" customHeight="1">
      <c r="G45" s="29"/>
      <c r="H45" s="29"/>
      <c r="I45" s="29"/>
      <c r="J45" s="29"/>
      <c r="K45" s="29"/>
      <c r="L45" s="29"/>
      <c r="AA45" s="29"/>
    </row>
    <row r="46" ht="15.75" customHeight="1">
      <c r="G46" s="29"/>
      <c r="H46" s="29"/>
      <c r="I46" s="29"/>
      <c r="J46" s="29"/>
      <c r="K46" s="29"/>
      <c r="L46" s="29"/>
      <c r="AA46" s="29"/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37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22 AI23:AI37 G3:L1000 AA38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</hyperlinks>
  <printOptions/>
  <pageMargins bottom="0.75" footer="0.0" header="0.0" left="0.7" right="0.7" top="0.75"/>
  <pageSetup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0.75"/>
    <col customWidth="1" min="3" max="3" width="11.38"/>
    <col customWidth="1" min="4" max="9" width="22.25"/>
    <col customWidth="1" min="10" max="10" width="11.38"/>
    <col customWidth="1" min="11" max="26" width="10.63"/>
  </cols>
  <sheetData>
    <row r="1">
      <c r="A1" s="30" t="s">
        <v>402</v>
      </c>
      <c r="B1" s="31"/>
      <c r="C1" s="31"/>
      <c r="D1" s="31"/>
      <c r="E1" s="31"/>
      <c r="F1" s="31"/>
      <c r="G1" s="31"/>
      <c r="H1" s="31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70.5" customHeight="1">
      <c r="A2" s="34" t="s">
        <v>403</v>
      </c>
      <c r="B2" s="35" t="s">
        <v>404</v>
      </c>
      <c r="C2" s="35" t="s">
        <v>405</v>
      </c>
      <c r="D2" s="35" t="s">
        <v>406</v>
      </c>
      <c r="E2" s="35" t="s">
        <v>407</v>
      </c>
      <c r="F2" s="35" t="s">
        <v>408</v>
      </c>
      <c r="G2" s="35" t="s">
        <v>409</v>
      </c>
      <c r="H2" s="35" t="s">
        <v>410</v>
      </c>
      <c r="I2" s="36" t="s">
        <v>411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70.5" customHeight="1">
      <c r="A3" s="37">
        <v>87.0</v>
      </c>
      <c r="B3" s="38" t="s">
        <v>412</v>
      </c>
      <c r="C3" s="39">
        <v>8.0</v>
      </c>
      <c r="D3" s="40">
        <f t="shared" ref="D3:D27" si="1">I3*J3</f>
        <v>12000</v>
      </c>
      <c r="E3" s="40">
        <f t="shared" ref="E3:E27" si="2">D3*C3</f>
        <v>96000</v>
      </c>
      <c r="F3" s="41" t="s">
        <v>413</v>
      </c>
      <c r="G3" s="41" t="s">
        <v>414</v>
      </c>
      <c r="H3" s="40"/>
      <c r="I3" s="40">
        <v>12.0</v>
      </c>
      <c r="J3" s="33">
        <v>1000.0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70.5" customHeight="1">
      <c r="A4" s="37">
        <v>88.0</v>
      </c>
      <c r="B4" s="38" t="s">
        <v>415</v>
      </c>
      <c r="C4" s="39">
        <v>1.0</v>
      </c>
      <c r="D4" s="40">
        <f t="shared" si="1"/>
        <v>17000</v>
      </c>
      <c r="E4" s="40">
        <f t="shared" si="2"/>
        <v>17000</v>
      </c>
      <c r="F4" s="41" t="s">
        <v>413</v>
      </c>
      <c r="G4" s="41" t="s">
        <v>416</v>
      </c>
      <c r="H4" s="40"/>
      <c r="I4" s="40">
        <v>17.0</v>
      </c>
      <c r="J4" s="33">
        <v>1000.0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70.5" customHeight="1">
      <c r="A5" s="37">
        <v>89.0</v>
      </c>
      <c r="B5" s="38" t="s">
        <v>417</v>
      </c>
      <c r="C5" s="39">
        <v>2.0</v>
      </c>
      <c r="D5" s="40">
        <f t="shared" si="1"/>
        <v>13000</v>
      </c>
      <c r="E5" s="40">
        <f t="shared" si="2"/>
        <v>26000</v>
      </c>
      <c r="F5" s="41" t="s">
        <v>413</v>
      </c>
      <c r="G5" s="41" t="s">
        <v>418</v>
      </c>
      <c r="H5" s="40"/>
      <c r="I5" s="40">
        <v>13.0</v>
      </c>
      <c r="J5" s="33">
        <v>1000.0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70.5" customHeight="1">
      <c r="A6" s="37">
        <v>90.0</v>
      </c>
      <c r="B6" s="38" t="s">
        <v>419</v>
      </c>
      <c r="C6" s="42">
        <v>1.0</v>
      </c>
      <c r="D6" s="40">
        <f t="shared" si="1"/>
        <v>0</v>
      </c>
      <c r="E6" s="40">
        <f t="shared" si="2"/>
        <v>0</v>
      </c>
      <c r="F6" s="40"/>
      <c r="G6" s="41" t="s">
        <v>420</v>
      </c>
      <c r="H6" s="40"/>
      <c r="I6" s="40">
        <v>0.0</v>
      </c>
      <c r="J6" s="33">
        <v>1000.0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70.5" customHeight="1">
      <c r="A7" s="37">
        <v>91.0</v>
      </c>
      <c r="B7" s="38" t="s">
        <v>421</v>
      </c>
      <c r="C7" s="42">
        <v>1.0</v>
      </c>
      <c r="D7" s="40">
        <f t="shared" si="1"/>
        <v>0</v>
      </c>
      <c r="E7" s="40">
        <f t="shared" si="2"/>
        <v>0</v>
      </c>
      <c r="F7" s="40"/>
      <c r="G7" s="41" t="s">
        <v>420</v>
      </c>
      <c r="H7" s="40"/>
      <c r="I7" s="40">
        <v>0.0</v>
      </c>
      <c r="J7" s="33">
        <v>1000.0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70.5" customHeight="1">
      <c r="A8" s="37">
        <v>92.0</v>
      </c>
      <c r="B8" s="38" t="s">
        <v>422</v>
      </c>
      <c r="C8" s="42">
        <v>1.0</v>
      </c>
      <c r="D8" s="40">
        <f t="shared" si="1"/>
        <v>22000</v>
      </c>
      <c r="E8" s="40">
        <f t="shared" si="2"/>
        <v>22000</v>
      </c>
      <c r="F8" s="41" t="s">
        <v>413</v>
      </c>
      <c r="G8" s="41" t="s">
        <v>423</v>
      </c>
      <c r="H8" s="40"/>
      <c r="I8" s="40">
        <v>22.0</v>
      </c>
      <c r="J8" s="33">
        <v>1000.0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70.5" customHeight="1">
      <c r="A9" s="37">
        <v>93.0</v>
      </c>
      <c r="B9" s="38" t="s">
        <v>424</v>
      </c>
      <c r="C9" s="42">
        <v>1.0</v>
      </c>
      <c r="D9" s="40">
        <f t="shared" si="1"/>
        <v>7000</v>
      </c>
      <c r="E9" s="40">
        <f t="shared" si="2"/>
        <v>7000</v>
      </c>
      <c r="F9" s="41" t="s">
        <v>413</v>
      </c>
      <c r="G9" s="41" t="s">
        <v>425</v>
      </c>
      <c r="H9" s="40"/>
      <c r="I9" s="40">
        <v>7.0</v>
      </c>
      <c r="J9" s="33">
        <v>1000.0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70.5" customHeight="1">
      <c r="A10" s="37">
        <v>94.0</v>
      </c>
      <c r="B10" s="38" t="s">
        <v>426</v>
      </c>
      <c r="C10" s="42">
        <v>1.0</v>
      </c>
      <c r="D10" s="40">
        <f t="shared" si="1"/>
        <v>40000</v>
      </c>
      <c r="E10" s="40">
        <f t="shared" si="2"/>
        <v>40000</v>
      </c>
      <c r="F10" s="41" t="s">
        <v>413</v>
      </c>
      <c r="G10" s="41" t="s">
        <v>427</v>
      </c>
      <c r="H10" s="40"/>
      <c r="I10" s="40">
        <v>40.0</v>
      </c>
      <c r="J10" s="33">
        <v>1000.0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70.5" customHeight="1">
      <c r="A11" s="37">
        <v>95.0</v>
      </c>
      <c r="B11" s="38" t="s">
        <v>428</v>
      </c>
      <c r="C11" s="39">
        <v>5.0</v>
      </c>
      <c r="D11" s="40">
        <f t="shared" si="1"/>
        <v>14000</v>
      </c>
      <c r="E11" s="40">
        <f t="shared" si="2"/>
        <v>70000</v>
      </c>
      <c r="F11" s="41" t="s">
        <v>413</v>
      </c>
      <c r="G11" s="41" t="s">
        <v>429</v>
      </c>
      <c r="H11" s="40"/>
      <c r="I11" s="40">
        <v>14.0</v>
      </c>
      <c r="J11" s="33">
        <v>1000.0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70.5" customHeight="1">
      <c r="A12" s="37">
        <v>96.0</v>
      </c>
      <c r="B12" s="38" t="s">
        <v>430</v>
      </c>
      <c r="C12" s="39">
        <v>1.0</v>
      </c>
      <c r="D12" s="40">
        <f t="shared" si="1"/>
        <v>23000</v>
      </c>
      <c r="E12" s="40">
        <f t="shared" si="2"/>
        <v>23000</v>
      </c>
      <c r="F12" s="41" t="s">
        <v>413</v>
      </c>
      <c r="G12" s="41" t="s">
        <v>431</v>
      </c>
      <c r="H12" s="40"/>
      <c r="I12" s="40">
        <v>23.0</v>
      </c>
      <c r="J12" s="33">
        <v>1000.0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70.5" customHeight="1">
      <c r="A13" s="37">
        <v>97.0</v>
      </c>
      <c r="B13" s="38" t="s">
        <v>432</v>
      </c>
      <c r="C13" s="39">
        <v>2.0</v>
      </c>
      <c r="D13" s="40">
        <f t="shared" si="1"/>
        <v>12000</v>
      </c>
      <c r="E13" s="40">
        <f t="shared" si="2"/>
        <v>24000</v>
      </c>
      <c r="F13" s="41" t="s">
        <v>413</v>
      </c>
      <c r="G13" s="41" t="s">
        <v>433</v>
      </c>
      <c r="H13" s="40"/>
      <c r="I13" s="40">
        <v>12.0</v>
      </c>
      <c r="J13" s="33">
        <v>1000.0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70.5" customHeight="1">
      <c r="A14" s="37">
        <v>98.0</v>
      </c>
      <c r="B14" s="38" t="s">
        <v>434</v>
      </c>
      <c r="C14" s="39">
        <v>1.0</v>
      </c>
      <c r="D14" s="40">
        <f t="shared" si="1"/>
        <v>58000</v>
      </c>
      <c r="E14" s="40">
        <f t="shared" si="2"/>
        <v>58000</v>
      </c>
      <c r="F14" s="40"/>
      <c r="G14" s="41" t="s">
        <v>435</v>
      </c>
      <c r="H14" s="41" t="s">
        <v>436</v>
      </c>
      <c r="I14" s="40">
        <v>58.0</v>
      </c>
      <c r="J14" s="33">
        <v>1000.0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70.5" customHeight="1">
      <c r="A15" s="37">
        <v>99.0</v>
      </c>
      <c r="B15" s="38" t="s">
        <v>437</v>
      </c>
      <c r="C15" s="39">
        <v>1.0</v>
      </c>
      <c r="D15" s="40">
        <f t="shared" si="1"/>
        <v>18000</v>
      </c>
      <c r="E15" s="40">
        <f t="shared" si="2"/>
        <v>18000</v>
      </c>
      <c r="F15" s="41" t="s">
        <v>413</v>
      </c>
      <c r="G15" s="41" t="s">
        <v>438</v>
      </c>
      <c r="H15" s="40"/>
      <c r="I15" s="40">
        <v>18.0</v>
      </c>
      <c r="J15" s="33">
        <v>1000.0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7">
        <v>35.0</v>
      </c>
      <c r="B16" s="38" t="s">
        <v>439</v>
      </c>
      <c r="C16" s="39">
        <v>1.0</v>
      </c>
      <c r="D16" s="40">
        <f t="shared" si="1"/>
        <v>7000</v>
      </c>
      <c r="E16" s="40">
        <f t="shared" si="2"/>
        <v>7000</v>
      </c>
      <c r="F16" s="41" t="s">
        <v>413</v>
      </c>
      <c r="G16" s="41" t="s">
        <v>440</v>
      </c>
      <c r="H16" s="40"/>
      <c r="I16" s="40">
        <v>7.0</v>
      </c>
      <c r="J16" s="33">
        <v>1000.0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7">
        <v>36.0</v>
      </c>
      <c r="B17" s="38" t="s">
        <v>428</v>
      </c>
      <c r="C17" s="39">
        <v>3.0</v>
      </c>
      <c r="D17" s="40">
        <f t="shared" si="1"/>
        <v>14000</v>
      </c>
      <c r="E17" s="40">
        <f t="shared" si="2"/>
        <v>42000</v>
      </c>
      <c r="F17" s="41" t="s">
        <v>413</v>
      </c>
      <c r="G17" s="41" t="s">
        <v>429</v>
      </c>
      <c r="H17" s="40"/>
      <c r="I17" s="40">
        <v>14.0</v>
      </c>
      <c r="J17" s="33">
        <v>1000.0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7">
        <v>37.0</v>
      </c>
      <c r="B18" s="38" t="s">
        <v>441</v>
      </c>
      <c r="C18" s="39">
        <v>1.0</v>
      </c>
      <c r="D18" s="40">
        <f t="shared" si="1"/>
        <v>15000</v>
      </c>
      <c r="E18" s="40">
        <f t="shared" si="2"/>
        <v>15000</v>
      </c>
      <c r="F18" s="41" t="s">
        <v>413</v>
      </c>
      <c r="G18" s="41" t="s">
        <v>442</v>
      </c>
      <c r="H18" s="40"/>
      <c r="I18" s="40">
        <v>15.0</v>
      </c>
      <c r="J18" s="33">
        <v>1000.0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7">
        <v>19.0</v>
      </c>
      <c r="B19" s="38" t="s">
        <v>417</v>
      </c>
      <c r="C19" s="39">
        <v>1.0</v>
      </c>
      <c r="D19" s="40">
        <f t="shared" si="1"/>
        <v>15000</v>
      </c>
      <c r="E19" s="40">
        <f t="shared" si="2"/>
        <v>15000</v>
      </c>
      <c r="F19" s="41" t="s">
        <v>413</v>
      </c>
      <c r="G19" s="41" t="s">
        <v>418</v>
      </c>
      <c r="H19" s="40"/>
      <c r="I19" s="40">
        <v>15.0</v>
      </c>
      <c r="J19" s="33">
        <v>1000.0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7">
        <v>20.0</v>
      </c>
      <c r="B20" s="38" t="s">
        <v>412</v>
      </c>
      <c r="C20" s="39">
        <v>1.0</v>
      </c>
      <c r="D20" s="40">
        <f t="shared" si="1"/>
        <v>12000</v>
      </c>
      <c r="E20" s="40">
        <f t="shared" si="2"/>
        <v>12000</v>
      </c>
      <c r="F20" s="41" t="s">
        <v>413</v>
      </c>
      <c r="G20" s="41" t="s">
        <v>414</v>
      </c>
      <c r="H20" s="40"/>
      <c r="I20" s="40">
        <v>12.0</v>
      </c>
      <c r="J20" s="33">
        <v>1000.0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7">
        <v>21.0</v>
      </c>
      <c r="B21" s="38" t="s">
        <v>443</v>
      </c>
      <c r="C21" s="39">
        <v>1.0</v>
      </c>
      <c r="D21" s="40">
        <f t="shared" si="1"/>
        <v>27000</v>
      </c>
      <c r="E21" s="40">
        <f t="shared" si="2"/>
        <v>27000</v>
      </c>
      <c r="F21" s="41" t="s">
        <v>413</v>
      </c>
      <c r="G21" s="41" t="s">
        <v>418</v>
      </c>
      <c r="H21" s="40"/>
      <c r="I21" s="40">
        <v>27.0</v>
      </c>
      <c r="J21" s="33">
        <v>1000.0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7">
        <v>22.0</v>
      </c>
      <c r="B22" s="38" t="s">
        <v>439</v>
      </c>
      <c r="C22" s="39">
        <v>1.0</v>
      </c>
      <c r="D22" s="40">
        <f t="shared" si="1"/>
        <v>7000</v>
      </c>
      <c r="E22" s="40">
        <f t="shared" si="2"/>
        <v>7000</v>
      </c>
      <c r="F22" s="41" t="s">
        <v>413</v>
      </c>
      <c r="G22" s="41" t="s">
        <v>440</v>
      </c>
      <c r="H22" s="40"/>
      <c r="I22" s="40">
        <v>7.0</v>
      </c>
      <c r="J22" s="33">
        <v>1000.0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7">
        <v>22.0</v>
      </c>
      <c r="B23" s="38" t="s">
        <v>417</v>
      </c>
      <c r="C23" s="39">
        <v>1.0</v>
      </c>
      <c r="D23" s="40">
        <f t="shared" si="1"/>
        <v>13000</v>
      </c>
      <c r="E23" s="40">
        <f t="shared" si="2"/>
        <v>13000</v>
      </c>
      <c r="F23" s="41" t="s">
        <v>413</v>
      </c>
      <c r="G23" s="41" t="s">
        <v>418</v>
      </c>
      <c r="H23" s="40"/>
      <c r="I23" s="40">
        <v>13.0</v>
      </c>
      <c r="J23" s="33">
        <v>1000.0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7">
        <v>23.0</v>
      </c>
      <c r="B24" s="38" t="s">
        <v>428</v>
      </c>
      <c r="C24" s="39">
        <v>15.0</v>
      </c>
      <c r="D24" s="40">
        <f t="shared" si="1"/>
        <v>14000</v>
      </c>
      <c r="E24" s="40">
        <f t="shared" si="2"/>
        <v>210000</v>
      </c>
      <c r="F24" s="41" t="s">
        <v>413</v>
      </c>
      <c r="G24" s="41" t="s">
        <v>429</v>
      </c>
      <c r="H24" s="40"/>
      <c r="I24" s="40">
        <v>14.0</v>
      </c>
      <c r="J24" s="33">
        <v>1000.0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7">
        <v>24.0</v>
      </c>
      <c r="B25" s="38" t="s">
        <v>412</v>
      </c>
      <c r="C25" s="39">
        <v>2.0</v>
      </c>
      <c r="D25" s="40">
        <f t="shared" si="1"/>
        <v>12000</v>
      </c>
      <c r="E25" s="40">
        <f t="shared" si="2"/>
        <v>24000</v>
      </c>
      <c r="F25" s="41" t="s">
        <v>413</v>
      </c>
      <c r="G25" s="41" t="s">
        <v>414</v>
      </c>
      <c r="H25" s="40"/>
      <c r="I25" s="40">
        <v>12.0</v>
      </c>
      <c r="J25" s="33">
        <v>1000.0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7">
        <v>25.0</v>
      </c>
      <c r="B26" s="38" t="s">
        <v>444</v>
      </c>
      <c r="C26" s="39">
        <v>1.0</v>
      </c>
      <c r="D26" s="40">
        <f t="shared" si="1"/>
        <v>62000</v>
      </c>
      <c r="E26" s="40">
        <f t="shared" si="2"/>
        <v>62000</v>
      </c>
      <c r="F26" s="41" t="s">
        <v>413</v>
      </c>
      <c r="G26" s="41" t="s">
        <v>445</v>
      </c>
      <c r="H26" s="40"/>
      <c r="I26" s="40">
        <v>62.0</v>
      </c>
      <c r="J26" s="33">
        <v>1000.0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7">
        <v>26.0</v>
      </c>
      <c r="B27" s="38" t="s">
        <v>446</v>
      </c>
      <c r="C27" s="39">
        <v>1.0</v>
      </c>
      <c r="D27" s="40">
        <f t="shared" si="1"/>
        <v>12000</v>
      </c>
      <c r="E27" s="40">
        <f t="shared" si="2"/>
        <v>12000</v>
      </c>
      <c r="F27" s="41" t="s">
        <v>413</v>
      </c>
      <c r="G27" s="41" t="s">
        <v>447</v>
      </c>
      <c r="H27" s="40"/>
      <c r="I27" s="40">
        <v>12.0</v>
      </c>
      <c r="J27" s="33">
        <v>1000.0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2024-03-01T13:28:20Z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2024-03-02T19:41:17Z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dc310a3a-2bd8-488e-8c6d-84b07d1adf27</vt:lpwstr>
  </property>
  <property fmtid="{D5CDD505-2E9C-101B-9397-08002B2CF9AE}" pid="8" name="MSIP_Label_defa4170-0d19-0005-0004-bc88714345d2_ContentBits">
    <vt:lpwstr>0</vt:lpwstr>
  </property>
</Properties>
</file>