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Hoja1" sheetId="2" r:id="rId5"/>
    <sheet state="visible" name="YOVANI" sheetId="3" r:id="rId6"/>
  </sheets>
  <definedNames>
    <definedName hidden="1" localSheetId="0" name="_xlnm._FilterDatabase">'Ventas CO'!$A$2:$BE$31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1lXQZCGQ9f6KX4NTaemJFRspaTYpCsCkuDsxAXK0Xzc="/>
    </ext>
  </extLst>
</workbook>
</file>

<file path=xl/sharedStrings.xml><?xml version="1.0" encoding="utf-8"?>
<sst xmlns="http://schemas.openxmlformats.org/spreadsheetml/2006/main" count="1402" uniqueCount="417">
  <si>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</si>
  <si>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</si>
  <si>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</si>
  <si>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</si>
  <si>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</si>
  <si>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</si>
  <si>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</si>
  <si>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</si>
  <si>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</si>
  <si>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</si>
  <si>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</si>
  <si>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</si>
  <si>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</si>
  <si>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</si>
  <si>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</si>
  <si>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</si>
  <si>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</si>
  <si>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</si>
  <si>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</si>
  <si>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</si>
  <si>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</si>
  <si>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</si>
  <si>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</si>
  <si>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</si>
  <si>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</si>
  <si>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</si>
  <si>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</si>
  <si>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</si>
  <si>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</si>
  <si>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</si>
  <si>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</si>
  <si>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</si>
  <si>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</si>
  <si>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</si>
  <si>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</si>
  <si>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</si>
  <si>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</si>
  <si>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</si>
  <si>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</si>
  <si>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</si>
  <si>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</si>
  <si>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</si>
  <si>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</si>
  <si>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</si>
  <si>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</si>
  <si>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</si>
  <si>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</si>
  <si>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</si>
  <si>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</si>
  <si>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</si>
  <si>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</si>
  <si>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</si>
  <si>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</si>
  <si>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</si>
  <si>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</si>
  <si>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2000005516235467</t>
  </si>
  <si>
    <t>13 de marzo de 2024 07:39 hs.</t>
  </si>
  <si>
    <t>Etiqueta lista para imprimir</t>
  </si>
  <si>
    <t>Tienes que darle el paquete a tu conductor hoy mismo para no demorarte.</t>
  </si>
  <si>
    <t>Sí</t>
  </si>
  <si>
    <t/>
  </si>
  <si>
    <t xml:space="preserve"> </t>
  </si>
  <si>
    <t>GTCH-40-F</t>
  </si>
  <si>
    <t>MCO1400060599</t>
  </si>
  <si>
    <t>Fuente De Agua Mascotas 2.5 L -</t>
  </si>
  <si>
    <t>Clásica</t>
  </si>
  <si>
    <t>Factura no adjunta</t>
  </si>
  <si>
    <t>Camilo Gomez</t>
  </si>
  <si>
    <t>CC 8075035</t>
  </si>
  <si>
    <t>8075035</t>
  </si>
  <si>
    <t>Carrera 1 #36-50 / torre 5 apto 101 Referencia: enfrente easy San Mateo soacha - San Mateo, Soacha, Cundinamarca</t>
  </si>
  <si>
    <t>Soacha</t>
  </si>
  <si>
    <t>Cundinamarca</t>
  </si>
  <si>
    <t>250051</t>
  </si>
  <si>
    <t>Colombia</t>
  </si>
  <si>
    <t>Mercado Envíos Flex</t>
  </si>
  <si>
    <t>VENDERAYUDAME20231125182521</t>
  </si>
  <si>
    <t>43191571616</t>
  </si>
  <si>
    <t>No</t>
  </si>
  <si>
    <t>2000005516220869</t>
  </si>
  <si>
    <t>13 de marzo de 2024 07:38 hs.</t>
  </si>
  <si>
    <t>Paquete de 3 productos</t>
  </si>
  <si>
    <t>Milena Patricia Castiblanco Rojas</t>
  </si>
  <si>
    <t>CC 52874578</t>
  </si>
  <si>
    <t>52874578</t>
  </si>
  <si>
    <t>Calle 127a #17a-74 / Referencia: Apto 303 - La Calleja, Usaquén, Bogotá D.C.</t>
  </si>
  <si>
    <t>Usaquén</t>
  </si>
  <si>
    <t>Bogotá D.C.</t>
  </si>
  <si>
    <t>110121</t>
  </si>
  <si>
    <t>43191423103</t>
  </si>
  <si>
    <t>2000007811415960</t>
  </si>
  <si>
    <t>RC-31-J</t>
  </si>
  <si>
    <t>MCO2259828006</t>
  </si>
  <si>
    <t>Bombas Inflador Globos Electrico Doble Boquilla Bomba 600w</t>
  </si>
  <si>
    <t>2000007811415964</t>
  </si>
  <si>
    <t>LI-25</t>
  </si>
  <si>
    <t>MCO2162824734</t>
  </si>
  <si>
    <t>Depiladora Recargable 4 En 1 Mujer Sh-7657 Electri Shinon</t>
  </si>
  <si>
    <t>2000007811415962</t>
  </si>
  <si>
    <t>VZ-37</t>
  </si>
  <si>
    <t>MCO1384118253</t>
  </si>
  <si>
    <t>Sarten Antiadherente 7 Puestos Para Huevos Arepas Pancakes</t>
  </si>
  <si>
    <t>Color : Negro</t>
  </si>
  <si>
    <t>2000005515813739</t>
  </si>
  <si>
    <t>13 de marzo de 2024 01:56 hs.</t>
  </si>
  <si>
    <t>Tienes que darle el paquete a la próxima colecta que te visite.</t>
  </si>
  <si>
    <t>TQ-25</t>
  </si>
  <si>
    <t>MCO1383779111</t>
  </si>
  <si>
    <t>Picador De Verduras Y Frutas Multifuncional Brava Spring</t>
  </si>
  <si>
    <t>Natalia Alameda Noya</t>
  </si>
  <si>
    <t>CC 1032482775</t>
  </si>
  <si>
    <t>1032482775</t>
  </si>
  <si>
    <t>Calle 6 #05-49 / Referencia: NINGUNA - Ospina, Cogua, Cundinamarca</t>
  </si>
  <si>
    <t>Cogua</t>
  </si>
  <si>
    <t>250401</t>
  </si>
  <si>
    <t>Colecta de Mercado Envíos</t>
  </si>
  <si>
    <t>Coordinadora</t>
  </si>
  <si>
    <t>MEL43191017499FMXDF01</t>
  </si>
  <si>
    <t>2000007809229414</t>
  </si>
  <si>
    <t>12 de marzo de 2024 22:26 hs.</t>
  </si>
  <si>
    <t>MIMI-5</t>
  </si>
  <si>
    <t>MCO1397542813</t>
  </si>
  <si>
    <t>Prensador Machacador Triturador Ajos Cocina Acero Inoxidable</t>
  </si>
  <si>
    <t>Jaddy Marcela Campos Lopez</t>
  </si>
  <si>
    <t>CC 1000384720</t>
  </si>
  <si>
    <t>1000384720</t>
  </si>
  <si>
    <t>Calle 8 A Bis #94-23 / casa 218 Referencia: casa 218 - El Tintal, Kennedy, Bogotá D.C.</t>
  </si>
  <si>
    <t>Kennedy</t>
  </si>
  <si>
    <t>110811</t>
  </si>
  <si>
    <t>43190617090</t>
  </si>
  <si>
    <t>2000007809538022</t>
  </si>
  <si>
    <t>12 de marzo de 2024 21:02 hs.</t>
  </si>
  <si>
    <t>DTRNK-36-F</t>
  </si>
  <si>
    <t>MCO2249575058</t>
  </si>
  <si>
    <t>Maquina Mini Olla Fundidora De Chocolate Eléctrica</t>
  </si>
  <si>
    <t>Color : Naranja claro</t>
  </si>
  <si>
    <t>Janneth Muñoz</t>
  </si>
  <si>
    <t>CC 52543445</t>
  </si>
  <si>
    <t>52543445</t>
  </si>
  <si>
    <t>Calle 68 bis sur #85a-35 / Avenida Ciudad De Cali Bajando Puente Voltea A  Derecha Antes Del Semáforo - Rincón campestre, Bosa, Bogotá D.C.</t>
  </si>
  <si>
    <t>Bosa</t>
  </si>
  <si>
    <t>110731</t>
  </si>
  <si>
    <t>43190740524</t>
  </si>
  <si>
    <t>2000005515060203</t>
  </si>
  <si>
    <t>12 de marzo de 2024 20:27 hs.</t>
  </si>
  <si>
    <t>Paquete de 2 productos</t>
  </si>
  <si>
    <t>marco Alexander Castillo Gonzalez</t>
  </si>
  <si>
    <t>CC 3274225</t>
  </si>
  <si>
    <t>3274225</t>
  </si>
  <si>
    <t>Carrera 49 #91-50 / Torre 2 apto 706 - La castellana, Barrios Unidos, Bogotá D.C.</t>
  </si>
  <si>
    <t>Barrios Unidos</t>
  </si>
  <si>
    <t>111211</t>
  </si>
  <si>
    <t>43190489129</t>
  </si>
  <si>
    <t>2000007809271240</t>
  </si>
  <si>
    <t>DG-12</t>
  </si>
  <si>
    <t>MCO1398787075</t>
  </si>
  <si>
    <t>Pelota Inteligente Para Gatos Perros Recargable Usb C</t>
  </si>
  <si>
    <t>Color : Azul</t>
  </si>
  <si>
    <t>2000007809271242</t>
  </si>
  <si>
    <t>Color : Rosa</t>
  </si>
  <si>
    <t>2000007809104730</t>
  </si>
  <si>
    <t>12 de marzo de 2024 20:06 hs.</t>
  </si>
  <si>
    <t>Ivonne Mendoza</t>
  </si>
  <si>
    <t>CC 1014203170</t>
  </si>
  <si>
    <t>1014203170</t>
  </si>
  <si>
    <t>Calle 64C #69F-13 / Casa 3 piso - Bosque Popular, Engativá, Bogotá D.C.</t>
  </si>
  <si>
    <t>Engativá</t>
  </si>
  <si>
    <t>111061</t>
  </si>
  <si>
    <t>43190417839</t>
  </si>
  <si>
    <t>2000007808668208</t>
  </si>
  <si>
    <t>12 de marzo de 2024 19:14 hs.</t>
  </si>
  <si>
    <t>VMX-7-J</t>
  </si>
  <si>
    <t>MCO1399262133</t>
  </si>
  <si>
    <t>Dispensador Automatico De Agua Para Botellon Recargable Econ Color Blanco/negro</t>
  </si>
  <si>
    <t>Luz Esperanza Castañeda Rubio</t>
  </si>
  <si>
    <t>CC 52130759</t>
  </si>
  <si>
    <t>52130759</t>
  </si>
  <si>
    <t>Transversal 34D sur #40A-60 / casa 8 Referencia: al lado de la general santander - nueva villa mayor casa 8, Rafael Uribe Uribe, Bogotá D.C.</t>
  </si>
  <si>
    <t>Rafael Uribe Uribe</t>
  </si>
  <si>
    <t>111511</t>
  </si>
  <si>
    <t>43190227879</t>
  </si>
  <si>
    <t>2000007808527452</t>
  </si>
  <si>
    <t>12 de marzo de 2024 19:13 hs.</t>
  </si>
  <si>
    <t>DG-45-J</t>
  </si>
  <si>
    <t>MCO1400044529</t>
  </si>
  <si>
    <t>Jarra Hervidor Electrico De Agua Tetera Cafetera Color Vidrio</t>
  </si>
  <si>
    <t>Luis Felipe Velez</t>
  </si>
  <si>
    <t>CC 79421067</t>
  </si>
  <si>
    <t>79421067</t>
  </si>
  <si>
    <t>Calle 152 C #72-65 / Torre 4 Apto 604 Referencia: Edificio Macaca Torre 4 Apto 604 - Edificio Macana, Suba, Bogotá D.C.</t>
  </si>
  <si>
    <t>Suba</t>
  </si>
  <si>
    <t>111156</t>
  </si>
  <si>
    <t>43190169565</t>
  </si>
  <si>
    <t>2000005514490893</t>
  </si>
  <si>
    <t>12 de marzo de 2024 18:19 hs.</t>
  </si>
  <si>
    <t>RD-9-F</t>
  </si>
  <si>
    <t>MCO1400049831</t>
  </si>
  <si>
    <t>Mini Afeitadora Mini Shaver Eléctrica Portátil De Bolsillo</t>
  </si>
  <si>
    <t>Color : Plateado | Voltaje : 110V</t>
  </si>
  <si>
    <t>RK Sistemas Ltda.</t>
  </si>
  <si>
    <t>NIT 8002464699</t>
  </si>
  <si>
    <t>8002464699</t>
  </si>
  <si>
    <t>Carrera 51 #183-17 / Referencia: Casa 78 - Tejares del Norte V, Suba, Bogotá D.C.</t>
  </si>
  <si>
    <t>111166</t>
  </si>
  <si>
    <t>43190024775</t>
  </si>
  <si>
    <t>2000007807971886</t>
  </si>
  <si>
    <t>12 de marzo de 2024 17:55 hs.</t>
  </si>
  <si>
    <t>RD-22</t>
  </si>
  <si>
    <t>MCO2223179380</t>
  </si>
  <si>
    <t>Molino Moledor De Café Y Pequeñas Especias Eléctrico</t>
  </si>
  <si>
    <t>Color : Gris</t>
  </si>
  <si>
    <t>ALBA LUCÍA MARQUÉZ CASTILLO</t>
  </si>
  <si>
    <t>CC 24149574</t>
  </si>
  <si>
    <t>24149574</t>
  </si>
  <si>
    <t>Carrera 9 #18-76 / Cerca a la plaza de Bolívar - Centro, Tunja, Boyaca</t>
  </si>
  <si>
    <t>Tunja</t>
  </si>
  <si>
    <t>Boyaca</t>
  </si>
  <si>
    <t>150001</t>
  </si>
  <si>
    <t>MELI Logistics</t>
  </si>
  <si>
    <t>MEL43190077864FMXDF01</t>
  </si>
  <si>
    <t>2000007807761708</t>
  </si>
  <si>
    <t>12 de marzo de 2024 17:27 hs.</t>
  </si>
  <si>
    <t>DTRNK-14-F</t>
  </si>
  <si>
    <t>MCO1399674335</t>
  </si>
  <si>
    <t>Mini Lampara Led-uv De Clip - Press On - Clip Uv Lampara</t>
  </si>
  <si>
    <t>Color : Negro | Voltaje : 6W</t>
  </si>
  <si>
    <t>Diana Cañón</t>
  </si>
  <si>
    <t>CC 1030543309</t>
  </si>
  <si>
    <t>1030543309</t>
  </si>
  <si>
    <t>Calle 65 j sur #79b-36 / Referencia: distribuidora de belleza Kairós - Bosa Centro, Bosa, Bogotá D.C.</t>
  </si>
  <si>
    <t>110741</t>
  </si>
  <si>
    <t>43189843813</t>
  </si>
  <si>
    <t>2000007807435570</t>
  </si>
  <si>
    <t>12 de marzo de 2024 16:48 hs.</t>
  </si>
  <si>
    <t>JUA-33.2</t>
  </si>
  <si>
    <t>MCO1397552177</t>
  </si>
  <si>
    <t>Ventilador Portatil Pequeño Grip Go De 3 Velocidades</t>
  </si>
  <si>
    <t>Cantidad de aspas : 2 | Color de la estructura : Blanco | Color de las aspas : Blanco | Diámetro : 10 " | Frecuencia : 1 | Material de las aspas : Plástico | Voltaje : 110V/220V</t>
  </si>
  <si>
    <t>Christian Fabian Espitia Perez</t>
  </si>
  <si>
    <t>CC 1144047276</t>
  </si>
  <si>
    <t>1144047276</t>
  </si>
  <si>
    <t>Carrera carrera 44a #37-57 / primero Referencia: barrio república de Israel, carrera 44a # 37 - 57. primer piso preguntar por vanesa Montenegro - República De Israel, Cali, Valle Del Cauca</t>
  </si>
  <si>
    <t>Cali</t>
  </si>
  <si>
    <t>Valle Del Cauca</t>
  </si>
  <si>
    <t>760024</t>
  </si>
  <si>
    <t>MEL43189841508FMXDF01</t>
  </si>
  <si>
    <t>2000005514065207</t>
  </si>
  <si>
    <t>12 de marzo de 2024 16:37 hs.</t>
  </si>
  <si>
    <t>LI-M-170</t>
  </si>
  <si>
    <t>MCO1398786627</t>
  </si>
  <si>
    <t>Soporte Tv Móvil Ruedas, 32'' A 70'' / Max 50kg, Jd Spr-6402 Color Negro</t>
  </si>
  <si>
    <t>Carlos Guerrero</t>
  </si>
  <si>
    <t>CC 1127581357</t>
  </si>
  <si>
    <t>1127581357</t>
  </si>
  <si>
    <t>Calle 10 #1A-01 / Referencia: Quintas de Trebol, Mza 12, Interior 6 casa 5 - Trebol, Mosquera, Cundinamarca</t>
  </si>
  <si>
    <t>Mosquera</t>
  </si>
  <si>
    <t>250040</t>
  </si>
  <si>
    <t>MEL43189810276FMXDF01</t>
  </si>
  <si>
    <t>2000005516993493</t>
  </si>
  <si>
    <t>13 de marzo de 2024 10:51 hs.</t>
  </si>
  <si>
    <t>GOT-16</t>
  </si>
  <si>
    <t>MCO1388151823</t>
  </si>
  <si>
    <t>Practica Y Precisa Bascula Para Pesar Equipaje.</t>
  </si>
  <si>
    <t>Dayana Arango Samudio</t>
  </si>
  <si>
    <t>CC 1113681200</t>
  </si>
  <si>
    <t>1113681200</t>
  </si>
  <si>
    <t>Calle 14a #26-80 / Referencia: Barrio: Las americasCalle 14 a # 26-80 - Urb. Las Americas, Palmira, Valle Del Cauca</t>
  </si>
  <si>
    <t>Palmira</t>
  </si>
  <si>
    <t>763533</t>
  </si>
  <si>
    <t>MEL43192117375FMXDF01</t>
  </si>
  <si>
    <t>2000007812969590</t>
  </si>
  <si>
    <t>13 de marzo de 2024 10:50 hs.</t>
  </si>
  <si>
    <t>DTNK-77-F</t>
  </si>
  <si>
    <t>MCO1399263367</t>
  </si>
  <si>
    <t>Camara Espía Hd Wifi Reloj Despertador Color Negro</t>
  </si>
  <si>
    <t>Javier Guette</t>
  </si>
  <si>
    <t>CC 1064793343</t>
  </si>
  <si>
    <t>1064793343</t>
  </si>
  <si>
    <t>Calle 8B 6B 40 #SN-SN / Referencia: CASA DE REJAS BLANCA - BARRIO PESCADITO, Chiriguana, Cesar</t>
  </si>
  <si>
    <t>Chiriguana</t>
  </si>
  <si>
    <t>Cesar</t>
  </si>
  <si>
    <t>203040</t>
  </si>
  <si>
    <t>MEL43192260764FMXDF01</t>
  </si>
  <si>
    <t>2000007812948158</t>
  </si>
  <si>
    <t>13 de marzo de 2024 10:46 hs.</t>
  </si>
  <si>
    <t>javier acasio</t>
  </si>
  <si>
    <t>CC 73558411</t>
  </si>
  <si>
    <t>73558411</t>
  </si>
  <si>
    <t>Calle 20 #9-12 / Referencia: Local - centro, Planeta Rica, Córdoba</t>
  </si>
  <si>
    <t>Planeta Rica</t>
  </si>
  <si>
    <t>Córdoba</t>
  </si>
  <si>
    <t>233040</t>
  </si>
  <si>
    <t>Envia</t>
  </si>
  <si>
    <t>MEL43192245080FMXDF01</t>
  </si>
  <si>
    <t>2000007811110414</t>
  </si>
  <si>
    <t>13 de marzo de 2024 10:33 hs.</t>
  </si>
  <si>
    <t>Manuela d Madariaga P</t>
  </si>
  <si>
    <t>CC 1036666386</t>
  </si>
  <si>
    <t>1036666386</t>
  </si>
  <si>
    <t>Carrera 70 #33a-07 / San Gabriel, Itaguí, Antioquia</t>
  </si>
  <si>
    <t>Itaguí</t>
  </si>
  <si>
    <t>Antioquia</t>
  </si>
  <si>
    <t>MEL43191419750FMXDF01</t>
  </si>
  <si>
    <t>2000007814098052</t>
  </si>
  <si>
    <t>13 de marzo de 2024 13:06 hs.</t>
  </si>
  <si>
    <t>DTK-60</t>
  </si>
  <si>
    <t>MCO2220597192</t>
  </si>
  <si>
    <t>Cámara De Seguridad V380 Para Exteriores Cámara Seguridad Ip</t>
  </si>
  <si>
    <t>Color : Blanco</t>
  </si>
  <si>
    <t>marlon valbuena</t>
  </si>
  <si>
    <t>CC 1023981121</t>
  </si>
  <si>
    <t>1023981121</t>
  </si>
  <si>
    <t>Cra 10 este #55-13 Sur / Casa - Libertadores, San Cristobal Sur, Bogotá D.C.</t>
  </si>
  <si>
    <t>San Cristobal Sur</t>
  </si>
  <si>
    <t>110441</t>
  </si>
  <si>
    <t>43192750574</t>
  </si>
  <si>
    <t>2000007814102036</t>
  </si>
  <si>
    <t>13 de marzo de 2024 12:59 hs.</t>
  </si>
  <si>
    <t>TQ-7</t>
  </si>
  <si>
    <t>MCO2160832590</t>
  </si>
  <si>
    <t>Kit Bandas Elasticas Cerradas X5 + Guía De Ejercicio + Bolso</t>
  </si>
  <si>
    <t>Color : TQ-7</t>
  </si>
  <si>
    <t>ARLEY CHACON</t>
  </si>
  <si>
    <t>CC 792966621</t>
  </si>
  <si>
    <t>792966621</t>
  </si>
  <si>
    <t>Calle 141 #15A-32 / Referencia: CASA 1246 conjuto cerritos campestre - Galicia, Pereira, Risaralda</t>
  </si>
  <si>
    <t>Pereira</t>
  </si>
  <si>
    <t>Risaralda</t>
  </si>
  <si>
    <t>660003</t>
  </si>
  <si>
    <t>MEL43192610015FMXDF01</t>
  </si>
  <si>
    <t>2000007815109330</t>
  </si>
  <si>
    <t>13 de marzo de 2024 15:02 hs.</t>
  </si>
  <si>
    <t>Tienes que darle el paquete a tu conductor mañana.</t>
  </si>
  <si>
    <t>Juan Camilo Baquero Lopez</t>
  </si>
  <si>
    <t>CC 81715143</t>
  </si>
  <si>
    <t>81715143</t>
  </si>
  <si>
    <t>Carrera carrera 2 #16A-38 / Referencia: Torre 1 Apto 1601 - Las Aguas, Santa Fe, Bogotá D.C.</t>
  </si>
  <si>
    <t>Santa Fe</t>
  </si>
  <si>
    <t>110311</t>
  </si>
  <si>
    <t>43193206174</t>
  </si>
  <si>
    <t>2000007815091518</t>
  </si>
  <si>
    <t>13 de marzo de 2024 15:00 hs.</t>
  </si>
  <si>
    <t>RC-18-J</t>
  </si>
  <si>
    <t>MCO1401918319</t>
  </si>
  <si>
    <t>Bascula Balanza Pesa Digital Bluetooth Color Negro</t>
  </si>
  <si>
    <t>Lina Paola Morgote Romero</t>
  </si>
  <si>
    <t>CC 1010185342</t>
  </si>
  <si>
    <t>1010185342</t>
  </si>
  <si>
    <t>Carrera 68 b bis #71-27 / Referencia: apto 204 - bellavista, Engativá, Bogotá D.C.</t>
  </si>
  <si>
    <t>43193199426</t>
  </si>
  <si>
    <t>2000007814987230</t>
  </si>
  <si>
    <t>13 de marzo de 2024 14:49 hs.</t>
  </si>
  <si>
    <t>Karen Chacon</t>
  </si>
  <si>
    <t>CC 1001218213</t>
  </si>
  <si>
    <t>1001218213</t>
  </si>
  <si>
    <t>Calle 160 C #1A-62 / Referencia: Casa - Cerro Norte, Usaquén, Bogotá D.C.</t>
  </si>
  <si>
    <t>110131</t>
  </si>
  <si>
    <t>43193008819</t>
  </si>
  <si>
    <t>2000007814408310</t>
  </si>
  <si>
    <t>13 de marzo de 2024 13:39 hs.</t>
  </si>
  <si>
    <t>DTRNK-36-F --41</t>
  </si>
  <si>
    <t>idalid puerto  solano</t>
  </si>
  <si>
    <t>CC 1118538749</t>
  </si>
  <si>
    <t>1118538749</t>
  </si>
  <si>
    <t>Carrera 23 #28-110 / Referencia: Torre 5 apto 601 - Llarumo, Yopal, Casanare</t>
  </si>
  <si>
    <t>Yopal</t>
  </si>
  <si>
    <t>Casanare</t>
  </si>
  <si>
    <t>850002</t>
  </si>
  <si>
    <t>MEL43192746335FMXDF01</t>
  </si>
  <si>
    <t>PROVEEDOR</t>
  </si>
  <si>
    <t>Suma de VALOR TOTAL</t>
  </si>
  <si>
    <t>BODEGA RC</t>
  </si>
  <si>
    <t>BUGO</t>
  </si>
  <si>
    <t>D'TRONIK</t>
  </si>
  <si>
    <t>DERROCHA</t>
  </si>
  <si>
    <t>DG TECH</t>
  </si>
  <si>
    <t>DISTRI</t>
  </si>
  <si>
    <t>DTRONIK</t>
  </si>
  <si>
    <t>ELDA</t>
  </si>
  <si>
    <t>GO TECH</t>
  </si>
  <si>
    <t>INDEPENDENCIA</t>
  </si>
  <si>
    <t>JUAN</t>
  </si>
  <si>
    <t>JULIAN</t>
  </si>
  <si>
    <t>TOR SEBAS</t>
  </si>
  <si>
    <t>TV MARKET</t>
  </si>
  <si>
    <t>VELEZ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</si>
  <si>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</si>
  <si>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</si>
  <si>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</si>
  <si>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</si>
  <si>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</si>
  <si>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</si>
  <si>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</si>
  <si>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</si>
  <si>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Fuente De Agua Mascotas 2.5 L - GTCH-40-F</t>
  </si>
  <si>
    <t>GIOVANI</t>
  </si>
  <si>
    <t>Bombas Inflador Globos Electrico Doble Boquilla Bomba 600w RC-31-J</t>
  </si>
  <si>
    <t>Depiladora Recargable 4 En 1 Mujer Sh-7657 Electri Shinon LI-25</t>
  </si>
  <si>
    <t>Sarten Antiadherente 7 Puestos Para Huevos Arepas PancakesColor : NegroVZ-37</t>
  </si>
  <si>
    <t>Picador De Verduras Y Frutas Multifuncional Brava Spring TQ-25</t>
  </si>
  <si>
    <t>Prensador Machacador Triturador Ajos Cocina Acero InoxidableColor : NegroMIMI-5</t>
  </si>
  <si>
    <t>Maquina Mini Olla Fundidora De Chocolate EléctricaColor : Naranja claroDTRNK-36-F</t>
  </si>
  <si>
    <t>Pelota Inteligente Para Gatos Perros Recargable Usb CColor : AzulDG-12</t>
  </si>
  <si>
    <t>Pelota Inteligente Para Gatos Perros Recargable Usb CColor : RosaDG-12</t>
  </si>
  <si>
    <t>Dispensador Automatico De Agua Para Botellon Recargable Econ Color Blanco/negro VMX-7-J</t>
  </si>
  <si>
    <t>Jarra Hervidor Electrico De Agua Tetera Cafetera Color Vidrio DG-45-J</t>
  </si>
  <si>
    <t>Mini Afeitadora Mini Shaver Eléctrica Portátil De BolsilloColor : Plateado | Voltaje : 110VRD-9-F</t>
  </si>
  <si>
    <t>Molino Moledor De Café Y Pequeñas Especias EléctricoColor : GrisRD-22</t>
  </si>
  <si>
    <t>Mini Lampara Led-uv De Clip - Press On - Clip Uv LamparaColor : Negro | Voltaje : 6WDTRNK-14-F</t>
  </si>
  <si>
    <t>Ventilador Portatil Pequeño Grip Go De 3 VelocidadesCantidad de aspas : 2 | Color de la estructura : Blanco | Color de las aspas : Blanco | Diámetro : 10 " | Frecuencia : 1 | Material de las aspas : Plástico | Voltaje : 110V/220VJUA-33.2</t>
  </si>
  <si>
    <t>Soporte Tv Móvil Ruedas, 32'' A 70'' / Max 50kg, Jd Spr-6402 Color Negro LI-M-170</t>
  </si>
  <si>
    <t>Practica Y Precisa Bascula Para Pesar Equipaje.Color : GrisGOT-16</t>
  </si>
  <si>
    <t>Camara Espía Hd Wifi Reloj Despertador Color Negro DTNK-77-F</t>
  </si>
  <si>
    <t>Cámara De Seguridad V380 Para Exteriores Cámara Seguridad IpColor : BlancoDTK-60</t>
  </si>
  <si>
    <t>Kit Bandas Elasticas Cerradas X5 + Guía De Ejercicio + BolsoColor : TQ-7TQ-7</t>
  </si>
  <si>
    <t>Bascula Balanza Pesa Digital Bluetooth Color Negro RC-18-J</t>
  </si>
  <si>
    <t>Maquina Mini Olla Fundidora De Chocolate EléctricaColor : Naranja claroDTRNK-36-F --41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</si>
</sst>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.00_-;\-&quot;$&quot;\ * #,##0.00_-;_-&quot;$&quot;\ 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color theme="1"/>
      <name val="Aptos narrow"/>
      <scheme val="minor"/>
    </font>
    <font>
      <sz val="11.0"/>
      <color rgb="FF000000"/>
      <name val="Aptos narrow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center" shrinkToFit="0" vertical="center" wrapText="1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13" fontId="4" numFmtId="0" xfId="0" applyAlignment="1" applyFill="1" applyFont="1">
      <alignment vertical="center"/>
    </xf>
    <xf borderId="0" fillId="0" fontId="9" numFmtId="0" xfId="0" applyFont="1"/>
    <xf borderId="0" fillId="0" fontId="10" numFmtId="0" xfId="0" applyFont="1"/>
    <xf borderId="0" fillId="0" fontId="10" numFmtId="0" xfId="0" applyAlignment="1" applyFont="1">
      <alignment horizontal="left"/>
    </xf>
    <xf borderId="0" fillId="0" fontId="10" numFmtId="164" xfId="0" applyFont="1" applyNumberFormat="1"/>
    <xf borderId="6" fillId="14" fontId="11" numFmtId="0" xfId="0" applyAlignment="1" applyBorder="1" applyFill="1" applyFont="1">
      <alignment horizontal="center" shrinkToFit="0" wrapText="1"/>
    </xf>
    <xf borderId="7" fillId="14" fontId="11" numFmtId="0" xfId="0" applyAlignment="1" applyBorder="1" applyFont="1">
      <alignment horizontal="center" shrinkToFit="0" wrapText="1"/>
    </xf>
    <xf borderId="7" fillId="0" fontId="11" numFmtId="0" xfId="0" applyAlignment="1" applyBorder="1" applyFont="1">
      <alignment shrinkToFit="0" wrapText="1"/>
    </xf>
    <xf borderId="7" fillId="0" fontId="11" numFmtId="0" xfId="0" applyAlignment="1" applyBorder="1" applyFont="1">
      <alignment horizontal="center" shrinkToFit="0" wrapText="1"/>
    </xf>
    <xf borderId="0" fillId="0" fontId="12" numFmtId="0" xfId="0" applyFont="1"/>
    <xf borderId="8" fillId="15" fontId="13" numFmtId="0" xfId="0" applyAlignment="1" applyBorder="1" applyFill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3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8" fillId="16" fontId="13" numFmtId="0" xfId="0" applyAlignment="1" applyBorder="1" applyFill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3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3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  <xf borderId="10" fillId="17" fontId="13" numFmtId="0" xfId="0" applyAlignment="1" applyBorder="1" applyFont="1">
      <alignment horizontal="right" shrinkToFit="0" wrapText="1"/>
    </xf>
    <xf borderId="10" fillId="17" fontId="14" numFmtId="0" xfId="0" applyAlignment="1" applyBorder="1" applyFont="1">
      <alignment shrinkToFit="0" wrapText="1"/>
    </xf>
    <xf borderId="10" fillId="17" fontId="14" numFmtId="0" xfId="0" applyAlignment="1" applyBorder="1" applyFont="1">
      <alignment horizontal="right" shrinkToFit="0" wrapText="1"/>
    </xf>
    <xf borderId="10" fillId="17" fontId="15" numFmtId="0" xfId="0" applyAlignment="1" applyBorder="1" applyFont="1">
      <alignment shrinkToFit="0" wrapText="1"/>
    </xf>
    <xf borderId="10" fillId="17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7" sheet="YOVANI"/>
  </cacheSource>
  <cacheFields>
    <cacheField name="ITEM" numFmtId="0">
      <sharedItems containsSemiMixedTypes="0" containsString="0" containsNumber="1" containsInteger="1"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36.0"/>
        <n v="37.0"/>
        <n v="38.0"/>
        <n v="39.0"/>
        <n v="26.0"/>
        <n v="27.0"/>
        <n v="33.0"/>
        <n v="34.0"/>
        <n v="35.0"/>
      </sharedItems>
    </cacheField>
    <cacheField name="PRODUCTO" numFmtId="0">
      <sharedItems>
        <s v="Fuente De Agua Mascotas 2.5 L - GTCH-40-F"/>
        <s v="Bombas Inflador Globos Electrico Doble Boquilla Bomba 600w RC-31-J"/>
        <s v="Depiladora Recargable 4 En 1 Mujer Sh-7657 Electri Shinon LI-25"/>
        <s v="Sarten Antiadherente 7 Puestos Para Huevos Arepas PancakesColor : NegroVZ-37"/>
        <s v="Picador De Verduras Y Frutas Multifuncional Brava Spring TQ-25"/>
        <s v="Prensador Machacador Triturador Ajos Cocina Acero InoxidableColor : NegroMIMI-5"/>
        <s v="Maquina Mini Olla Fundidora De Chocolate EléctricaColor : Naranja claroDTRNK-36-F"/>
        <s v="Pelota Inteligente Para Gatos Perros Recargable Usb CColor : AzulDG-12"/>
        <s v="Pelota Inteligente Para Gatos Perros Recargable Usb CColor : RosaDG-12"/>
        <s v="Dispensador Automatico De Agua Para Botellon Recargable Econ Color Blanco/negro VMX-7-J"/>
        <s v="Jarra Hervidor Electrico De Agua Tetera Cafetera Color Vidrio DG-45-J"/>
        <s v="Mini Afeitadora Mini Shaver Eléctrica Portátil De BolsilloColor : Plateado | Voltaje : 110VRD-9-F"/>
        <s v="Molino Moledor De Café Y Pequeñas Especias EléctricoColor : GrisRD-22"/>
        <s v="Mini Lampara Led-uv De Clip - Press On - Clip Uv LamparaColor : Negro | Voltaje : 6WDTRNK-14-F"/>
        <s v="Ventilador Portatil Pequeño Grip Go De 3 VelocidadesCantidad de aspas : 2 | Color de la estructura : Blanco | Color de las aspas : Blanco | Diámetro : 10 &quot; | Frecuencia : 1 | Material de las aspas : Plástico | Voltaje : 110V/220VJUA-33.2"/>
        <s v="Soporte Tv Móvil Ruedas, 32'' A 70'' / Max 50kg, Jd Spr-6402 Color Negro LI-M-170"/>
        <s v="Practica Y Precisa Bascula Para Pesar Equipaje.Color : GrisGOT-16"/>
        <s v="Camara Espía Hd Wifi Reloj Despertador Color Negro DTNK-77-F"/>
        <s v="Cámara De Seguridad V380 Para Exteriores Cámara Seguridad IpColor : BlancoDTK-60"/>
        <s v="Kit Bandas Elasticas Cerradas X5 + Guía De Ejercicio + BolsoColor : TQ-7TQ-7"/>
        <s v="Bascula Balanza Pesa Digital Bluetooth Color Negro RC-18-J"/>
        <s v="Maquina Mini Olla Fundidora De Chocolate EléctricaColor : Naranja claroDTRNK-36-F --41"/>
      </sharedItems>
    </cacheField>
    <cacheField name="CANT" numFmtId="0">
      <sharedItems containsSemiMixedTypes="0" containsString="0" containsNumber="1" containsInteger="1">
        <n v="1.0"/>
        <n v="2.0"/>
        <n v="3.0"/>
      </sharedItems>
    </cacheField>
    <cacheField name="VALOR U/N" numFmtId="0">
      <sharedItems containsSemiMixedTypes="0" containsString="0" containsNumber="1" containsInteger="1">
        <n v="40000.0"/>
        <n v="30000.0"/>
        <n v="25000.0"/>
        <n v="35000.0"/>
        <n v="22000.0"/>
        <n v="7000.0"/>
        <n v="12000.0"/>
        <n v="8000.0"/>
        <n v="45000.0"/>
        <n v="14000.0"/>
        <n v="33000.0"/>
        <n v="160000.0"/>
        <n v="16000.0"/>
        <n v="77000.0"/>
        <n v="60000.0"/>
        <n v="5000.0"/>
        <n v="17000.0"/>
        <n v="41000.0"/>
      </sharedItems>
    </cacheField>
    <cacheField name="VALOR TOTAL" numFmtId="0">
      <sharedItems containsSemiMixedTypes="0" containsString="0" containsNumber="1" containsInteger="1">
        <n v="40000.0"/>
        <n v="60000.0"/>
        <n v="25000.0"/>
        <n v="35000.0"/>
        <n v="22000.0"/>
        <n v="7000.0"/>
        <n v="12000.0"/>
        <n v="8000.0"/>
        <n v="45000.0"/>
        <n v="42000.0"/>
        <n v="33000.0"/>
        <n v="160000.0"/>
        <n v="16000.0"/>
        <n v="77000.0"/>
        <n v="5000.0"/>
        <n v="30000.0"/>
        <n v="17000.0"/>
        <n v="14000.0"/>
        <n v="41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DISTRI"/>
        <s v="BODEGA RC"/>
        <s v="INDEPENDENCIA"/>
        <s v="VELEZ"/>
        <s v="TV MARKET"/>
        <s v="DG TECH"/>
        <s v="DERROCHA"/>
        <s v="ELDA"/>
        <s v="GO TECH"/>
        <s v="BUGO"/>
        <s v="TOR SEBAS"/>
        <s v="DTRONIK"/>
        <s v="JUAN"/>
        <s v="JULIAN"/>
        <s v="D'TRONIK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1" cacheId="0" dataCaption="" compact="0" compactData="0">
  <location ref="A3:B19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"/>
        <item x="9"/>
        <item x="14"/>
        <item x="6"/>
        <item x="5"/>
        <item x="0"/>
        <item x="11"/>
        <item x="7"/>
        <item x="8"/>
        <item x="2"/>
        <item x="12"/>
        <item x="13"/>
        <item x="10"/>
        <item x="4"/>
        <item x="3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5516993493/detalle" TargetMode="External"/><Relationship Id="rId22" Type="http://schemas.openxmlformats.org/officeDocument/2006/relationships/hyperlink" Target="https://www.mercadolibre.com.co/ventas/2000007812948158/detalle" TargetMode="External"/><Relationship Id="rId21" Type="http://schemas.openxmlformats.org/officeDocument/2006/relationships/hyperlink" Target="https://www.mercadolibre.com.co/ventas/2000007812969590/detalle" TargetMode="External"/><Relationship Id="rId24" Type="http://schemas.openxmlformats.org/officeDocument/2006/relationships/hyperlink" Target="https://www.mercadolibre.com.co/ventas/2000007814098052/detalle" TargetMode="External"/><Relationship Id="rId23" Type="http://schemas.openxmlformats.org/officeDocument/2006/relationships/hyperlink" Target="https://www.mercadolibre.com.co/ventas/2000007811110414/detalle" TargetMode="External"/><Relationship Id="rId1" Type="http://schemas.openxmlformats.org/officeDocument/2006/relationships/hyperlink" Target="https://www.mercadolibre.com.co/ventas/2000005516235467/detalle" TargetMode="External"/><Relationship Id="rId2" Type="http://schemas.openxmlformats.org/officeDocument/2006/relationships/hyperlink" Target="https://www.mercadolibre.com.co/ventas/2000005516220869/detalle" TargetMode="External"/><Relationship Id="rId3" Type="http://schemas.openxmlformats.org/officeDocument/2006/relationships/hyperlink" Target="https://www.mercadolibre.com.co/ventas/2000005516220869/detalle" TargetMode="External"/><Relationship Id="rId4" Type="http://schemas.openxmlformats.org/officeDocument/2006/relationships/hyperlink" Target="https://www.mercadolibre.com.co/ventas/2000005516220869/detalle" TargetMode="External"/><Relationship Id="rId9" Type="http://schemas.openxmlformats.org/officeDocument/2006/relationships/hyperlink" Target="https://www.mercadolibre.com.co/ventas/2000005515060203/detalle" TargetMode="External"/><Relationship Id="rId26" Type="http://schemas.openxmlformats.org/officeDocument/2006/relationships/hyperlink" Target="https://www.mercadolibre.com.co/ventas/2000007815109330/detalle" TargetMode="External"/><Relationship Id="rId25" Type="http://schemas.openxmlformats.org/officeDocument/2006/relationships/hyperlink" Target="https://www.mercadolibre.com.co/ventas/2000007814102036/detalle" TargetMode="External"/><Relationship Id="rId28" Type="http://schemas.openxmlformats.org/officeDocument/2006/relationships/hyperlink" Target="https://www.mercadolibre.com.co/ventas/2000007814987230/detalle" TargetMode="External"/><Relationship Id="rId27" Type="http://schemas.openxmlformats.org/officeDocument/2006/relationships/hyperlink" Target="https://www.mercadolibre.com.co/ventas/2000007815091518/detalle" TargetMode="External"/><Relationship Id="rId5" Type="http://schemas.openxmlformats.org/officeDocument/2006/relationships/hyperlink" Target="https://www.mercadolibre.com.co/ventas/2000005516220869/detalle" TargetMode="External"/><Relationship Id="rId6" Type="http://schemas.openxmlformats.org/officeDocument/2006/relationships/hyperlink" Target="https://www.mercadolibre.com.co/ventas/2000005515813739/detalle" TargetMode="External"/><Relationship Id="rId29" Type="http://schemas.openxmlformats.org/officeDocument/2006/relationships/hyperlink" Target="https://www.mercadolibre.com.co/ventas/2000007814408310/detalle" TargetMode="External"/><Relationship Id="rId7" Type="http://schemas.openxmlformats.org/officeDocument/2006/relationships/hyperlink" Target="https://www.mercadolibre.com.co/ventas/2000007809229414/detalle" TargetMode="External"/><Relationship Id="rId8" Type="http://schemas.openxmlformats.org/officeDocument/2006/relationships/hyperlink" Target="https://www.mercadolibre.com.co/ventas/2000007809538022/detalle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mercadolibre.com.co/ventas/2000005515060203/detalle" TargetMode="External"/><Relationship Id="rId10" Type="http://schemas.openxmlformats.org/officeDocument/2006/relationships/hyperlink" Target="https://www.mercadolibre.com.co/ventas/2000005515060203/detalle" TargetMode="External"/><Relationship Id="rId13" Type="http://schemas.openxmlformats.org/officeDocument/2006/relationships/hyperlink" Target="https://www.mercadolibre.com.co/ventas/2000007808668208/detalle" TargetMode="External"/><Relationship Id="rId12" Type="http://schemas.openxmlformats.org/officeDocument/2006/relationships/hyperlink" Target="https://www.mercadolibre.com.co/ventas/2000007809104730/detalle" TargetMode="External"/><Relationship Id="rId15" Type="http://schemas.openxmlformats.org/officeDocument/2006/relationships/hyperlink" Target="https://www.mercadolibre.com.co/ventas/2000005514490893/detalle" TargetMode="External"/><Relationship Id="rId14" Type="http://schemas.openxmlformats.org/officeDocument/2006/relationships/hyperlink" Target="https://www.mercadolibre.com.co/ventas/2000007808527452/detalle" TargetMode="External"/><Relationship Id="rId17" Type="http://schemas.openxmlformats.org/officeDocument/2006/relationships/hyperlink" Target="https://www.mercadolibre.com.co/ventas/2000007807761708/detalle" TargetMode="External"/><Relationship Id="rId16" Type="http://schemas.openxmlformats.org/officeDocument/2006/relationships/hyperlink" Target="https://www.mercadolibre.com.co/ventas/2000007807971886/detalle" TargetMode="External"/><Relationship Id="rId19" Type="http://schemas.openxmlformats.org/officeDocument/2006/relationships/hyperlink" Target="https://www.mercadolibre.com.co/ventas/2000005514065207/detalle" TargetMode="External"/><Relationship Id="rId18" Type="http://schemas.openxmlformats.org/officeDocument/2006/relationships/hyperlink" Target="https://www.mercadolibre.com.co/ventas/2000007807435570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190.0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57000.0</v>
      </c>
      <c r="H3" s="20">
        <v>9900.0</v>
      </c>
      <c r="I3" s="20">
        <v>-11494.23</v>
      </c>
      <c r="J3" s="20" t="s">
        <v>60</v>
      </c>
      <c r="K3" s="20" t="s">
        <v>60</v>
      </c>
      <c r="L3" s="20">
        <v>55405.77</v>
      </c>
      <c r="M3" s="19" t="s">
        <v>61</v>
      </c>
      <c r="N3" s="19" t="str">
        <f t="shared" ref="N3:N31" si="1">+Y3&amp;Z3&amp;W3</f>
        <v>Fuente De Agua Mascotas 2.5 L - GTCH-40-F</v>
      </c>
      <c r="O3" s="19" t="str">
        <f t="shared" ref="O3:O31" si="2">+CLEAN(TRIM(N3))</f>
        <v>Fuente De Agua Mascotas 2.5 L - GTCH-40-F</v>
      </c>
      <c r="P3" s="19">
        <f>+VLOOKUP(O3,YOVANI!B:D,3,0)</f>
        <v>40000</v>
      </c>
      <c r="Q3" s="19">
        <f>+P3*F3</f>
        <v>40000</v>
      </c>
      <c r="R3" s="19">
        <v>7300.0</v>
      </c>
      <c r="S3" s="19">
        <v>1000.0</v>
      </c>
      <c r="T3" s="19">
        <f t="shared" ref="T3:T4" si="3">+L3-Q3-R3-S3</f>
        <v>7105.77</v>
      </c>
      <c r="U3" s="19">
        <f t="shared" ref="U3:U31" si="4">+T3/F3</f>
        <v>7105.77</v>
      </c>
      <c r="V3" s="21">
        <f t="shared" ref="V3:V4" si="5">+T3/Q3</f>
        <v>0.17764425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57000.0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78</v>
      </c>
      <c r="BD3" s="19" t="s">
        <v>60</v>
      </c>
      <c r="BE3" s="19" t="s">
        <v>78</v>
      </c>
    </row>
    <row r="4" ht="22.5" customHeight="1">
      <c r="A4" s="22" t="s">
        <v>79</v>
      </c>
      <c r="B4" s="23" t="s">
        <v>80</v>
      </c>
      <c r="C4" s="23" t="s">
        <v>81</v>
      </c>
      <c r="D4" s="23" t="s">
        <v>61</v>
      </c>
      <c r="E4" s="23" t="s">
        <v>61</v>
      </c>
      <c r="F4" s="24" t="s">
        <v>60</v>
      </c>
      <c r="G4" s="24">
        <v>145795.0</v>
      </c>
      <c r="H4" s="24">
        <v>11500.0</v>
      </c>
      <c r="I4" s="24">
        <v>-27429.0</v>
      </c>
      <c r="J4" s="24" t="s">
        <v>60</v>
      </c>
      <c r="K4" s="24" t="s">
        <v>60</v>
      </c>
      <c r="L4" s="24">
        <v>129866.0</v>
      </c>
      <c r="M4" s="23" t="s">
        <v>61</v>
      </c>
      <c r="N4" s="19" t="str">
        <f t="shared" si="1"/>
        <v>   </v>
      </c>
      <c r="O4" s="19" t="str">
        <f t="shared" si="2"/>
        <v/>
      </c>
      <c r="P4" s="19">
        <v>90000.0</v>
      </c>
      <c r="Q4" s="19">
        <v>90000.0</v>
      </c>
      <c r="R4" s="19">
        <v>7300.0</v>
      </c>
      <c r="S4" s="19">
        <v>1000.0</v>
      </c>
      <c r="T4" s="19">
        <f t="shared" si="3"/>
        <v>31566</v>
      </c>
      <c r="U4" s="19" t="str">
        <f t="shared" si="4"/>
        <v>#DIV/0!</v>
      </c>
      <c r="V4" s="21">
        <f t="shared" si="5"/>
        <v>0.3507333333</v>
      </c>
      <c r="W4" s="23" t="s">
        <v>61</v>
      </c>
      <c r="X4" s="23" t="s">
        <v>61</v>
      </c>
      <c r="Y4" s="23" t="s">
        <v>61</v>
      </c>
      <c r="Z4" s="23" t="s">
        <v>61</v>
      </c>
      <c r="AA4" s="24" t="s">
        <v>60</v>
      </c>
      <c r="AB4" s="24" t="s">
        <v>61</v>
      </c>
      <c r="AC4" s="23" t="s">
        <v>66</v>
      </c>
      <c r="AD4" s="23" t="s">
        <v>82</v>
      </c>
      <c r="AE4" s="23" t="s">
        <v>83</v>
      </c>
      <c r="AF4" s="23" t="s">
        <v>61</v>
      </c>
      <c r="AG4" s="23" t="s">
        <v>61</v>
      </c>
      <c r="AH4" s="23" t="s">
        <v>82</v>
      </c>
      <c r="AI4" s="23" t="s">
        <v>84</v>
      </c>
      <c r="AJ4" s="23" t="s">
        <v>85</v>
      </c>
      <c r="AK4" s="23" t="s">
        <v>86</v>
      </c>
      <c r="AL4" s="23" t="s">
        <v>87</v>
      </c>
      <c r="AM4" s="23" t="s">
        <v>88</v>
      </c>
      <c r="AN4" s="23" t="s">
        <v>74</v>
      </c>
      <c r="AO4" s="23" t="s">
        <v>75</v>
      </c>
      <c r="AP4" s="23" t="s">
        <v>61</v>
      </c>
      <c r="AQ4" s="23" t="s">
        <v>61</v>
      </c>
      <c r="AR4" s="23" t="s">
        <v>76</v>
      </c>
      <c r="AS4" s="23" t="s">
        <v>89</v>
      </c>
      <c r="AT4" s="23" t="s">
        <v>61</v>
      </c>
      <c r="AU4" s="25" t="s">
        <v>61</v>
      </c>
      <c r="AV4" s="23" t="s">
        <v>61</v>
      </c>
      <c r="AW4" s="23" t="s">
        <v>61</v>
      </c>
      <c r="AX4" s="23" t="s">
        <v>61</v>
      </c>
      <c r="AY4" s="23" t="s">
        <v>61</v>
      </c>
      <c r="AZ4" s="23" t="s">
        <v>61</v>
      </c>
      <c r="BA4" s="23" t="s">
        <v>61</v>
      </c>
      <c r="BB4" s="25" t="s">
        <v>60</v>
      </c>
      <c r="BC4" s="23" t="s">
        <v>61</v>
      </c>
      <c r="BD4" s="23" t="s">
        <v>60</v>
      </c>
      <c r="BE4" s="23" t="s">
        <v>61</v>
      </c>
    </row>
    <row r="5" ht="22.5" customHeight="1">
      <c r="A5" s="26" t="s">
        <v>90</v>
      </c>
      <c r="B5" s="27" t="s">
        <v>80</v>
      </c>
      <c r="C5" s="27" t="s">
        <v>57</v>
      </c>
      <c r="D5" s="27" t="s">
        <v>58</v>
      </c>
      <c r="E5" s="27" t="s">
        <v>59</v>
      </c>
      <c r="F5" s="28">
        <v>1.0</v>
      </c>
      <c r="G5" s="28" t="s">
        <v>60</v>
      </c>
      <c r="H5" s="28" t="s">
        <v>60</v>
      </c>
      <c r="I5" s="28" t="s">
        <v>60</v>
      </c>
      <c r="J5" s="28" t="s">
        <v>60</v>
      </c>
      <c r="K5" s="28" t="s">
        <v>60</v>
      </c>
      <c r="L5" s="28" t="s">
        <v>60</v>
      </c>
      <c r="M5" s="27" t="s">
        <v>61</v>
      </c>
      <c r="N5" s="19" t="str">
        <f t="shared" si="1"/>
        <v>Bombas Inflador Globos Electrico Doble Boquilla Bomba 600w RC-31-J</v>
      </c>
      <c r="O5" s="19" t="str">
        <f t="shared" si="2"/>
        <v>Bombas Inflador Globos Electrico Doble Boquilla Bomba 600w RC-31-J</v>
      </c>
      <c r="P5" s="19">
        <v>0.0</v>
      </c>
      <c r="Q5" s="19">
        <f t="shared" ref="Q5:Q10" si="6">+P5*F5</f>
        <v>0</v>
      </c>
      <c r="R5" s="27"/>
      <c r="S5" s="19">
        <v>0.0</v>
      </c>
      <c r="T5" s="19">
        <v>0.0</v>
      </c>
      <c r="U5" s="19">
        <f t="shared" si="4"/>
        <v>0</v>
      </c>
      <c r="V5" s="21">
        <v>0.0</v>
      </c>
      <c r="W5" s="27" t="s">
        <v>91</v>
      </c>
      <c r="X5" s="27" t="s">
        <v>92</v>
      </c>
      <c r="Y5" s="27" t="s">
        <v>93</v>
      </c>
      <c r="Z5" s="27" t="s">
        <v>61</v>
      </c>
      <c r="AA5" s="28">
        <v>42995.0</v>
      </c>
      <c r="AB5" s="28" t="s">
        <v>65</v>
      </c>
      <c r="AC5" s="27" t="s">
        <v>61</v>
      </c>
      <c r="AD5" s="27" t="s">
        <v>61</v>
      </c>
      <c r="AE5" s="27" t="s">
        <v>61</v>
      </c>
      <c r="AF5" s="27" t="s">
        <v>61</v>
      </c>
      <c r="AG5" s="27" t="s">
        <v>61</v>
      </c>
      <c r="AH5" s="27" t="s">
        <v>61</v>
      </c>
      <c r="AI5" s="27" t="s">
        <v>61</v>
      </c>
      <c r="AJ5" s="27" t="s">
        <v>61</v>
      </c>
      <c r="AK5" s="27" t="s">
        <v>61</v>
      </c>
      <c r="AL5" s="27" t="s">
        <v>61</v>
      </c>
      <c r="AM5" s="27" t="s">
        <v>61</v>
      </c>
      <c r="AN5" s="27" t="s">
        <v>61</v>
      </c>
      <c r="AO5" s="27" t="s">
        <v>61</v>
      </c>
      <c r="AP5" s="27" t="s">
        <v>61</v>
      </c>
      <c r="AQ5" s="27" t="s">
        <v>61</v>
      </c>
      <c r="AR5" s="27" t="s">
        <v>61</v>
      </c>
      <c r="AS5" s="27" t="s">
        <v>61</v>
      </c>
      <c r="AT5" s="27" t="s">
        <v>61</v>
      </c>
      <c r="AU5" s="28" t="s">
        <v>61</v>
      </c>
      <c r="AV5" s="27" t="s">
        <v>61</v>
      </c>
      <c r="AW5" s="27" t="s">
        <v>61</v>
      </c>
      <c r="AX5" s="27" t="s">
        <v>61</v>
      </c>
      <c r="AY5" s="27" t="s">
        <v>61</v>
      </c>
      <c r="AZ5" s="27" t="s">
        <v>61</v>
      </c>
      <c r="BA5" s="27" t="s">
        <v>61</v>
      </c>
      <c r="BB5" s="28" t="s">
        <v>60</v>
      </c>
      <c r="BC5" s="27" t="s">
        <v>78</v>
      </c>
      <c r="BD5" s="27" t="s">
        <v>60</v>
      </c>
      <c r="BE5" s="27" t="s">
        <v>78</v>
      </c>
    </row>
    <row r="6" ht="22.5" customHeight="1">
      <c r="A6" s="26" t="s">
        <v>94</v>
      </c>
      <c r="B6" s="27" t="s">
        <v>80</v>
      </c>
      <c r="C6" s="27" t="s">
        <v>57</v>
      </c>
      <c r="D6" s="27" t="s">
        <v>58</v>
      </c>
      <c r="E6" s="27" t="s">
        <v>59</v>
      </c>
      <c r="F6" s="28">
        <v>1.0</v>
      </c>
      <c r="G6" s="28" t="s">
        <v>60</v>
      </c>
      <c r="H6" s="28" t="s">
        <v>60</v>
      </c>
      <c r="I6" s="28" t="s">
        <v>60</v>
      </c>
      <c r="J6" s="28" t="s">
        <v>60</v>
      </c>
      <c r="K6" s="28" t="s">
        <v>60</v>
      </c>
      <c r="L6" s="28" t="s">
        <v>60</v>
      </c>
      <c r="M6" s="27" t="s">
        <v>61</v>
      </c>
      <c r="N6" s="19" t="str">
        <f t="shared" si="1"/>
        <v>Depiladora Recargable 4 En 1 Mujer Sh-7657 Electri Shinon LI-25</v>
      </c>
      <c r="O6" s="19" t="str">
        <f t="shared" si="2"/>
        <v>Depiladora Recargable 4 En 1 Mujer Sh-7657 Electri Shinon LI-25</v>
      </c>
      <c r="P6" s="19">
        <v>0.0</v>
      </c>
      <c r="Q6" s="19">
        <f t="shared" si="6"/>
        <v>0</v>
      </c>
      <c r="R6" s="27"/>
      <c r="S6" s="19">
        <v>0.0</v>
      </c>
      <c r="T6" s="19">
        <v>0.0</v>
      </c>
      <c r="U6" s="19">
        <f t="shared" si="4"/>
        <v>0</v>
      </c>
      <c r="V6" s="21">
        <v>0.0</v>
      </c>
      <c r="W6" s="27" t="s">
        <v>95</v>
      </c>
      <c r="X6" s="27" t="s">
        <v>96</v>
      </c>
      <c r="Y6" s="27" t="s">
        <v>97</v>
      </c>
      <c r="Z6" s="27" t="s">
        <v>61</v>
      </c>
      <c r="AA6" s="28">
        <v>35900.0</v>
      </c>
      <c r="AB6" s="28" t="s">
        <v>65</v>
      </c>
      <c r="AC6" s="27" t="s">
        <v>61</v>
      </c>
      <c r="AD6" s="27" t="s">
        <v>61</v>
      </c>
      <c r="AE6" s="27" t="s">
        <v>61</v>
      </c>
      <c r="AF6" s="27" t="s">
        <v>61</v>
      </c>
      <c r="AG6" s="27" t="s">
        <v>61</v>
      </c>
      <c r="AH6" s="27" t="s">
        <v>61</v>
      </c>
      <c r="AI6" s="27" t="s">
        <v>61</v>
      </c>
      <c r="AJ6" s="27" t="s">
        <v>61</v>
      </c>
      <c r="AK6" s="27" t="s">
        <v>61</v>
      </c>
      <c r="AL6" s="27" t="s">
        <v>61</v>
      </c>
      <c r="AM6" s="27" t="s">
        <v>61</v>
      </c>
      <c r="AN6" s="27" t="s">
        <v>61</v>
      </c>
      <c r="AO6" s="27" t="s">
        <v>61</v>
      </c>
      <c r="AP6" s="27" t="s">
        <v>61</v>
      </c>
      <c r="AQ6" s="27" t="s">
        <v>61</v>
      </c>
      <c r="AR6" s="27" t="s">
        <v>61</v>
      </c>
      <c r="AS6" s="27" t="s">
        <v>61</v>
      </c>
      <c r="AT6" s="27" t="s">
        <v>61</v>
      </c>
      <c r="AU6" s="28" t="s">
        <v>61</v>
      </c>
      <c r="AV6" s="27" t="s">
        <v>61</v>
      </c>
      <c r="AW6" s="27" t="s">
        <v>61</v>
      </c>
      <c r="AX6" s="27" t="s">
        <v>61</v>
      </c>
      <c r="AY6" s="27" t="s">
        <v>61</v>
      </c>
      <c r="AZ6" s="27" t="s">
        <v>61</v>
      </c>
      <c r="BA6" s="27" t="s">
        <v>61</v>
      </c>
      <c r="BB6" s="28" t="s">
        <v>60</v>
      </c>
      <c r="BC6" s="27" t="s">
        <v>78</v>
      </c>
      <c r="BD6" s="27" t="s">
        <v>60</v>
      </c>
      <c r="BE6" s="27" t="s">
        <v>78</v>
      </c>
    </row>
    <row r="7" ht="22.5" customHeight="1">
      <c r="A7" s="26" t="s">
        <v>98</v>
      </c>
      <c r="B7" s="27" t="s">
        <v>80</v>
      </c>
      <c r="C7" s="27" t="s">
        <v>57</v>
      </c>
      <c r="D7" s="27" t="s">
        <v>58</v>
      </c>
      <c r="E7" s="27" t="s">
        <v>59</v>
      </c>
      <c r="F7" s="28">
        <v>1.0</v>
      </c>
      <c r="G7" s="28" t="s">
        <v>60</v>
      </c>
      <c r="H7" s="28" t="s">
        <v>60</v>
      </c>
      <c r="I7" s="28" t="s">
        <v>60</v>
      </c>
      <c r="J7" s="28" t="s">
        <v>60</v>
      </c>
      <c r="K7" s="28" t="s">
        <v>60</v>
      </c>
      <c r="L7" s="28" t="s">
        <v>60</v>
      </c>
      <c r="M7" s="27" t="s">
        <v>61</v>
      </c>
      <c r="N7" s="19" t="str">
        <f t="shared" si="1"/>
        <v>Sarten Antiadherente 7 Puestos Para Huevos Arepas PancakesColor : NegroVZ-37</v>
      </c>
      <c r="O7" s="19" t="str">
        <f t="shared" si="2"/>
        <v>Sarten Antiadherente 7 Puestos Para Huevos Arepas PancakesColor : NegroVZ-37</v>
      </c>
      <c r="P7" s="19">
        <v>0.0</v>
      </c>
      <c r="Q7" s="19">
        <f t="shared" si="6"/>
        <v>0</v>
      </c>
      <c r="R7" s="27"/>
      <c r="S7" s="19">
        <v>0.0</v>
      </c>
      <c r="T7" s="19">
        <v>0.0</v>
      </c>
      <c r="U7" s="19">
        <f t="shared" si="4"/>
        <v>0</v>
      </c>
      <c r="V7" s="21">
        <v>0.0</v>
      </c>
      <c r="W7" s="27" t="s">
        <v>99</v>
      </c>
      <c r="X7" s="27" t="s">
        <v>100</v>
      </c>
      <c r="Y7" s="27" t="s">
        <v>101</v>
      </c>
      <c r="Z7" s="27" t="s">
        <v>102</v>
      </c>
      <c r="AA7" s="28">
        <v>66900.0</v>
      </c>
      <c r="AB7" s="28" t="s">
        <v>65</v>
      </c>
      <c r="AC7" s="27" t="s">
        <v>61</v>
      </c>
      <c r="AD7" s="27" t="s">
        <v>61</v>
      </c>
      <c r="AE7" s="27" t="s">
        <v>61</v>
      </c>
      <c r="AF7" s="27" t="s">
        <v>61</v>
      </c>
      <c r="AG7" s="27" t="s">
        <v>61</v>
      </c>
      <c r="AH7" s="27" t="s">
        <v>61</v>
      </c>
      <c r="AI7" s="27" t="s">
        <v>61</v>
      </c>
      <c r="AJ7" s="27" t="s">
        <v>61</v>
      </c>
      <c r="AK7" s="27" t="s">
        <v>61</v>
      </c>
      <c r="AL7" s="27" t="s">
        <v>61</v>
      </c>
      <c r="AM7" s="27" t="s">
        <v>61</v>
      </c>
      <c r="AN7" s="27" t="s">
        <v>61</v>
      </c>
      <c r="AO7" s="27" t="s">
        <v>61</v>
      </c>
      <c r="AP7" s="27" t="s">
        <v>61</v>
      </c>
      <c r="AQ7" s="27" t="s">
        <v>61</v>
      </c>
      <c r="AR7" s="27" t="s">
        <v>61</v>
      </c>
      <c r="AS7" s="27" t="s">
        <v>61</v>
      </c>
      <c r="AT7" s="27" t="s">
        <v>61</v>
      </c>
      <c r="AU7" s="28" t="s">
        <v>61</v>
      </c>
      <c r="AV7" s="27" t="s">
        <v>61</v>
      </c>
      <c r="AW7" s="27" t="s">
        <v>61</v>
      </c>
      <c r="AX7" s="27" t="s">
        <v>61</v>
      </c>
      <c r="AY7" s="27" t="s">
        <v>61</v>
      </c>
      <c r="AZ7" s="27" t="s">
        <v>61</v>
      </c>
      <c r="BA7" s="27" t="s">
        <v>61</v>
      </c>
      <c r="BB7" s="28" t="s">
        <v>60</v>
      </c>
      <c r="BC7" s="27" t="s">
        <v>78</v>
      </c>
      <c r="BD7" s="27" t="s">
        <v>60</v>
      </c>
      <c r="BE7" s="27" t="s">
        <v>78</v>
      </c>
    </row>
    <row r="8" ht="22.5" customHeight="1">
      <c r="A8" s="18" t="s">
        <v>103</v>
      </c>
      <c r="B8" s="19" t="s">
        <v>104</v>
      </c>
      <c r="C8" s="19" t="s">
        <v>57</v>
      </c>
      <c r="D8" s="19" t="s">
        <v>105</v>
      </c>
      <c r="E8" s="19" t="s">
        <v>59</v>
      </c>
      <c r="F8" s="20">
        <v>1.0</v>
      </c>
      <c r="G8" s="20">
        <v>30465.0</v>
      </c>
      <c r="H8" s="20">
        <v>14600.0</v>
      </c>
      <c r="I8" s="20">
        <v>-6821.98</v>
      </c>
      <c r="J8" s="20">
        <v>-14600.0</v>
      </c>
      <c r="K8" s="20" t="s">
        <v>60</v>
      </c>
      <c r="L8" s="20">
        <v>23643.02</v>
      </c>
      <c r="M8" s="19" t="s">
        <v>61</v>
      </c>
      <c r="N8" s="19" t="str">
        <f t="shared" si="1"/>
        <v>Picador De Verduras Y Frutas Multifuncional Brava Spring TQ-25</v>
      </c>
      <c r="O8" s="19" t="str">
        <f t="shared" si="2"/>
        <v>Picador De Verduras Y Frutas Multifuncional Brava Spring TQ-25</v>
      </c>
      <c r="P8" s="19">
        <f>+VLOOKUP(O8,YOVANI!B:D,3,0)</f>
        <v>22000</v>
      </c>
      <c r="Q8" s="19">
        <f t="shared" si="6"/>
        <v>22000</v>
      </c>
      <c r="R8" s="19"/>
      <c r="S8" s="19">
        <v>1000.0</v>
      </c>
      <c r="T8" s="19">
        <f t="shared" ref="T8:T11" si="7">+L8-Q8-R8-S8</f>
        <v>643.02</v>
      </c>
      <c r="U8" s="19">
        <f t="shared" si="4"/>
        <v>643.02</v>
      </c>
      <c r="V8" s="21">
        <f t="shared" ref="V8:V11" si="8">+T8/Q8</f>
        <v>0.02922818182</v>
      </c>
      <c r="W8" s="19" t="s">
        <v>106</v>
      </c>
      <c r="X8" s="19" t="s">
        <v>107</v>
      </c>
      <c r="Y8" s="19" t="s">
        <v>108</v>
      </c>
      <c r="Z8" s="19" t="s">
        <v>61</v>
      </c>
      <c r="AA8" s="20">
        <v>30465.0</v>
      </c>
      <c r="AB8" s="20" t="s">
        <v>65</v>
      </c>
      <c r="AC8" s="19" t="s">
        <v>66</v>
      </c>
      <c r="AD8" s="19" t="s">
        <v>109</v>
      </c>
      <c r="AE8" s="19" t="s">
        <v>110</v>
      </c>
      <c r="AF8" s="19" t="s">
        <v>61</v>
      </c>
      <c r="AG8" s="19" t="s">
        <v>61</v>
      </c>
      <c r="AH8" s="19" t="s">
        <v>109</v>
      </c>
      <c r="AI8" s="19" t="s">
        <v>111</v>
      </c>
      <c r="AJ8" s="19" t="s">
        <v>112</v>
      </c>
      <c r="AK8" s="19" t="s">
        <v>113</v>
      </c>
      <c r="AL8" s="19" t="s">
        <v>72</v>
      </c>
      <c r="AM8" s="19" t="s">
        <v>114</v>
      </c>
      <c r="AN8" s="19" t="s">
        <v>74</v>
      </c>
      <c r="AO8" s="19" t="s">
        <v>115</v>
      </c>
      <c r="AP8" s="19" t="s">
        <v>61</v>
      </c>
      <c r="AQ8" s="19" t="s">
        <v>61</v>
      </c>
      <c r="AR8" s="19" t="s">
        <v>116</v>
      </c>
      <c r="AS8" s="19" t="s">
        <v>117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78</v>
      </c>
      <c r="BD8" s="19" t="s">
        <v>60</v>
      </c>
      <c r="BE8" s="19" t="s">
        <v>78</v>
      </c>
    </row>
    <row r="9" ht="22.5" customHeight="1">
      <c r="A9" s="18" t="s">
        <v>118</v>
      </c>
      <c r="B9" s="19" t="s">
        <v>119</v>
      </c>
      <c r="C9" s="19" t="s">
        <v>57</v>
      </c>
      <c r="D9" s="19" t="s">
        <v>58</v>
      </c>
      <c r="E9" s="19" t="s">
        <v>78</v>
      </c>
      <c r="F9" s="20">
        <v>1.0</v>
      </c>
      <c r="G9" s="20">
        <v>9900.0</v>
      </c>
      <c r="H9" s="20">
        <v>8900.0</v>
      </c>
      <c r="I9" s="20">
        <v>-3486.0</v>
      </c>
      <c r="J9" s="20" t="s">
        <v>60</v>
      </c>
      <c r="K9" s="20" t="s">
        <v>60</v>
      </c>
      <c r="L9" s="20">
        <v>15314.0</v>
      </c>
      <c r="M9" s="19" t="s">
        <v>61</v>
      </c>
      <c r="N9" s="19" t="str">
        <f t="shared" si="1"/>
        <v>Prensador Machacador Triturador Ajos Cocina Acero InoxidableColor : NegroMIMI-5</v>
      </c>
      <c r="O9" s="19" t="str">
        <f t="shared" si="2"/>
        <v>Prensador Machacador Triturador Ajos Cocina Acero InoxidableColor : NegroMIMI-5</v>
      </c>
      <c r="P9" s="19">
        <f>+VLOOKUP(O9,YOVANI!B:D,3,0)</f>
        <v>7000</v>
      </c>
      <c r="Q9" s="19">
        <f t="shared" si="6"/>
        <v>7000</v>
      </c>
      <c r="R9" s="19">
        <v>7300.0</v>
      </c>
      <c r="S9" s="19">
        <v>1000.0</v>
      </c>
      <c r="T9" s="19">
        <f t="shared" si="7"/>
        <v>14</v>
      </c>
      <c r="U9" s="19">
        <f t="shared" si="4"/>
        <v>14</v>
      </c>
      <c r="V9" s="21">
        <f t="shared" si="8"/>
        <v>0.002</v>
      </c>
      <c r="W9" s="19" t="s">
        <v>120</v>
      </c>
      <c r="X9" s="19" t="s">
        <v>121</v>
      </c>
      <c r="Y9" s="19" t="s">
        <v>122</v>
      </c>
      <c r="Z9" s="19" t="s">
        <v>102</v>
      </c>
      <c r="AA9" s="20">
        <v>9900.0</v>
      </c>
      <c r="AB9" s="20" t="s">
        <v>65</v>
      </c>
      <c r="AC9" s="19" t="s">
        <v>66</v>
      </c>
      <c r="AD9" s="19" t="s">
        <v>123</v>
      </c>
      <c r="AE9" s="19" t="s">
        <v>124</v>
      </c>
      <c r="AF9" s="19" t="s">
        <v>61</v>
      </c>
      <c r="AG9" s="19" t="s">
        <v>61</v>
      </c>
      <c r="AH9" s="19" t="s">
        <v>123</v>
      </c>
      <c r="AI9" s="19" t="s">
        <v>125</v>
      </c>
      <c r="AJ9" s="19" t="s">
        <v>126</v>
      </c>
      <c r="AK9" s="19" t="s">
        <v>127</v>
      </c>
      <c r="AL9" s="19" t="s">
        <v>87</v>
      </c>
      <c r="AM9" s="19" t="s">
        <v>128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129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78</v>
      </c>
      <c r="BD9" s="19" t="s">
        <v>60</v>
      </c>
      <c r="BE9" s="19" t="s">
        <v>78</v>
      </c>
    </row>
    <row r="10" ht="22.5" customHeight="1">
      <c r="A10" s="18" t="s">
        <v>130</v>
      </c>
      <c r="B10" s="19" t="s">
        <v>131</v>
      </c>
      <c r="C10" s="19" t="s">
        <v>57</v>
      </c>
      <c r="D10" s="19" t="s">
        <v>58</v>
      </c>
      <c r="E10" s="19" t="s">
        <v>78</v>
      </c>
      <c r="F10" s="20">
        <v>1.0</v>
      </c>
      <c r="G10" s="20">
        <v>50500.0</v>
      </c>
      <c r="H10" s="20">
        <v>8900.0</v>
      </c>
      <c r="I10" s="20">
        <v>-10264.33</v>
      </c>
      <c r="J10" s="20" t="s">
        <v>60</v>
      </c>
      <c r="K10" s="20" t="s">
        <v>60</v>
      </c>
      <c r="L10" s="20">
        <v>49135.67</v>
      </c>
      <c r="M10" s="19" t="s">
        <v>61</v>
      </c>
      <c r="N10" s="19" t="str">
        <f t="shared" si="1"/>
        <v>Maquina Mini Olla Fundidora De Chocolate EléctricaColor : Naranja claroDTRNK-36-F</v>
      </c>
      <c r="O10" s="19" t="str">
        <f t="shared" si="2"/>
        <v>Maquina Mini Olla Fundidora De Chocolate EléctricaColor : Naranja claroDTRNK-36-F</v>
      </c>
      <c r="P10" s="19">
        <f>+VLOOKUP(O10,YOVANI!B:D,3,0)</f>
        <v>40000</v>
      </c>
      <c r="Q10" s="19">
        <f t="shared" si="6"/>
        <v>40000</v>
      </c>
      <c r="R10" s="19">
        <v>7300.0</v>
      </c>
      <c r="S10" s="19">
        <v>1000.0</v>
      </c>
      <c r="T10" s="19">
        <f t="shared" si="7"/>
        <v>835.67</v>
      </c>
      <c r="U10" s="19">
        <f t="shared" si="4"/>
        <v>835.67</v>
      </c>
      <c r="V10" s="21">
        <f t="shared" si="8"/>
        <v>0.02089175</v>
      </c>
      <c r="W10" s="19" t="s">
        <v>132</v>
      </c>
      <c r="X10" s="19" t="s">
        <v>133</v>
      </c>
      <c r="Y10" s="19" t="s">
        <v>134</v>
      </c>
      <c r="Z10" s="19" t="s">
        <v>135</v>
      </c>
      <c r="AA10" s="20">
        <v>50500.0</v>
      </c>
      <c r="AB10" s="20" t="s">
        <v>65</v>
      </c>
      <c r="AC10" s="19" t="s">
        <v>66</v>
      </c>
      <c r="AD10" s="19" t="s">
        <v>136</v>
      </c>
      <c r="AE10" s="19" t="s">
        <v>137</v>
      </c>
      <c r="AF10" s="19" t="s">
        <v>61</v>
      </c>
      <c r="AG10" s="19" t="s">
        <v>61</v>
      </c>
      <c r="AH10" s="19" t="s">
        <v>136</v>
      </c>
      <c r="AI10" s="19" t="s">
        <v>138</v>
      </c>
      <c r="AJ10" s="19" t="s">
        <v>139</v>
      </c>
      <c r="AK10" s="19" t="s">
        <v>140</v>
      </c>
      <c r="AL10" s="19" t="s">
        <v>87</v>
      </c>
      <c r="AM10" s="19" t="s">
        <v>141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142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78</v>
      </c>
      <c r="BD10" s="19" t="s">
        <v>60</v>
      </c>
      <c r="BE10" s="19" t="s">
        <v>78</v>
      </c>
    </row>
    <row r="11" ht="22.5" customHeight="1">
      <c r="A11" s="22" t="s">
        <v>143</v>
      </c>
      <c r="B11" s="23" t="s">
        <v>144</v>
      </c>
      <c r="C11" s="23" t="s">
        <v>145</v>
      </c>
      <c r="D11" s="23" t="s">
        <v>61</v>
      </c>
      <c r="E11" s="23" t="s">
        <v>61</v>
      </c>
      <c r="F11" s="24" t="s">
        <v>60</v>
      </c>
      <c r="G11" s="24">
        <v>39400.0</v>
      </c>
      <c r="H11" s="24">
        <v>9900.0</v>
      </c>
      <c r="I11" s="24">
        <v>-10701.0</v>
      </c>
      <c r="J11" s="24" t="s">
        <v>60</v>
      </c>
      <c r="K11" s="24" t="s">
        <v>60</v>
      </c>
      <c r="L11" s="24">
        <v>38599.0</v>
      </c>
      <c r="M11" s="23" t="s">
        <v>61</v>
      </c>
      <c r="N11" s="19" t="str">
        <f t="shared" si="1"/>
        <v>   </v>
      </c>
      <c r="O11" s="19" t="str">
        <f t="shared" si="2"/>
        <v/>
      </c>
      <c r="P11" s="19">
        <v>24000.0</v>
      </c>
      <c r="Q11" s="19">
        <v>24000.0</v>
      </c>
      <c r="R11" s="19">
        <v>7300.0</v>
      </c>
      <c r="S11" s="19">
        <v>1000.0</v>
      </c>
      <c r="T11" s="19">
        <f t="shared" si="7"/>
        <v>6299</v>
      </c>
      <c r="U11" s="19" t="str">
        <f t="shared" si="4"/>
        <v>#DIV/0!</v>
      </c>
      <c r="V11" s="21">
        <f t="shared" si="8"/>
        <v>0.2624583333</v>
      </c>
      <c r="W11" s="23" t="s">
        <v>61</v>
      </c>
      <c r="X11" s="23" t="s">
        <v>61</v>
      </c>
      <c r="Y11" s="23" t="s">
        <v>61</v>
      </c>
      <c r="Z11" s="23" t="s">
        <v>61</v>
      </c>
      <c r="AA11" s="24" t="s">
        <v>60</v>
      </c>
      <c r="AB11" s="24" t="s">
        <v>61</v>
      </c>
      <c r="AC11" s="23" t="s">
        <v>66</v>
      </c>
      <c r="AD11" s="23" t="s">
        <v>146</v>
      </c>
      <c r="AE11" s="23" t="s">
        <v>147</v>
      </c>
      <c r="AF11" s="23" t="s">
        <v>61</v>
      </c>
      <c r="AG11" s="23" t="s">
        <v>61</v>
      </c>
      <c r="AH11" s="23" t="s">
        <v>146</v>
      </c>
      <c r="AI11" s="23" t="s">
        <v>148</v>
      </c>
      <c r="AJ11" s="23" t="s">
        <v>149</v>
      </c>
      <c r="AK11" s="23" t="s">
        <v>150</v>
      </c>
      <c r="AL11" s="23" t="s">
        <v>87</v>
      </c>
      <c r="AM11" s="23" t="s">
        <v>151</v>
      </c>
      <c r="AN11" s="23" t="s">
        <v>74</v>
      </c>
      <c r="AO11" s="23" t="s">
        <v>75</v>
      </c>
      <c r="AP11" s="23" t="s">
        <v>61</v>
      </c>
      <c r="AQ11" s="23" t="s">
        <v>61</v>
      </c>
      <c r="AR11" s="23" t="s">
        <v>76</v>
      </c>
      <c r="AS11" s="23" t="s">
        <v>152</v>
      </c>
      <c r="AT11" s="23" t="s">
        <v>61</v>
      </c>
      <c r="AU11" s="25" t="s">
        <v>61</v>
      </c>
      <c r="AV11" s="23" t="s">
        <v>61</v>
      </c>
      <c r="AW11" s="23" t="s">
        <v>61</v>
      </c>
      <c r="AX11" s="23" t="s">
        <v>61</v>
      </c>
      <c r="AY11" s="23" t="s">
        <v>61</v>
      </c>
      <c r="AZ11" s="23" t="s">
        <v>61</v>
      </c>
      <c r="BA11" s="23" t="s">
        <v>61</v>
      </c>
      <c r="BB11" s="25" t="s">
        <v>60</v>
      </c>
      <c r="BC11" s="23" t="s">
        <v>61</v>
      </c>
      <c r="BD11" s="23" t="s">
        <v>60</v>
      </c>
      <c r="BE11" s="23" t="s">
        <v>61</v>
      </c>
    </row>
    <row r="12" ht="22.5" customHeight="1">
      <c r="A12" s="26" t="s">
        <v>153</v>
      </c>
      <c r="B12" s="27" t="s">
        <v>144</v>
      </c>
      <c r="C12" s="27" t="s">
        <v>57</v>
      </c>
      <c r="D12" s="27" t="s">
        <v>58</v>
      </c>
      <c r="E12" s="27" t="s">
        <v>59</v>
      </c>
      <c r="F12" s="28">
        <v>1.0</v>
      </c>
      <c r="G12" s="28" t="s">
        <v>60</v>
      </c>
      <c r="H12" s="28" t="s">
        <v>60</v>
      </c>
      <c r="I12" s="28" t="s">
        <v>60</v>
      </c>
      <c r="J12" s="28" t="s">
        <v>60</v>
      </c>
      <c r="K12" s="28" t="s">
        <v>60</v>
      </c>
      <c r="L12" s="28" t="s">
        <v>60</v>
      </c>
      <c r="M12" s="27" t="s">
        <v>61</v>
      </c>
      <c r="N12" s="19" t="str">
        <f t="shared" si="1"/>
        <v>Pelota Inteligente Para Gatos Perros Recargable Usb CColor : AzulDG-12</v>
      </c>
      <c r="O12" s="19" t="str">
        <f t="shared" si="2"/>
        <v>Pelota Inteligente Para Gatos Perros Recargable Usb CColor : AzulDG-12</v>
      </c>
      <c r="P12" s="19">
        <v>0.0</v>
      </c>
      <c r="Q12" s="19">
        <f t="shared" ref="Q12:Q31" si="9">+P12*F12</f>
        <v>0</v>
      </c>
      <c r="R12" s="27"/>
      <c r="S12" s="19">
        <v>0.0</v>
      </c>
      <c r="T12" s="19">
        <v>0.0</v>
      </c>
      <c r="U12" s="19">
        <f t="shared" si="4"/>
        <v>0</v>
      </c>
      <c r="V12" s="21">
        <v>0.0</v>
      </c>
      <c r="W12" s="27" t="s">
        <v>154</v>
      </c>
      <c r="X12" s="27" t="s">
        <v>155</v>
      </c>
      <c r="Y12" s="27" t="s">
        <v>156</v>
      </c>
      <c r="Z12" s="27" t="s">
        <v>157</v>
      </c>
      <c r="AA12" s="28">
        <v>19700.0</v>
      </c>
      <c r="AB12" s="28" t="s">
        <v>65</v>
      </c>
      <c r="AC12" s="27" t="s">
        <v>61</v>
      </c>
      <c r="AD12" s="27" t="s">
        <v>61</v>
      </c>
      <c r="AE12" s="27" t="s">
        <v>61</v>
      </c>
      <c r="AF12" s="27" t="s">
        <v>61</v>
      </c>
      <c r="AG12" s="27" t="s">
        <v>61</v>
      </c>
      <c r="AH12" s="27" t="s">
        <v>61</v>
      </c>
      <c r="AI12" s="27" t="s">
        <v>61</v>
      </c>
      <c r="AJ12" s="27" t="s">
        <v>61</v>
      </c>
      <c r="AK12" s="27" t="s">
        <v>61</v>
      </c>
      <c r="AL12" s="27" t="s">
        <v>61</v>
      </c>
      <c r="AM12" s="27" t="s">
        <v>61</v>
      </c>
      <c r="AN12" s="27" t="s">
        <v>61</v>
      </c>
      <c r="AO12" s="27" t="s">
        <v>61</v>
      </c>
      <c r="AP12" s="27" t="s">
        <v>61</v>
      </c>
      <c r="AQ12" s="27" t="s">
        <v>61</v>
      </c>
      <c r="AR12" s="27" t="s">
        <v>61</v>
      </c>
      <c r="AS12" s="27" t="s">
        <v>61</v>
      </c>
      <c r="AT12" s="27" t="s">
        <v>61</v>
      </c>
      <c r="AU12" s="28" t="s">
        <v>61</v>
      </c>
      <c r="AV12" s="27" t="s">
        <v>61</v>
      </c>
      <c r="AW12" s="27" t="s">
        <v>61</v>
      </c>
      <c r="AX12" s="27" t="s">
        <v>61</v>
      </c>
      <c r="AY12" s="27" t="s">
        <v>61</v>
      </c>
      <c r="AZ12" s="27" t="s">
        <v>61</v>
      </c>
      <c r="BA12" s="27" t="s">
        <v>61</v>
      </c>
      <c r="BB12" s="28" t="s">
        <v>60</v>
      </c>
      <c r="BC12" s="27" t="s">
        <v>78</v>
      </c>
      <c r="BD12" s="27" t="s">
        <v>60</v>
      </c>
      <c r="BE12" s="27" t="s">
        <v>78</v>
      </c>
    </row>
    <row r="13" ht="22.5" customHeight="1">
      <c r="A13" s="26" t="s">
        <v>158</v>
      </c>
      <c r="B13" s="27" t="s">
        <v>144</v>
      </c>
      <c r="C13" s="27" t="s">
        <v>57</v>
      </c>
      <c r="D13" s="27" t="s">
        <v>58</v>
      </c>
      <c r="E13" s="27" t="s">
        <v>59</v>
      </c>
      <c r="F13" s="28">
        <v>1.0</v>
      </c>
      <c r="G13" s="28" t="s">
        <v>60</v>
      </c>
      <c r="H13" s="28" t="s">
        <v>60</v>
      </c>
      <c r="I13" s="28" t="s">
        <v>60</v>
      </c>
      <c r="J13" s="28" t="s">
        <v>60</v>
      </c>
      <c r="K13" s="28" t="s">
        <v>60</v>
      </c>
      <c r="L13" s="28" t="s">
        <v>60</v>
      </c>
      <c r="M13" s="27" t="s">
        <v>61</v>
      </c>
      <c r="N13" s="19" t="str">
        <f t="shared" si="1"/>
        <v>Pelota Inteligente Para Gatos Perros Recargable Usb CColor : RosaDG-12</v>
      </c>
      <c r="O13" s="19" t="str">
        <f t="shared" si="2"/>
        <v>Pelota Inteligente Para Gatos Perros Recargable Usb CColor : RosaDG-12</v>
      </c>
      <c r="P13" s="19">
        <v>0.0</v>
      </c>
      <c r="Q13" s="19">
        <f t="shared" si="9"/>
        <v>0</v>
      </c>
      <c r="R13" s="27"/>
      <c r="S13" s="19">
        <v>0.0</v>
      </c>
      <c r="T13" s="19">
        <v>0.0</v>
      </c>
      <c r="U13" s="19">
        <f t="shared" si="4"/>
        <v>0</v>
      </c>
      <c r="V13" s="21">
        <v>0.0</v>
      </c>
      <c r="W13" s="27" t="s">
        <v>154</v>
      </c>
      <c r="X13" s="27" t="s">
        <v>155</v>
      </c>
      <c r="Y13" s="27" t="s">
        <v>156</v>
      </c>
      <c r="Z13" s="27" t="s">
        <v>159</v>
      </c>
      <c r="AA13" s="28">
        <v>19700.0</v>
      </c>
      <c r="AB13" s="28" t="s">
        <v>65</v>
      </c>
      <c r="AC13" s="27" t="s">
        <v>61</v>
      </c>
      <c r="AD13" s="27" t="s">
        <v>61</v>
      </c>
      <c r="AE13" s="27" t="s">
        <v>61</v>
      </c>
      <c r="AF13" s="27" t="s">
        <v>61</v>
      </c>
      <c r="AG13" s="27" t="s">
        <v>61</v>
      </c>
      <c r="AH13" s="27" t="s">
        <v>61</v>
      </c>
      <c r="AI13" s="27" t="s">
        <v>61</v>
      </c>
      <c r="AJ13" s="27" t="s">
        <v>61</v>
      </c>
      <c r="AK13" s="27" t="s">
        <v>61</v>
      </c>
      <c r="AL13" s="27" t="s">
        <v>61</v>
      </c>
      <c r="AM13" s="27" t="s">
        <v>61</v>
      </c>
      <c r="AN13" s="27" t="s">
        <v>61</v>
      </c>
      <c r="AO13" s="27" t="s">
        <v>61</v>
      </c>
      <c r="AP13" s="27" t="s">
        <v>61</v>
      </c>
      <c r="AQ13" s="27" t="s">
        <v>61</v>
      </c>
      <c r="AR13" s="27" t="s">
        <v>61</v>
      </c>
      <c r="AS13" s="27" t="s">
        <v>61</v>
      </c>
      <c r="AT13" s="27" t="s">
        <v>61</v>
      </c>
      <c r="AU13" s="28" t="s">
        <v>61</v>
      </c>
      <c r="AV13" s="27" t="s">
        <v>61</v>
      </c>
      <c r="AW13" s="27" t="s">
        <v>61</v>
      </c>
      <c r="AX13" s="27" t="s">
        <v>61</v>
      </c>
      <c r="AY13" s="27" t="s">
        <v>61</v>
      </c>
      <c r="AZ13" s="27" t="s">
        <v>61</v>
      </c>
      <c r="BA13" s="27" t="s">
        <v>61</v>
      </c>
      <c r="BB13" s="28" t="s">
        <v>60</v>
      </c>
      <c r="BC13" s="27" t="s">
        <v>78</v>
      </c>
      <c r="BD13" s="27" t="s">
        <v>60</v>
      </c>
      <c r="BE13" s="27" t="s">
        <v>78</v>
      </c>
    </row>
    <row r="14" ht="22.5" customHeight="1">
      <c r="A14" s="18" t="s">
        <v>160</v>
      </c>
      <c r="B14" s="19" t="s">
        <v>161</v>
      </c>
      <c r="C14" s="19" t="s">
        <v>57</v>
      </c>
      <c r="D14" s="19" t="s">
        <v>58</v>
      </c>
      <c r="E14" s="19" t="s">
        <v>78</v>
      </c>
      <c r="F14" s="20">
        <v>1.0</v>
      </c>
      <c r="G14" s="20">
        <v>42995.0</v>
      </c>
      <c r="H14" s="20">
        <v>9900.0</v>
      </c>
      <c r="I14" s="20">
        <v>-9131.42</v>
      </c>
      <c r="J14" s="20" t="s">
        <v>60</v>
      </c>
      <c r="K14" s="20" t="s">
        <v>60</v>
      </c>
      <c r="L14" s="20">
        <v>43763.58</v>
      </c>
      <c r="M14" s="19" t="s">
        <v>61</v>
      </c>
      <c r="N14" s="19" t="str">
        <f t="shared" si="1"/>
        <v>Bombas Inflador Globos Electrico Doble Boquilla Bomba 600w RC-31-J</v>
      </c>
      <c r="O14" s="19" t="str">
        <f t="shared" si="2"/>
        <v>Bombas Inflador Globos Electrico Doble Boquilla Bomba 600w RC-31-J</v>
      </c>
      <c r="P14" s="19">
        <f>+VLOOKUP(O14,YOVANI!B:D,3,0)</f>
        <v>30000</v>
      </c>
      <c r="Q14" s="19">
        <f t="shared" si="9"/>
        <v>30000</v>
      </c>
      <c r="R14" s="19">
        <v>7300.0</v>
      </c>
      <c r="S14" s="19">
        <v>1000.0</v>
      </c>
      <c r="T14" s="19">
        <f t="shared" ref="T14:T31" si="10">+L14-Q14-R14-S14</f>
        <v>5463.58</v>
      </c>
      <c r="U14" s="19">
        <f t="shared" si="4"/>
        <v>5463.58</v>
      </c>
      <c r="V14" s="21">
        <f t="shared" ref="V14:V31" si="11">+T14/Q14</f>
        <v>0.1821193333</v>
      </c>
      <c r="W14" s="19" t="s">
        <v>91</v>
      </c>
      <c r="X14" s="19" t="s">
        <v>92</v>
      </c>
      <c r="Y14" s="19" t="s">
        <v>93</v>
      </c>
      <c r="Z14" s="19" t="s">
        <v>61</v>
      </c>
      <c r="AA14" s="20">
        <v>42995.0</v>
      </c>
      <c r="AB14" s="20" t="s">
        <v>65</v>
      </c>
      <c r="AC14" s="19" t="s">
        <v>66</v>
      </c>
      <c r="AD14" s="19" t="s">
        <v>162</v>
      </c>
      <c r="AE14" s="19" t="s">
        <v>163</v>
      </c>
      <c r="AF14" s="19" t="s">
        <v>61</v>
      </c>
      <c r="AG14" s="19" t="s">
        <v>61</v>
      </c>
      <c r="AH14" s="19" t="s">
        <v>162</v>
      </c>
      <c r="AI14" s="19" t="s">
        <v>164</v>
      </c>
      <c r="AJ14" s="19" t="s">
        <v>165</v>
      </c>
      <c r="AK14" s="19" t="s">
        <v>166</v>
      </c>
      <c r="AL14" s="19" t="s">
        <v>87</v>
      </c>
      <c r="AM14" s="19" t="s">
        <v>167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168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78</v>
      </c>
      <c r="BD14" s="19" t="s">
        <v>60</v>
      </c>
      <c r="BE14" s="19" t="s">
        <v>78</v>
      </c>
    </row>
    <row r="15" ht="22.5" customHeight="1">
      <c r="A15" s="18" t="s">
        <v>169</v>
      </c>
      <c r="B15" s="19" t="s">
        <v>170</v>
      </c>
      <c r="C15" s="19" t="s">
        <v>57</v>
      </c>
      <c r="D15" s="19" t="s">
        <v>58</v>
      </c>
      <c r="E15" s="19" t="s">
        <v>78</v>
      </c>
      <c r="F15" s="20">
        <v>1.0</v>
      </c>
      <c r="G15" s="20">
        <v>14900.0</v>
      </c>
      <c r="H15" s="20">
        <v>8900.0</v>
      </c>
      <c r="I15" s="20">
        <v>-4641.53</v>
      </c>
      <c r="J15" s="20" t="s">
        <v>60</v>
      </c>
      <c r="K15" s="20" t="s">
        <v>60</v>
      </c>
      <c r="L15" s="20">
        <v>19158.47</v>
      </c>
      <c r="M15" s="19" t="s">
        <v>61</v>
      </c>
      <c r="N15" s="19" t="str">
        <f t="shared" si="1"/>
        <v>Dispensador Automatico De Agua Para Botellon Recargable Econ Color Blanco/negro VMX-7-J</v>
      </c>
      <c r="O15" s="19" t="str">
        <f t="shared" si="2"/>
        <v>Dispensador Automatico De Agua Para Botellon Recargable Econ Color Blanco/negro VMX-7-J</v>
      </c>
      <c r="P15" s="19">
        <f>+VLOOKUP(O15,YOVANI!B:D,3,0)</f>
        <v>8000</v>
      </c>
      <c r="Q15" s="19">
        <f t="shared" si="9"/>
        <v>8000</v>
      </c>
      <c r="R15" s="19">
        <v>7300.0</v>
      </c>
      <c r="S15" s="19">
        <v>1000.0</v>
      </c>
      <c r="T15" s="19">
        <f t="shared" si="10"/>
        <v>2858.47</v>
      </c>
      <c r="U15" s="19">
        <f t="shared" si="4"/>
        <v>2858.47</v>
      </c>
      <c r="V15" s="21">
        <f t="shared" si="11"/>
        <v>0.35730875</v>
      </c>
      <c r="W15" s="19" t="s">
        <v>171</v>
      </c>
      <c r="X15" s="19" t="s">
        <v>172</v>
      </c>
      <c r="Y15" s="19" t="s">
        <v>173</v>
      </c>
      <c r="Z15" s="19" t="s">
        <v>61</v>
      </c>
      <c r="AA15" s="20">
        <v>14900.0</v>
      </c>
      <c r="AB15" s="20" t="s">
        <v>65</v>
      </c>
      <c r="AC15" s="19" t="s">
        <v>66</v>
      </c>
      <c r="AD15" s="19" t="s">
        <v>174</v>
      </c>
      <c r="AE15" s="19" t="s">
        <v>175</v>
      </c>
      <c r="AF15" s="19" t="s">
        <v>61</v>
      </c>
      <c r="AG15" s="19" t="s">
        <v>61</v>
      </c>
      <c r="AH15" s="19" t="s">
        <v>174</v>
      </c>
      <c r="AI15" s="19" t="s">
        <v>176</v>
      </c>
      <c r="AJ15" s="19" t="s">
        <v>177</v>
      </c>
      <c r="AK15" s="19" t="s">
        <v>178</v>
      </c>
      <c r="AL15" s="19" t="s">
        <v>87</v>
      </c>
      <c r="AM15" s="19" t="s">
        <v>179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180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78</v>
      </c>
      <c r="BD15" s="19" t="s">
        <v>60</v>
      </c>
      <c r="BE15" s="19" t="s">
        <v>78</v>
      </c>
    </row>
    <row r="16" ht="22.5" customHeight="1">
      <c r="A16" s="18" t="s">
        <v>181</v>
      </c>
      <c r="B16" s="19" t="s">
        <v>182</v>
      </c>
      <c r="C16" s="19" t="s">
        <v>57</v>
      </c>
      <c r="D16" s="19" t="s">
        <v>58</v>
      </c>
      <c r="E16" s="19" t="s">
        <v>78</v>
      </c>
      <c r="F16" s="20">
        <v>1.0</v>
      </c>
      <c r="G16" s="20">
        <v>64100.0</v>
      </c>
      <c r="H16" s="20">
        <v>11500.0</v>
      </c>
      <c r="I16" s="20">
        <v>-11715.0</v>
      </c>
      <c r="J16" s="20" t="s">
        <v>60</v>
      </c>
      <c r="K16" s="20" t="s">
        <v>60</v>
      </c>
      <c r="L16" s="20">
        <v>63885.0</v>
      </c>
      <c r="M16" s="19" t="s">
        <v>61</v>
      </c>
      <c r="N16" s="19" t="str">
        <f t="shared" si="1"/>
        <v>Jarra Hervidor Electrico De Agua Tetera Cafetera Color Vidrio DG-45-J</v>
      </c>
      <c r="O16" s="19" t="str">
        <f t="shared" si="2"/>
        <v>Jarra Hervidor Electrico De Agua Tetera Cafetera Color Vidrio DG-45-J</v>
      </c>
      <c r="P16" s="19">
        <f>+VLOOKUP(O16,YOVANI!B:D,3,0)</f>
        <v>45000</v>
      </c>
      <c r="Q16" s="19">
        <f t="shared" si="9"/>
        <v>45000</v>
      </c>
      <c r="R16" s="19">
        <v>7300.0</v>
      </c>
      <c r="S16" s="19">
        <v>1000.0</v>
      </c>
      <c r="T16" s="19">
        <f t="shared" si="10"/>
        <v>10585</v>
      </c>
      <c r="U16" s="19">
        <f t="shared" si="4"/>
        <v>10585</v>
      </c>
      <c r="V16" s="21">
        <f t="shared" si="11"/>
        <v>0.2352222222</v>
      </c>
      <c r="W16" s="19" t="s">
        <v>183</v>
      </c>
      <c r="X16" s="19" t="s">
        <v>184</v>
      </c>
      <c r="Y16" s="19" t="s">
        <v>185</v>
      </c>
      <c r="Z16" s="19" t="s">
        <v>61</v>
      </c>
      <c r="AA16" s="20">
        <v>64100.0</v>
      </c>
      <c r="AB16" s="20" t="s">
        <v>65</v>
      </c>
      <c r="AC16" s="19" t="s">
        <v>66</v>
      </c>
      <c r="AD16" s="19" t="s">
        <v>186</v>
      </c>
      <c r="AE16" s="19" t="s">
        <v>187</v>
      </c>
      <c r="AF16" s="19" t="s">
        <v>61</v>
      </c>
      <c r="AG16" s="19" t="s">
        <v>61</v>
      </c>
      <c r="AH16" s="19" t="s">
        <v>186</v>
      </c>
      <c r="AI16" s="19" t="s">
        <v>188</v>
      </c>
      <c r="AJ16" s="19" t="s">
        <v>189</v>
      </c>
      <c r="AK16" s="19" t="s">
        <v>190</v>
      </c>
      <c r="AL16" s="19" t="s">
        <v>87</v>
      </c>
      <c r="AM16" s="19" t="s">
        <v>191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192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78</v>
      </c>
      <c r="BD16" s="19" t="s">
        <v>60</v>
      </c>
      <c r="BE16" s="19" t="s">
        <v>78</v>
      </c>
    </row>
    <row r="17" ht="22.5" customHeight="1">
      <c r="A17" s="18" t="s">
        <v>193</v>
      </c>
      <c r="B17" s="19" t="s">
        <v>194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18000.0</v>
      </c>
      <c r="H17" s="20">
        <v>11500.0</v>
      </c>
      <c r="I17" s="20">
        <v>-5430.0</v>
      </c>
      <c r="J17" s="20" t="s">
        <v>60</v>
      </c>
      <c r="K17" s="20" t="s">
        <v>60</v>
      </c>
      <c r="L17" s="20">
        <v>24070.0</v>
      </c>
      <c r="M17" s="19" t="s">
        <v>61</v>
      </c>
      <c r="N17" s="19" t="str">
        <f t="shared" si="1"/>
        <v>Mini Afeitadora Mini Shaver Eléctrica Portátil De BolsilloColor : Plateado | Voltaje : 110VRD-9-F</v>
      </c>
      <c r="O17" s="19" t="str">
        <f t="shared" si="2"/>
        <v>Mini Afeitadora Mini Shaver Eléctrica Portátil De BolsilloColor : Plateado | Voltaje : 110VRD-9-F</v>
      </c>
      <c r="P17" s="19">
        <f>+VLOOKUP(O17,YOVANI!B:D,3,0)</f>
        <v>8000</v>
      </c>
      <c r="Q17" s="19">
        <f t="shared" si="9"/>
        <v>8000</v>
      </c>
      <c r="R17" s="19">
        <v>7300.0</v>
      </c>
      <c r="S17" s="19">
        <v>1000.0</v>
      </c>
      <c r="T17" s="19">
        <f t="shared" si="10"/>
        <v>7770</v>
      </c>
      <c r="U17" s="19">
        <f t="shared" si="4"/>
        <v>7770</v>
      </c>
      <c r="V17" s="21">
        <f t="shared" si="11"/>
        <v>0.97125</v>
      </c>
      <c r="W17" s="19" t="s">
        <v>195</v>
      </c>
      <c r="X17" s="19" t="s">
        <v>196</v>
      </c>
      <c r="Y17" s="19" t="s">
        <v>197</v>
      </c>
      <c r="Z17" s="19" t="s">
        <v>198</v>
      </c>
      <c r="AA17" s="20">
        <v>18000.0</v>
      </c>
      <c r="AB17" s="20" t="s">
        <v>65</v>
      </c>
      <c r="AC17" s="19" t="s">
        <v>66</v>
      </c>
      <c r="AD17" s="19" t="s">
        <v>199</v>
      </c>
      <c r="AE17" s="19" t="s">
        <v>200</v>
      </c>
      <c r="AF17" s="19" t="s">
        <v>61</v>
      </c>
      <c r="AG17" s="19" t="s">
        <v>61</v>
      </c>
      <c r="AH17" s="19" t="s">
        <v>199</v>
      </c>
      <c r="AI17" s="19" t="s">
        <v>201</v>
      </c>
      <c r="AJ17" s="19" t="s">
        <v>202</v>
      </c>
      <c r="AK17" s="19" t="s">
        <v>190</v>
      </c>
      <c r="AL17" s="19" t="s">
        <v>87</v>
      </c>
      <c r="AM17" s="19" t="s">
        <v>203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204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78</v>
      </c>
      <c r="BD17" s="19" t="s">
        <v>60</v>
      </c>
      <c r="BE17" s="19" t="s">
        <v>78</v>
      </c>
    </row>
    <row r="18" ht="22.5" customHeight="1">
      <c r="A18" s="18" t="s">
        <v>205</v>
      </c>
      <c r="B18" s="19" t="s">
        <v>206</v>
      </c>
      <c r="C18" s="19" t="s">
        <v>57</v>
      </c>
      <c r="D18" s="19" t="s">
        <v>105</v>
      </c>
      <c r="E18" s="19" t="s">
        <v>78</v>
      </c>
      <c r="F18" s="20">
        <v>1.0</v>
      </c>
      <c r="G18" s="20">
        <v>32550.0</v>
      </c>
      <c r="H18" s="20">
        <v>11550.0</v>
      </c>
      <c r="I18" s="20">
        <v>-6657.0</v>
      </c>
      <c r="J18" s="20">
        <v>-11550.0</v>
      </c>
      <c r="K18" s="20" t="s">
        <v>60</v>
      </c>
      <c r="L18" s="20">
        <v>25893.0</v>
      </c>
      <c r="M18" s="19" t="s">
        <v>61</v>
      </c>
      <c r="N18" s="19" t="str">
        <f t="shared" si="1"/>
        <v>Molino Moledor De Café Y Pequeñas Especias EléctricoColor : GrisRD-22</v>
      </c>
      <c r="O18" s="19" t="str">
        <f t="shared" si="2"/>
        <v>Molino Moledor De Café Y Pequeñas Especias EléctricoColor : GrisRD-22</v>
      </c>
      <c r="P18" s="19">
        <f>+VLOOKUP(O18,YOVANI!B:D,3,0)</f>
        <v>22000</v>
      </c>
      <c r="Q18" s="19">
        <f t="shared" si="9"/>
        <v>22000</v>
      </c>
      <c r="R18" s="19"/>
      <c r="S18" s="19">
        <v>1000.0</v>
      </c>
      <c r="T18" s="19">
        <f t="shared" si="10"/>
        <v>2893</v>
      </c>
      <c r="U18" s="19">
        <f t="shared" si="4"/>
        <v>2893</v>
      </c>
      <c r="V18" s="21">
        <f t="shared" si="11"/>
        <v>0.1315</v>
      </c>
      <c r="W18" s="19" t="s">
        <v>207</v>
      </c>
      <c r="X18" s="19" t="s">
        <v>208</v>
      </c>
      <c r="Y18" s="19" t="s">
        <v>209</v>
      </c>
      <c r="Z18" s="19" t="s">
        <v>210</v>
      </c>
      <c r="AA18" s="20">
        <v>32550.0</v>
      </c>
      <c r="AB18" s="20" t="s">
        <v>65</v>
      </c>
      <c r="AC18" s="19" t="s">
        <v>66</v>
      </c>
      <c r="AD18" s="19" t="s">
        <v>211</v>
      </c>
      <c r="AE18" s="19" t="s">
        <v>212</v>
      </c>
      <c r="AF18" s="19" t="s">
        <v>61</v>
      </c>
      <c r="AG18" s="19" t="s">
        <v>61</v>
      </c>
      <c r="AH18" s="19" t="s">
        <v>211</v>
      </c>
      <c r="AI18" s="19" t="s">
        <v>213</v>
      </c>
      <c r="AJ18" s="19" t="s">
        <v>214</v>
      </c>
      <c r="AK18" s="19" t="s">
        <v>215</v>
      </c>
      <c r="AL18" s="19" t="s">
        <v>216</v>
      </c>
      <c r="AM18" s="19" t="s">
        <v>217</v>
      </c>
      <c r="AN18" s="19" t="s">
        <v>74</v>
      </c>
      <c r="AO18" s="19" t="s">
        <v>115</v>
      </c>
      <c r="AP18" s="19" t="s">
        <v>61</v>
      </c>
      <c r="AQ18" s="19" t="s">
        <v>61</v>
      </c>
      <c r="AR18" s="19" t="s">
        <v>218</v>
      </c>
      <c r="AS18" s="19" t="s">
        <v>219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78</v>
      </c>
      <c r="BD18" s="19" t="s">
        <v>60</v>
      </c>
      <c r="BE18" s="19" t="s">
        <v>78</v>
      </c>
    </row>
    <row r="19" ht="22.5" customHeight="1">
      <c r="A19" s="18" t="s">
        <v>220</v>
      </c>
      <c r="B19" s="19" t="s">
        <v>221</v>
      </c>
      <c r="C19" s="19" t="s">
        <v>57</v>
      </c>
      <c r="D19" s="19" t="s">
        <v>58</v>
      </c>
      <c r="E19" s="19" t="s">
        <v>78</v>
      </c>
      <c r="F19" s="20">
        <v>3.0</v>
      </c>
      <c r="G19" s="20">
        <v>76500.0</v>
      </c>
      <c r="H19" s="20">
        <v>8900.0</v>
      </c>
      <c r="I19" s="20">
        <v>-19336.1</v>
      </c>
      <c r="J19" s="20" t="s">
        <v>60</v>
      </c>
      <c r="K19" s="20" t="s">
        <v>60</v>
      </c>
      <c r="L19" s="20">
        <v>66063.9</v>
      </c>
      <c r="M19" s="19" t="s">
        <v>61</v>
      </c>
      <c r="N19" s="19" t="str">
        <f t="shared" si="1"/>
        <v>Mini Lampara Led-uv De Clip - Press On - Clip Uv LamparaColor : Negro | Voltaje : 6WDTRNK-14-F</v>
      </c>
      <c r="O19" s="19" t="str">
        <f t="shared" si="2"/>
        <v>Mini Lampara Led-uv De Clip - Press On - Clip Uv LamparaColor : Negro | Voltaje : 6WDTRNK-14-F</v>
      </c>
      <c r="P19" s="19">
        <f>+VLOOKUP(O19,YOVANI!B:D,3,0)</f>
        <v>14000</v>
      </c>
      <c r="Q19" s="19">
        <f t="shared" si="9"/>
        <v>42000</v>
      </c>
      <c r="R19" s="19">
        <v>7300.0</v>
      </c>
      <c r="S19" s="19">
        <v>1000.0</v>
      </c>
      <c r="T19" s="29">
        <f t="shared" si="10"/>
        <v>15763.9</v>
      </c>
      <c r="U19" s="19">
        <f t="shared" si="4"/>
        <v>5254.633333</v>
      </c>
      <c r="V19" s="21">
        <f t="shared" si="11"/>
        <v>0.3753309524</v>
      </c>
      <c r="W19" s="19" t="s">
        <v>222</v>
      </c>
      <c r="X19" s="19" t="s">
        <v>223</v>
      </c>
      <c r="Y19" s="19" t="s">
        <v>224</v>
      </c>
      <c r="Z19" s="19" t="s">
        <v>225</v>
      </c>
      <c r="AA19" s="20">
        <v>25500.0</v>
      </c>
      <c r="AB19" s="20" t="s">
        <v>65</v>
      </c>
      <c r="AC19" s="19" t="s">
        <v>66</v>
      </c>
      <c r="AD19" s="19" t="s">
        <v>226</v>
      </c>
      <c r="AE19" s="19" t="s">
        <v>227</v>
      </c>
      <c r="AF19" s="19" t="s">
        <v>61</v>
      </c>
      <c r="AG19" s="19" t="s">
        <v>61</v>
      </c>
      <c r="AH19" s="19" t="s">
        <v>226</v>
      </c>
      <c r="AI19" s="19" t="s">
        <v>228</v>
      </c>
      <c r="AJ19" s="19" t="s">
        <v>229</v>
      </c>
      <c r="AK19" s="19" t="s">
        <v>140</v>
      </c>
      <c r="AL19" s="19" t="s">
        <v>87</v>
      </c>
      <c r="AM19" s="19" t="s">
        <v>230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231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78</v>
      </c>
      <c r="BD19" s="19" t="s">
        <v>60</v>
      </c>
      <c r="BE19" s="19" t="s">
        <v>78</v>
      </c>
    </row>
    <row r="20" ht="22.5" customHeight="1">
      <c r="A20" s="18" t="s">
        <v>232</v>
      </c>
      <c r="B20" s="19" t="s">
        <v>233</v>
      </c>
      <c r="C20" s="19" t="s">
        <v>57</v>
      </c>
      <c r="D20" s="19" t="s">
        <v>105</v>
      </c>
      <c r="E20" s="19" t="s">
        <v>78</v>
      </c>
      <c r="F20" s="20">
        <v>1.0</v>
      </c>
      <c r="G20" s="20">
        <v>50900.0</v>
      </c>
      <c r="H20" s="20">
        <v>12500.0</v>
      </c>
      <c r="I20" s="20">
        <v>-7699.0</v>
      </c>
      <c r="J20" s="20">
        <v>-12500.0</v>
      </c>
      <c r="K20" s="20" t="s">
        <v>60</v>
      </c>
      <c r="L20" s="20">
        <v>43201.0</v>
      </c>
      <c r="M20" s="19" t="s">
        <v>61</v>
      </c>
      <c r="N20" s="19" t="str">
        <f t="shared" si="1"/>
        <v>Ventilador Portatil Pequeño Grip Go De 3 VelocidadesCantidad de aspas : 2 | Color de la estructura : Blanco | Color de las aspas : Blanco | Diámetro : 10 " | Frecuencia : 1 | Material de las aspas : Plástico | Voltaje : 110V/220VJUA-33.2</v>
      </c>
      <c r="O20" s="19" t="str">
        <f t="shared" si="2"/>
        <v>Ventilador Portatil Pequeño Grip Go De 3 VelocidadesCantidad de aspas : 2 | Color de la estructura : Blanco | Color de las aspas : Blanco | Diámetro : 10 " | Frecuencia : 1 | Material de las aspas : Plástico | Voltaje : 110V/220VJUA-33.2</v>
      </c>
      <c r="P20" s="19">
        <f>+VLOOKUP(O20,YOVANI!B:D,3,0)</f>
        <v>33000</v>
      </c>
      <c r="Q20" s="19">
        <f t="shared" si="9"/>
        <v>33000</v>
      </c>
      <c r="R20" s="19"/>
      <c r="S20" s="19">
        <v>1000.0</v>
      </c>
      <c r="T20" s="19">
        <f t="shared" si="10"/>
        <v>9201</v>
      </c>
      <c r="U20" s="19">
        <f t="shared" si="4"/>
        <v>9201</v>
      </c>
      <c r="V20" s="21">
        <f t="shared" si="11"/>
        <v>0.2788181818</v>
      </c>
      <c r="W20" s="19" t="s">
        <v>234</v>
      </c>
      <c r="X20" s="19" t="s">
        <v>235</v>
      </c>
      <c r="Y20" s="19" t="s">
        <v>236</v>
      </c>
      <c r="Z20" s="19" t="s">
        <v>237</v>
      </c>
      <c r="AA20" s="20">
        <v>50900.0</v>
      </c>
      <c r="AB20" s="20" t="s">
        <v>65</v>
      </c>
      <c r="AC20" s="19" t="s">
        <v>66</v>
      </c>
      <c r="AD20" s="19" t="s">
        <v>238</v>
      </c>
      <c r="AE20" s="19" t="s">
        <v>239</v>
      </c>
      <c r="AF20" s="19" t="s">
        <v>61</v>
      </c>
      <c r="AG20" s="19" t="s">
        <v>61</v>
      </c>
      <c r="AH20" s="19" t="s">
        <v>238</v>
      </c>
      <c r="AI20" s="19" t="s">
        <v>240</v>
      </c>
      <c r="AJ20" s="19" t="s">
        <v>241</v>
      </c>
      <c r="AK20" s="19" t="s">
        <v>242</v>
      </c>
      <c r="AL20" s="19" t="s">
        <v>243</v>
      </c>
      <c r="AM20" s="19" t="s">
        <v>244</v>
      </c>
      <c r="AN20" s="19" t="s">
        <v>74</v>
      </c>
      <c r="AO20" s="19" t="s">
        <v>115</v>
      </c>
      <c r="AP20" s="19" t="s">
        <v>61</v>
      </c>
      <c r="AQ20" s="19" t="s">
        <v>61</v>
      </c>
      <c r="AR20" s="19" t="s">
        <v>218</v>
      </c>
      <c r="AS20" s="19" t="s">
        <v>245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78</v>
      </c>
      <c r="BD20" s="19" t="s">
        <v>60</v>
      </c>
      <c r="BE20" s="19" t="s">
        <v>78</v>
      </c>
    </row>
    <row r="21" ht="22.5" customHeight="1">
      <c r="A21" s="18" t="s">
        <v>246</v>
      </c>
      <c r="B21" s="19" t="s">
        <v>247</v>
      </c>
      <c r="C21" s="19" t="s">
        <v>57</v>
      </c>
      <c r="D21" s="19" t="s">
        <v>105</v>
      </c>
      <c r="E21" s="19" t="s">
        <v>59</v>
      </c>
      <c r="F21" s="20">
        <v>1.0</v>
      </c>
      <c r="G21" s="20">
        <v>218900.0</v>
      </c>
      <c r="H21" s="20" t="s">
        <v>60</v>
      </c>
      <c r="I21" s="20">
        <v>-32835.0</v>
      </c>
      <c r="J21" s="20">
        <v>-12045.0</v>
      </c>
      <c r="K21" s="20" t="s">
        <v>60</v>
      </c>
      <c r="L21" s="20">
        <v>174020.0</v>
      </c>
      <c r="M21" s="19" t="s">
        <v>61</v>
      </c>
      <c r="N21" s="19" t="str">
        <f t="shared" si="1"/>
        <v>Soporte Tv Móvil Ruedas, 32'' A 70'' / Max 50kg, Jd Spr-6402 Color Negro LI-M-170</v>
      </c>
      <c r="O21" s="19" t="str">
        <f t="shared" si="2"/>
        <v>Soporte Tv Móvil Ruedas, 32'' A 70'' / Max 50kg, Jd Spr-6402 Color Negro LI-M-170</v>
      </c>
      <c r="P21" s="19">
        <f>+VLOOKUP(O21,YOVANI!B:D,3,0)</f>
        <v>160000</v>
      </c>
      <c r="Q21" s="19">
        <f t="shared" si="9"/>
        <v>160000</v>
      </c>
      <c r="R21" s="19"/>
      <c r="S21" s="19">
        <v>1000.0</v>
      </c>
      <c r="T21" s="19">
        <f t="shared" si="10"/>
        <v>13020</v>
      </c>
      <c r="U21" s="19">
        <f t="shared" si="4"/>
        <v>13020</v>
      </c>
      <c r="V21" s="21">
        <f t="shared" si="11"/>
        <v>0.081375</v>
      </c>
      <c r="W21" s="19" t="s">
        <v>248</v>
      </c>
      <c r="X21" s="19" t="s">
        <v>249</v>
      </c>
      <c r="Y21" s="19" t="s">
        <v>250</v>
      </c>
      <c r="Z21" s="19" t="s">
        <v>61</v>
      </c>
      <c r="AA21" s="20">
        <v>218900.0</v>
      </c>
      <c r="AB21" s="20" t="s">
        <v>65</v>
      </c>
      <c r="AC21" s="19" t="s">
        <v>66</v>
      </c>
      <c r="AD21" s="19" t="s">
        <v>251</v>
      </c>
      <c r="AE21" s="19" t="s">
        <v>252</v>
      </c>
      <c r="AF21" s="19" t="s">
        <v>61</v>
      </c>
      <c r="AG21" s="19" t="s">
        <v>61</v>
      </c>
      <c r="AH21" s="19" t="s">
        <v>251</v>
      </c>
      <c r="AI21" s="19" t="s">
        <v>253</v>
      </c>
      <c r="AJ21" s="19" t="s">
        <v>254</v>
      </c>
      <c r="AK21" s="19" t="s">
        <v>255</v>
      </c>
      <c r="AL21" s="19" t="s">
        <v>72</v>
      </c>
      <c r="AM21" s="19" t="s">
        <v>256</v>
      </c>
      <c r="AN21" s="19" t="s">
        <v>74</v>
      </c>
      <c r="AO21" s="19" t="s">
        <v>115</v>
      </c>
      <c r="AP21" s="19" t="s">
        <v>61</v>
      </c>
      <c r="AQ21" s="19" t="s">
        <v>61</v>
      </c>
      <c r="AR21" s="19" t="s">
        <v>218</v>
      </c>
      <c r="AS21" s="19" t="s">
        <v>257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78</v>
      </c>
      <c r="BD21" s="19" t="s">
        <v>60</v>
      </c>
      <c r="BE21" s="19" t="s">
        <v>78</v>
      </c>
    </row>
    <row r="22" ht="15.75" customHeight="1">
      <c r="A22" s="18" t="s">
        <v>258</v>
      </c>
      <c r="B22" s="19" t="s">
        <v>259</v>
      </c>
      <c r="C22" s="19" t="s">
        <v>57</v>
      </c>
      <c r="D22" s="19" t="s">
        <v>105</v>
      </c>
      <c r="E22" s="19" t="s">
        <v>59</v>
      </c>
      <c r="F22" s="20">
        <v>1.0</v>
      </c>
      <c r="G22" s="20">
        <v>27500.0</v>
      </c>
      <c r="H22" s="20">
        <v>11305.0</v>
      </c>
      <c r="I22" s="20">
        <v>-7050.0</v>
      </c>
      <c r="J22" s="20">
        <v>-11305.0</v>
      </c>
      <c r="K22" s="20" t="s">
        <v>60</v>
      </c>
      <c r="L22" s="20">
        <v>20450.0</v>
      </c>
      <c r="M22" s="19" t="s">
        <v>61</v>
      </c>
      <c r="N22" s="19" t="str">
        <f t="shared" si="1"/>
        <v>Practica Y Precisa Bascula Para Pesar Equipaje.Color : GrisGOT-16</v>
      </c>
      <c r="O22" s="19" t="str">
        <f t="shared" si="2"/>
        <v>Practica Y Precisa Bascula Para Pesar Equipaje.Color : GrisGOT-16</v>
      </c>
      <c r="P22" s="19">
        <f>+VLOOKUP(O22,YOVANI!B:D,3,0)</f>
        <v>16000</v>
      </c>
      <c r="Q22" s="19">
        <f t="shared" si="9"/>
        <v>16000</v>
      </c>
      <c r="R22" s="19"/>
      <c r="S22" s="19">
        <v>1000.0</v>
      </c>
      <c r="T22" s="19">
        <f t="shared" si="10"/>
        <v>3450</v>
      </c>
      <c r="U22" s="19">
        <f t="shared" si="4"/>
        <v>3450</v>
      </c>
      <c r="V22" s="21">
        <f t="shared" si="11"/>
        <v>0.215625</v>
      </c>
      <c r="W22" s="19" t="s">
        <v>260</v>
      </c>
      <c r="X22" s="19" t="s">
        <v>261</v>
      </c>
      <c r="Y22" s="19" t="s">
        <v>262</v>
      </c>
      <c r="Z22" s="19" t="s">
        <v>210</v>
      </c>
      <c r="AA22" s="20">
        <v>27500.0</v>
      </c>
      <c r="AB22" s="20" t="s">
        <v>65</v>
      </c>
      <c r="AC22" s="19" t="s">
        <v>66</v>
      </c>
      <c r="AD22" s="19" t="s">
        <v>263</v>
      </c>
      <c r="AE22" s="19" t="s">
        <v>264</v>
      </c>
      <c r="AF22" s="19" t="s">
        <v>61</v>
      </c>
      <c r="AG22" s="19" t="s">
        <v>61</v>
      </c>
      <c r="AH22" s="19" t="s">
        <v>263</v>
      </c>
      <c r="AI22" s="19" t="s">
        <v>265</v>
      </c>
      <c r="AJ22" s="19" t="s">
        <v>266</v>
      </c>
      <c r="AK22" s="19" t="s">
        <v>267</v>
      </c>
      <c r="AL22" s="19" t="s">
        <v>243</v>
      </c>
      <c r="AM22" s="19" t="s">
        <v>268</v>
      </c>
      <c r="AN22" s="19" t="s">
        <v>74</v>
      </c>
      <c r="AO22" s="19" t="s">
        <v>115</v>
      </c>
      <c r="AP22" s="19" t="s">
        <v>61</v>
      </c>
      <c r="AQ22" s="19" t="s">
        <v>61</v>
      </c>
      <c r="AR22" s="19" t="s">
        <v>218</v>
      </c>
      <c r="AS22" s="19" t="s">
        <v>269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78</v>
      </c>
      <c r="BD22" s="19" t="s">
        <v>60</v>
      </c>
      <c r="BE22" s="19" t="s">
        <v>78</v>
      </c>
    </row>
    <row r="23" ht="15.75" customHeight="1">
      <c r="A23" s="18" t="s">
        <v>270</v>
      </c>
      <c r="B23" s="19" t="s">
        <v>271</v>
      </c>
      <c r="C23" s="19" t="s">
        <v>57</v>
      </c>
      <c r="D23" s="19" t="s">
        <v>105</v>
      </c>
      <c r="E23" s="19" t="s">
        <v>78</v>
      </c>
      <c r="F23" s="20">
        <v>1.0</v>
      </c>
      <c r="G23" s="20">
        <v>106000.0</v>
      </c>
      <c r="H23" s="20" t="s">
        <v>60</v>
      </c>
      <c r="I23" s="20">
        <v>-14748.84</v>
      </c>
      <c r="J23" s="20">
        <v>-8175.0</v>
      </c>
      <c r="K23" s="20" t="s">
        <v>60</v>
      </c>
      <c r="L23" s="20">
        <v>83076.16</v>
      </c>
      <c r="M23" s="19" t="s">
        <v>61</v>
      </c>
      <c r="N23" s="19" t="str">
        <f t="shared" si="1"/>
        <v>Camara Espía Hd Wifi Reloj Despertador Color Negro DTNK-77-F</v>
      </c>
      <c r="O23" s="19" t="str">
        <f t="shared" si="2"/>
        <v>Camara Espía Hd Wifi Reloj Despertador Color Negro DTNK-77-F</v>
      </c>
      <c r="P23" s="19">
        <f>+VLOOKUP(O23,YOVANI!B:D,3,0)</f>
        <v>77000</v>
      </c>
      <c r="Q23" s="19">
        <f t="shared" si="9"/>
        <v>77000</v>
      </c>
      <c r="R23" s="19"/>
      <c r="S23" s="19">
        <v>1000.0</v>
      </c>
      <c r="T23" s="19">
        <f t="shared" si="10"/>
        <v>5076.16</v>
      </c>
      <c r="U23" s="19">
        <f t="shared" si="4"/>
        <v>5076.16</v>
      </c>
      <c r="V23" s="21">
        <f t="shared" si="11"/>
        <v>0.06592415584</v>
      </c>
      <c r="W23" s="19" t="s">
        <v>272</v>
      </c>
      <c r="X23" s="19" t="s">
        <v>273</v>
      </c>
      <c r="Y23" s="19" t="s">
        <v>274</v>
      </c>
      <c r="Z23" s="19" t="s">
        <v>61</v>
      </c>
      <c r="AA23" s="20">
        <v>106000.0</v>
      </c>
      <c r="AB23" s="20" t="s">
        <v>65</v>
      </c>
      <c r="AC23" s="19" t="s">
        <v>66</v>
      </c>
      <c r="AD23" s="19" t="s">
        <v>275</v>
      </c>
      <c r="AE23" s="19" t="s">
        <v>276</v>
      </c>
      <c r="AF23" s="19" t="s">
        <v>61</v>
      </c>
      <c r="AG23" s="19" t="s">
        <v>61</v>
      </c>
      <c r="AH23" s="19" t="s">
        <v>275</v>
      </c>
      <c r="AI23" s="19" t="s">
        <v>277</v>
      </c>
      <c r="AJ23" s="19" t="s">
        <v>278</v>
      </c>
      <c r="AK23" s="19" t="s">
        <v>279</v>
      </c>
      <c r="AL23" s="19" t="s">
        <v>280</v>
      </c>
      <c r="AM23" s="19" t="s">
        <v>281</v>
      </c>
      <c r="AN23" s="19" t="s">
        <v>74</v>
      </c>
      <c r="AO23" s="19" t="s">
        <v>115</v>
      </c>
      <c r="AP23" s="19" t="s">
        <v>61</v>
      </c>
      <c r="AQ23" s="19" t="s">
        <v>61</v>
      </c>
      <c r="AR23" s="19" t="s">
        <v>116</v>
      </c>
      <c r="AS23" s="19" t="s">
        <v>282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78</v>
      </c>
      <c r="BD23" s="19" t="s">
        <v>60</v>
      </c>
      <c r="BE23" s="19" t="s">
        <v>78</v>
      </c>
    </row>
    <row r="24" ht="15.75" customHeight="1">
      <c r="A24" s="18" t="s">
        <v>283</v>
      </c>
      <c r="B24" s="19" t="s">
        <v>284</v>
      </c>
      <c r="C24" s="19" t="s">
        <v>57</v>
      </c>
      <c r="D24" s="19" t="s">
        <v>105</v>
      </c>
      <c r="E24" s="19" t="s">
        <v>78</v>
      </c>
      <c r="F24" s="20">
        <v>2.0</v>
      </c>
      <c r="G24" s="20">
        <v>29900.0</v>
      </c>
      <c r="H24" s="20">
        <v>10530.0</v>
      </c>
      <c r="I24" s="20">
        <v>-9159.83</v>
      </c>
      <c r="J24" s="20">
        <v>-10530.0</v>
      </c>
      <c r="K24" s="20" t="s">
        <v>60</v>
      </c>
      <c r="L24" s="20">
        <v>20740.17</v>
      </c>
      <c r="M24" s="19" t="s">
        <v>61</v>
      </c>
      <c r="N24" s="19" t="str">
        <f t="shared" si="1"/>
        <v>Dispensador Automatico De Agua Para Botellon Recargable Econ Color Blanco/negro VMX-7-J</v>
      </c>
      <c r="O24" s="19" t="str">
        <f t="shared" si="2"/>
        <v>Dispensador Automatico De Agua Para Botellon Recargable Econ Color Blanco/negro VMX-7-J</v>
      </c>
      <c r="P24" s="19">
        <f>+VLOOKUP(O24,YOVANI!B:D,3,0)</f>
        <v>8000</v>
      </c>
      <c r="Q24" s="19">
        <f t="shared" si="9"/>
        <v>16000</v>
      </c>
      <c r="R24" s="19"/>
      <c r="S24" s="19">
        <v>1000.0</v>
      </c>
      <c r="T24" s="19">
        <f t="shared" si="10"/>
        <v>3740.17</v>
      </c>
      <c r="U24" s="19">
        <f t="shared" si="4"/>
        <v>1870.085</v>
      </c>
      <c r="V24" s="21">
        <f t="shared" si="11"/>
        <v>0.233760625</v>
      </c>
      <c r="W24" s="19" t="s">
        <v>171</v>
      </c>
      <c r="X24" s="19" t="s">
        <v>172</v>
      </c>
      <c r="Y24" s="19" t="s">
        <v>173</v>
      </c>
      <c r="Z24" s="19" t="s">
        <v>61</v>
      </c>
      <c r="AA24" s="20">
        <v>14950.0</v>
      </c>
      <c r="AB24" s="20" t="s">
        <v>65</v>
      </c>
      <c r="AC24" s="19" t="s">
        <v>66</v>
      </c>
      <c r="AD24" s="19" t="s">
        <v>285</v>
      </c>
      <c r="AE24" s="19" t="s">
        <v>286</v>
      </c>
      <c r="AF24" s="19" t="s">
        <v>61</v>
      </c>
      <c r="AG24" s="19" t="s">
        <v>61</v>
      </c>
      <c r="AH24" s="19" t="s">
        <v>285</v>
      </c>
      <c r="AI24" s="19" t="s">
        <v>287</v>
      </c>
      <c r="AJ24" s="19" t="s">
        <v>288</v>
      </c>
      <c r="AK24" s="19" t="s">
        <v>289</v>
      </c>
      <c r="AL24" s="19" t="s">
        <v>290</v>
      </c>
      <c r="AM24" s="19" t="s">
        <v>291</v>
      </c>
      <c r="AN24" s="19" t="s">
        <v>74</v>
      </c>
      <c r="AO24" s="19" t="s">
        <v>115</v>
      </c>
      <c r="AP24" s="19" t="s">
        <v>61</v>
      </c>
      <c r="AQ24" s="19" t="s">
        <v>61</v>
      </c>
      <c r="AR24" s="19" t="s">
        <v>292</v>
      </c>
      <c r="AS24" s="19" t="s">
        <v>293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78</v>
      </c>
      <c r="BD24" s="19" t="s">
        <v>60</v>
      </c>
      <c r="BE24" s="19" t="s">
        <v>78</v>
      </c>
    </row>
    <row r="25" ht="15.75" customHeight="1">
      <c r="A25" s="18" t="s">
        <v>294</v>
      </c>
      <c r="B25" s="19" t="s">
        <v>295</v>
      </c>
      <c r="C25" s="19" t="s">
        <v>57</v>
      </c>
      <c r="D25" s="19" t="s">
        <v>105</v>
      </c>
      <c r="E25" s="19" t="s">
        <v>78</v>
      </c>
      <c r="F25" s="20">
        <v>1.0</v>
      </c>
      <c r="G25" s="20">
        <v>50500.0</v>
      </c>
      <c r="H25" s="20">
        <v>19000.0</v>
      </c>
      <c r="I25" s="20">
        <v>-9170.0</v>
      </c>
      <c r="J25" s="20">
        <v>-19000.0</v>
      </c>
      <c r="K25" s="20" t="s">
        <v>60</v>
      </c>
      <c r="L25" s="20">
        <v>41330.0</v>
      </c>
      <c r="M25" s="19" t="s">
        <v>61</v>
      </c>
      <c r="N25" s="19" t="str">
        <f t="shared" si="1"/>
        <v>Maquina Mini Olla Fundidora De Chocolate EléctricaColor : Naranja claroDTRNK-36-F</v>
      </c>
      <c r="O25" s="19" t="str">
        <f t="shared" si="2"/>
        <v>Maquina Mini Olla Fundidora De Chocolate EléctricaColor : Naranja claroDTRNK-36-F</v>
      </c>
      <c r="P25" s="19">
        <f>+VLOOKUP(O25,YOVANI!B:D,3,0)</f>
        <v>40000</v>
      </c>
      <c r="Q25" s="19">
        <f t="shared" si="9"/>
        <v>40000</v>
      </c>
      <c r="R25" s="19"/>
      <c r="S25" s="19">
        <v>1000.0</v>
      </c>
      <c r="T25" s="19">
        <f t="shared" si="10"/>
        <v>330</v>
      </c>
      <c r="U25" s="19">
        <f t="shared" si="4"/>
        <v>330</v>
      </c>
      <c r="V25" s="21">
        <f t="shared" si="11"/>
        <v>0.00825</v>
      </c>
      <c r="W25" s="19" t="s">
        <v>132</v>
      </c>
      <c r="X25" s="19" t="s">
        <v>133</v>
      </c>
      <c r="Y25" s="19" t="s">
        <v>134</v>
      </c>
      <c r="Z25" s="19" t="s">
        <v>135</v>
      </c>
      <c r="AA25" s="20">
        <v>50500.0</v>
      </c>
      <c r="AB25" s="20" t="s">
        <v>65</v>
      </c>
      <c r="AC25" s="19" t="s">
        <v>66</v>
      </c>
      <c r="AD25" s="19" t="s">
        <v>296</v>
      </c>
      <c r="AE25" s="19" t="s">
        <v>297</v>
      </c>
      <c r="AF25" s="19" t="s">
        <v>61</v>
      </c>
      <c r="AG25" s="19" t="s">
        <v>61</v>
      </c>
      <c r="AH25" s="19" t="s">
        <v>296</v>
      </c>
      <c r="AI25" s="19" t="s">
        <v>298</v>
      </c>
      <c r="AJ25" s="19" t="s">
        <v>299</v>
      </c>
      <c r="AK25" s="19" t="s">
        <v>300</v>
      </c>
      <c r="AL25" s="19" t="s">
        <v>301</v>
      </c>
      <c r="AM25" s="19" t="s">
        <v>61</v>
      </c>
      <c r="AN25" s="19" t="s">
        <v>74</v>
      </c>
      <c r="AO25" s="19" t="s">
        <v>115</v>
      </c>
      <c r="AP25" s="19" t="s">
        <v>61</v>
      </c>
      <c r="AQ25" s="19" t="s">
        <v>61</v>
      </c>
      <c r="AR25" s="19" t="s">
        <v>218</v>
      </c>
      <c r="AS25" s="19" t="s">
        <v>302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78</v>
      </c>
      <c r="BD25" s="19" t="s">
        <v>60</v>
      </c>
      <c r="BE25" s="19" t="s">
        <v>78</v>
      </c>
    </row>
    <row r="26" ht="15.75" customHeight="1">
      <c r="A26" s="18" t="s">
        <v>303</v>
      </c>
      <c r="B26" s="19" t="s">
        <v>304</v>
      </c>
      <c r="C26" s="19" t="s">
        <v>57</v>
      </c>
      <c r="D26" s="19" t="s">
        <v>58</v>
      </c>
      <c r="E26" s="19" t="s">
        <v>78</v>
      </c>
      <c r="F26" s="20">
        <v>1.0</v>
      </c>
      <c r="G26" s="20">
        <v>90900.0</v>
      </c>
      <c r="H26" s="20">
        <v>1980.0</v>
      </c>
      <c r="I26" s="20">
        <v>-10908.0</v>
      </c>
      <c r="J26" s="20" t="s">
        <v>60</v>
      </c>
      <c r="K26" s="20" t="s">
        <v>60</v>
      </c>
      <c r="L26" s="20">
        <v>81972.0</v>
      </c>
      <c r="M26" s="19" t="s">
        <v>61</v>
      </c>
      <c r="N26" s="19" t="str">
        <f t="shared" si="1"/>
        <v>Cámara De Seguridad V380 Para Exteriores Cámara Seguridad IpColor : BlancoDTK-60</v>
      </c>
      <c r="O26" s="19" t="str">
        <f t="shared" si="2"/>
        <v>Cámara De Seguridad V380 Para Exteriores Cámara Seguridad IpColor : BlancoDTK-60</v>
      </c>
      <c r="P26" s="19">
        <f>+VLOOKUP(O26,YOVANI!B:D,3,0)</f>
        <v>60000</v>
      </c>
      <c r="Q26" s="19">
        <f t="shared" si="9"/>
        <v>60000</v>
      </c>
      <c r="R26" s="19">
        <v>7300.0</v>
      </c>
      <c r="S26" s="19">
        <v>1000.0</v>
      </c>
      <c r="T26" s="19">
        <f t="shared" si="10"/>
        <v>13672</v>
      </c>
      <c r="U26" s="19">
        <f t="shared" si="4"/>
        <v>13672</v>
      </c>
      <c r="V26" s="21">
        <f t="shared" si="11"/>
        <v>0.2278666667</v>
      </c>
      <c r="W26" s="19" t="s">
        <v>305</v>
      </c>
      <c r="X26" s="19" t="s">
        <v>306</v>
      </c>
      <c r="Y26" s="19" t="s">
        <v>307</v>
      </c>
      <c r="Z26" s="19" t="s">
        <v>308</v>
      </c>
      <c r="AA26" s="20">
        <v>90900.0</v>
      </c>
      <c r="AB26" s="20" t="s">
        <v>65</v>
      </c>
      <c r="AC26" s="19" t="s">
        <v>66</v>
      </c>
      <c r="AD26" s="19" t="s">
        <v>309</v>
      </c>
      <c r="AE26" s="19" t="s">
        <v>310</v>
      </c>
      <c r="AF26" s="19" t="s">
        <v>61</v>
      </c>
      <c r="AG26" s="19" t="s">
        <v>61</v>
      </c>
      <c r="AH26" s="19" t="s">
        <v>309</v>
      </c>
      <c r="AI26" s="19" t="s">
        <v>311</v>
      </c>
      <c r="AJ26" s="19" t="s">
        <v>312</v>
      </c>
      <c r="AK26" s="19" t="s">
        <v>313</v>
      </c>
      <c r="AL26" s="19" t="s">
        <v>87</v>
      </c>
      <c r="AM26" s="19" t="s">
        <v>314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315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78</v>
      </c>
      <c r="BD26" s="19" t="s">
        <v>60</v>
      </c>
      <c r="BE26" s="19" t="s">
        <v>78</v>
      </c>
    </row>
    <row r="27" ht="15.75" customHeight="1">
      <c r="A27" s="18" t="s">
        <v>316</v>
      </c>
      <c r="B27" s="19" t="s">
        <v>317</v>
      </c>
      <c r="C27" s="19" t="s">
        <v>57</v>
      </c>
      <c r="D27" s="19" t="s">
        <v>105</v>
      </c>
      <c r="E27" s="19" t="s">
        <v>78</v>
      </c>
      <c r="F27" s="20">
        <v>1.0</v>
      </c>
      <c r="G27" s="20">
        <v>13600.0</v>
      </c>
      <c r="H27" s="20">
        <v>12700.0</v>
      </c>
      <c r="I27" s="20">
        <v>-4507.38</v>
      </c>
      <c r="J27" s="20">
        <v>-12700.0</v>
      </c>
      <c r="K27" s="20" t="s">
        <v>60</v>
      </c>
      <c r="L27" s="20">
        <v>9092.62</v>
      </c>
      <c r="M27" s="19" t="s">
        <v>61</v>
      </c>
      <c r="N27" s="19" t="str">
        <f t="shared" si="1"/>
        <v>Kit Bandas Elasticas Cerradas X5 + Guía De Ejercicio + BolsoColor : TQ-7TQ-7</v>
      </c>
      <c r="O27" s="19" t="str">
        <f t="shared" si="2"/>
        <v>Kit Bandas Elasticas Cerradas X5 + Guía De Ejercicio + BolsoColor : TQ-7TQ-7</v>
      </c>
      <c r="P27" s="19">
        <f>+VLOOKUP(O27,YOVANI!B:D,3,0)</f>
        <v>5000</v>
      </c>
      <c r="Q27" s="19">
        <f t="shared" si="9"/>
        <v>5000</v>
      </c>
      <c r="R27" s="19"/>
      <c r="S27" s="19">
        <v>1000.0</v>
      </c>
      <c r="T27" s="19">
        <f t="shared" si="10"/>
        <v>3092.62</v>
      </c>
      <c r="U27" s="19">
        <f t="shared" si="4"/>
        <v>3092.62</v>
      </c>
      <c r="V27" s="21">
        <f t="shared" si="11"/>
        <v>0.618524</v>
      </c>
      <c r="W27" s="19" t="s">
        <v>318</v>
      </c>
      <c r="X27" s="19" t="s">
        <v>319</v>
      </c>
      <c r="Y27" s="19" t="s">
        <v>320</v>
      </c>
      <c r="Z27" s="19" t="s">
        <v>321</v>
      </c>
      <c r="AA27" s="20">
        <v>13600.0</v>
      </c>
      <c r="AB27" s="20" t="s">
        <v>65</v>
      </c>
      <c r="AC27" s="19" t="s">
        <v>66</v>
      </c>
      <c r="AD27" s="19" t="s">
        <v>322</v>
      </c>
      <c r="AE27" s="19" t="s">
        <v>323</v>
      </c>
      <c r="AF27" s="19" t="s">
        <v>61</v>
      </c>
      <c r="AG27" s="19" t="s">
        <v>61</v>
      </c>
      <c r="AH27" s="19" t="s">
        <v>322</v>
      </c>
      <c r="AI27" s="19" t="s">
        <v>324</v>
      </c>
      <c r="AJ27" s="19" t="s">
        <v>325</v>
      </c>
      <c r="AK27" s="19" t="s">
        <v>326</v>
      </c>
      <c r="AL27" s="19" t="s">
        <v>327</v>
      </c>
      <c r="AM27" s="19" t="s">
        <v>328</v>
      </c>
      <c r="AN27" s="19" t="s">
        <v>74</v>
      </c>
      <c r="AO27" s="19" t="s">
        <v>115</v>
      </c>
      <c r="AP27" s="19" t="s">
        <v>61</v>
      </c>
      <c r="AQ27" s="19" t="s">
        <v>61</v>
      </c>
      <c r="AR27" s="19" t="s">
        <v>218</v>
      </c>
      <c r="AS27" s="19" t="s">
        <v>329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78</v>
      </c>
      <c r="BD27" s="19" t="s">
        <v>60</v>
      </c>
      <c r="BE27" s="19" t="s">
        <v>78</v>
      </c>
    </row>
    <row r="28" ht="15.75" customHeight="1">
      <c r="A28" s="18" t="s">
        <v>330</v>
      </c>
      <c r="B28" s="19" t="s">
        <v>331</v>
      </c>
      <c r="C28" s="19" t="s">
        <v>57</v>
      </c>
      <c r="D28" s="19" t="s">
        <v>332</v>
      </c>
      <c r="E28" s="19" t="s">
        <v>78</v>
      </c>
      <c r="F28" s="20">
        <v>1.0</v>
      </c>
      <c r="G28" s="20">
        <v>42995.0</v>
      </c>
      <c r="H28" s="20">
        <v>9900.0</v>
      </c>
      <c r="I28" s="20">
        <v>-9055.62</v>
      </c>
      <c r="J28" s="20" t="s">
        <v>60</v>
      </c>
      <c r="K28" s="20" t="s">
        <v>60</v>
      </c>
      <c r="L28" s="20">
        <v>43839.38</v>
      </c>
      <c r="M28" s="19" t="s">
        <v>61</v>
      </c>
      <c r="N28" s="19" t="str">
        <f t="shared" si="1"/>
        <v>Bombas Inflador Globos Electrico Doble Boquilla Bomba 600w RC-31-J</v>
      </c>
      <c r="O28" s="19" t="str">
        <f t="shared" si="2"/>
        <v>Bombas Inflador Globos Electrico Doble Boquilla Bomba 600w RC-31-J</v>
      </c>
      <c r="P28" s="19">
        <f>+VLOOKUP(O28,YOVANI!B:D,3,0)</f>
        <v>30000</v>
      </c>
      <c r="Q28" s="19">
        <f t="shared" si="9"/>
        <v>30000</v>
      </c>
      <c r="R28" s="19">
        <v>7300.0</v>
      </c>
      <c r="S28" s="19">
        <v>1000.0</v>
      </c>
      <c r="T28" s="19">
        <f t="shared" si="10"/>
        <v>5539.38</v>
      </c>
      <c r="U28" s="19">
        <f t="shared" si="4"/>
        <v>5539.38</v>
      </c>
      <c r="V28" s="21">
        <f t="shared" si="11"/>
        <v>0.184646</v>
      </c>
      <c r="W28" s="19" t="s">
        <v>91</v>
      </c>
      <c r="X28" s="19" t="s">
        <v>92</v>
      </c>
      <c r="Y28" s="19" t="s">
        <v>93</v>
      </c>
      <c r="Z28" s="19" t="s">
        <v>61</v>
      </c>
      <c r="AA28" s="20">
        <v>42995.0</v>
      </c>
      <c r="AB28" s="20" t="s">
        <v>65</v>
      </c>
      <c r="AC28" s="19" t="s">
        <v>66</v>
      </c>
      <c r="AD28" s="19" t="s">
        <v>333</v>
      </c>
      <c r="AE28" s="19" t="s">
        <v>334</v>
      </c>
      <c r="AF28" s="19" t="s">
        <v>61</v>
      </c>
      <c r="AG28" s="19" t="s">
        <v>61</v>
      </c>
      <c r="AH28" s="19" t="s">
        <v>333</v>
      </c>
      <c r="AI28" s="19" t="s">
        <v>335</v>
      </c>
      <c r="AJ28" s="19" t="s">
        <v>336</v>
      </c>
      <c r="AK28" s="19" t="s">
        <v>337</v>
      </c>
      <c r="AL28" s="19" t="s">
        <v>87</v>
      </c>
      <c r="AM28" s="19" t="s">
        <v>338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339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78</v>
      </c>
      <c r="BD28" s="19" t="s">
        <v>60</v>
      </c>
      <c r="BE28" s="19" t="s">
        <v>78</v>
      </c>
    </row>
    <row r="29" ht="15.75" customHeight="1">
      <c r="A29" s="18" t="s">
        <v>340</v>
      </c>
      <c r="B29" s="19" t="s">
        <v>341</v>
      </c>
      <c r="C29" s="19" t="s">
        <v>57</v>
      </c>
      <c r="D29" s="19" t="s">
        <v>332</v>
      </c>
      <c r="E29" s="19" t="s">
        <v>78</v>
      </c>
      <c r="F29" s="20">
        <v>1.0</v>
      </c>
      <c r="G29" s="20">
        <v>27500.0</v>
      </c>
      <c r="H29" s="20">
        <v>9900.0</v>
      </c>
      <c r="I29" s="20">
        <v>-7215.84</v>
      </c>
      <c r="J29" s="20" t="s">
        <v>60</v>
      </c>
      <c r="K29" s="20" t="s">
        <v>60</v>
      </c>
      <c r="L29" s="20">
        <v>30184.16</v>
      </c>
      <c r="M29" s="19" t="s">
        <v>61</v>
      </c>
      <c r="N29" s="19" t="str">
        <f t="shared" si="1"/>
        <v>Bascula Balanza Pesa Digital Bluetooth Color Negro RC-18-J</v>
      </c>
      <c r="O29" s="19" t="str">
        <f t="shared" si="2"/>
        <v>Bascula Balanza Pesa Digital Bluetooth Color Negro RC-18-J</v>
      </c>
      <c r="P29" s="19">
        <f>+VLOOKUP(O29,YOVANI!B:D,3,0)</f>
        <v>17000</v>
      </c>
      <c r="Q29" s="19">
        <f t="shared" si="9"/>
        <v>17000</v>
      </c>
      <c r="R29" s="19">
        <v>7300.0</v>
      </c>
      <c r="S29" s="19">
        <v>1000.0</v>
      </c>
      <c r="T29" s="19">
        <f t="shared" si="10"/>
        <v>4884.16</v>
      </c>
      <c r="U29" s="19">
        <f t="shared" si="4"/>
        <v>4884.16</v>
      </c>
      <c r="V29" s="21">
        <f t="shared" si="11"/>
        <v>0.2873035294</v>
      </c>
      <c r="W29" s="19" t="s">
        <v>342</v>
      </c>
      <c r="X29" s="19" t="s">
        <v>343</v>
      </c>
      <c r="Y29" s="19" t="s">
        <v>344</v>
      </c>
      <c r="Z29" s="19" t="s">
        <v>61</v>
      </c>
      <c r="AA29" s="20">
        <v>27500.0</v>
      </c>
      <c r="AB29" s="20" t="s">
        <v>65</v>
      </c>
      <c r="AC29" s="19" t="s">
        <v>66</v>
      </c>
      <c r="AD29" s="19" t="s">
        <v>345</v>
      </c>
      <c r="AE29" s="19" t="s">
        <v>346</v>
      </c>
      <c r="AF29" s="19" t="s">
        <v>61</v>
      </c>
      <c r="AG29" s="19" t="s">
        <v>61</v>
      </c>
      <c r="AH29" s="19" t="s">
        <v>345</v>
      </c>
      <c r="AI29" s="19" t="s">
        <v>347</v>
      </c>
      <c r="AJ29" s="19" t="s">
        <v>348</v>
      </c>
      <c r="AK29" s="19" t="s">
        <v>166</v>
      </c>
      <c r="AL29" s="19" t="s">
        <v>87</v>
      </c>
      <c r="AM29" s="19" t="s">
        <v>167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349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78</v>
      </c>
      <c r="BD29" s="19" t="s">
        <v>60</v>
      </c>
      <c r="BE29" s="19" t="s">
        <v>78</v>
      </c>
    </row>
    <row r="30" ht="15.75" customHeight="1">
      <c r="A30" s="18" t="s">
        <v>350</v>
      </c>
      <c r="B30" s="19" t="s">
        <v>351</v>
      </c>
      <c r="C30" s="19" t="s">
        <v>57</v>
      </c>
      <c r="D30" s="19" t="s">
        <v>58</v>
      </c>
      <c r="E30" s="19" t="s">
        <v>78</v>
      </c>
      <c r="F30" s="20">
        <v>1.0</v>
      </c>
      <c r="G30" s="20">
        <v>25500.0</v>
      </c>
      <c r="H30" s="20">
        <v>11500.0</v>
      </c>
      <c r="I30" s="20">
        <v>-6180.0</v>
      </c>
      <c r="J30" s="20" t="s">
        <v>60</v>
      </c>
      <c r="K30" s="20" t="s">
        <v>60</v>
      </c>
      <c r="L30" s="20">
        <v>30820.0</v>
      </c>
      <c r="M30" s="19" t="s">
        <v>61</v>
      </c>
      <c r="N30" s="19" t="str">
        <f t="shared" si="1"/>
        <v>Mini Lampara Led-uv De Clip - Press On - Clip Uv LamparaColor : Negro | Voltaje : 6WDTRNK-14-F</v>
      </c>
      <c r="O30" s="19" t="str">
        <f t="shared" si="2"/>
        <v>Mini Lampara Led-uv De Clip - Press On - Clip Uv LamparaColor : Negro | Voltaje : 6WDTRNK-14-F</v>
      </c>
      <c r="P30" s="19">
        <f>+VLOOKUP(O30,YOVANI!B:D,3,0)</f>
        <v>14000</v>
      </c>
      <c r="Q30" s="19">
        <f t="shared" si="9"/>
        <v>14000</v>
      </c>
      <c r="R30" s="19">
        <v>7300.0</v>
      </c>
      <c r="S30" s="19">
        <v>1000.0</v>
      </c>
      <c r="T30" s="19">
        <f t="shared" si="10"/>
        <v>8520</v>
      </c>
      <c r="U30" s="19">
        <f t="shared" si="4"/>
        <v>8520</v>
      </c>
      <c r="V30" s="21">
        <f t="shared" si="11"/>
        <v>0.6085714286</v>
      </c>
      <c r="W30" s="19" t="s">
        <v>222</v>
      </c>
      <c r="X30" s="19" t="s">
        <v>223</v>
      </c>
      <c r="Y30" s="19" t="s">
        <v>224</v>
      </c>
      <c r="Z30" s="19" t="s">
        <v>225</v>
      </c>
      <c r="AA30" s="20">
        <v>25500.0</v>
      </c>
      <c r="AB30" s="20" t="s">
        <v>65</v>
      </c>
      <c r="AC30" s="19" t="s">
        <v>66</v>
      </c>
      <c r="AD30" s="19" t="s">
        <v>352</v>
      </c>
      <c r="AE30" s="19" t="s">
        <v>353</v>
      </c>
      <c r="AF30" s="19" t="s">
        <v>61</v>
      </c>
      <c r="AG30" s="19" t="s">
        <v>61</v>
      </c>
      <c r="AH30" s="19" t="s">
        <v>352</v>
      </c>
      <c r="AI30" s="19" t="s">
        <v>354</v>
      </c>
      <c r="AJ30" s="19" t="s">
        <v>355</v>
      </c>
      <c r="AK30" s="19" t="s">
        <v>86</v>
      </c>
      <c r="AL30" s="19" t="s">
        <v>87</v>
      </c>
      <c r="AM30" s="19" t="s">
        <v>356</v>
      </c>
      <c r="AN30" s="19" t="s">
        <v>74</v>
      </c>
      <c r="AO30" s="19" t="s">
        <v>75</v>
      </c>
      <c r="AP30" s="19" t="s">
        <v>61</v>
      </c>
      <c r="AQ30" s="19" t="s">
        <v>61</v>
      </c>
      <c r="AR30" s="19" t="s">
        <v>76</v>
      </c>
      <c r="AS30" s="19" t="s">
        <v>357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78</v>
      </c>
      <c r="BD30" s="19" t="s">
        <v>60</v>
      </c>
      <c r="BE30" s="19" t="s">
        <v>78</v>
      </c>
    </row>
    <row r="31" ht="15.75" customHeight="1">
      <c r="A31" s="18" t="s">
        <v>358</v>
      </c>
      <c r="B31" s="19" t="s">
        <v>359</v>
      </c>
      <c r="C31" s="19" t="s">
        <v>57</v>
      </c>
      <c r="D31" s="19" t="s">
        <v>105</v>
      </c>
      <c r="E31" s="19" t="s">
        <v>78</v>
      </c>
      <c r="F31" s="20">
        <v>1.0</v>
      </c>
      <c r="G31" s="20">
        <v>55000.0</v>
      </c>
      <c r="H31" s="20">
        <v>20000.0</v>
      </c>
      <c r="I31" s="20">
        <v>-9800.0</v>
      </c>
      <c r="J31" s="20">
        <v>-20000.0</v>
      </c>
      <c r="K31" s="20" t="s">
        <v>60</v>
      </c>
      <c r="L31" s="20">
        <v>45200.0</v>
      </c>
      <c r="M31" s="19" t="s">
        <v>61</v>
      </c>
      <c r="N31" s="19" t="str">
        <f t="shared" si="1"/>
        <v>Maquina Mini Olla Fundidora De Chocolate EléctricaColor : Naranja claroDTRNK-36-F --41</v>
      </c>
      <c r="O31" s="19" t="str">
        <f t="shared" si="2"/>
        <v>Maquina Mini Olla Fundidora De Chocolate EléctricaColor : Naranja claroDTRNK-36-F --41</v>
      </c>
      <c r="P31" s="19">
        <f>+VLOOKUP(O31,YOVANI!B:D,3,0)</f>
        <v>41000</v>
      </c>
      <c r="Q31" s="19">
        <f t="shared" si="9"/>
        <v>41000</v>
      </c>
      <c r="R31" s="19"/>
      <c r="S31" s="19">
        <v>1000.0</v>
      </c>
      <c r="T31" s="19">
        <f t="shared" si="10"/>
        <v>3200</v>
      </c>
      <c r="U31" s="19">
        <f t="shared" si="4"/>
        <v>3200</v>
      </c>
      <c r="V31" s="21">
        <f t="shared" si="11"/>
        <v>0.07804878049</v>
      </c>
      <c r="W31" s="19" t="s">
        <v>360</v>
      </c>
      <c r="X31" s="19" t="s">
        <v>133</v>
      </c>
      <c r="Y31" s="19" t="s">
        <v>134</v>
      </c>
      <c r="Z31" s="19" t="s">
        <v>135</v>
      </c>
      <c r="AA31" s="20">
        <v>55000.0</v>
      </c>
      <c r="AB31" s="20" t="s">
        <v>65</v>
      </c>
      <c r="AC31" s="19" t="s">
        <v>66</v>
      </c>
      <c r="AD31" s="19" t="s">
        <v>361</v>
      </c>
      <c r="AE31" s="19" t="s">
        <v>362</v>
      </c>
      <c r="AF31" s="19" t="s">
        <v>61</v>
      </c>
      <c r="AG31" s="19" t="s">
        <v>61</v>
      </c>
      <c r="AH31" s="19" t="s">
        <v>361</v>
      </c>
      <c r="AI31" s="19" t="s">
        <v>363</v>
      </c>
      <c r="AJ31" s="19" t="s">
        <v>364</v>
      </c>
      <c r="AK31" s="19" t="s">
        <v>365</v>
      </c>
      <c r="AL31" s="19" t="s">
        <v>366</v>
      </c>
      <c r="AM31" s="19" t="s">
        <v>367</v>
      </c>
      <c r="AN31" s="19" t="s">
        <v>74</v>
      </c>
      <c r="AO31" s="19" t="s">
        <v>115</v>
      </c>
      <c r="AP31" s="19" t="s">
        <v>61</v>
      </c>
      <c r="AQ31" s="19" t="s">
        <v>61</v>
      </c>
      <c r="AR31" s="19" t="s">
        <v>218</v>
      </c>
      <c r="AS31" s="19" t="s">
        <v>368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78</v>
      </c>
      <c r="BD31" s="19" t="s">
        <v>60</v>
      </c>
      <c r="BE31" s="19" t="s">
        <v>78</v>
      </c>
    </row>
    <row r="32" ht="15.75" customHeight="1">
      <c r="G32" s="30"/>
      <c r="H32" s="30"/>
      <c r="I32" s="30"/>
      <c r="J32" s="30"/>
      <c r="K32" s="30"/>
      <c r="L32" s="30"/>
      <c r="AA32" s="30"/>
    </row>
    <row r="33" ht="15.75" customHeight="1">
      <c r="G33" s="30"/>
      <c r="H33" s="30"/>
      <c r="I33" s="30"/>
      <c r="J33" s="30"/>
      <c r="K33" s="30"/>
      <c r="L33" s="30"/>
      <c r="AA33" s="30"/>
    </row>
    <row r="34" ht="15.75" customHeight="1">
      <c r="G34" s="30"/>
      <c r="H34" s="30"/>
      <c r="I34" s="30"/>
      <c r="J34" s="30"/>
      <c r="K34" s="30"/>
      <c r="L34" s="30"/>
      <c r="AA34" s="30"/>
    </row>
    <row r="35" ht="15.75" customHeight="1">
      <c r="G35" s="30"/>
      <c r="H35" s="30"/>
      <c r="I35" s="30"/>
      <c r="J35" s="30"/>
      <c r="K35" s="30"/>
      <c r="L35" s="30"/>
      <c r="AA35" s="30"/>
    </row>
    <row r="36" ht="15.75" customHeight="1">
      <c r="G36" s="30"/>
      <c r="H36" s="30"/>
      <c r="I36" s="30"/>
      <c r="J36" s="30"/>
      <c r="K36" s="30"/>
      <c r="L36" s="30"/>
      <c r="AA36" s="30"/>
    </row>
    <row r="37" ht="15.75" customHeight="1">
      <c r="G37" s="30"/>
      <c r="H37" s="30"/>
      <c r="I37" s="30"/>
      <c r="J37" s="30"/>
      <c r="K37" s="30"/>
      <c r="L37" s="30"/>
      <c r="AA37" s="30"/>
    </row>
    <row r="38" ht="15.75" customHeight="1">
      <c r="G38" s="30"/>
      <c r="H38" s="30"/>
      <c r="I38" s="30"/>
      <c r="J38" s="30"/>
      <c r="K38" s="30"/>
      <c r="L38" s="30"/>
      <c r="AA38" s="30"/>
    </row>
    <row r="39" ht="15.75" customHeight="1">
      <c r="G39" s="30"/>
      <c r="H39" s="30"/>
      <c r="I39" s="30"/>
      <c r="J39" s="30"/>
      <c r="K39" s="30"/>
      <c r="L39" s="30"/>
      <c r="AA39" s="30"/>
    </row>
    <row r="40" ht="15.75" customHeight="1">
      <c r="G40" s="30"/>
      <c r="H40" s="30"/>
      <c r="I40" s="30"/>
      <c r="J40" s="30"/>
      <c r="K40" s="30"/>
      <c r="L40" s="30"/>
      <c r="AA40" s="30"/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31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</hyperlinks>
  <printOptions/>
  <pageMargins bottom="0.75" footer="0.0" header="0.0" left="0.7" right="0.7" top="0.75"/>
  <pageSetup orientation="landscape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63.63"/>
    <col customWidth="1" min="3" max="3" width="11.38"/>
    <col customWidth="1" min="4" max="8" width="20.13"/>
    <col customWidth="1" min="9" max="26" width="10.63"/>
  </cols>
  <sheetData>
    <row r="1" ht="75.75" customHeight="1">
      <c r="A1" s="34" t="s">
        <v>387</v>
      </c>
      <c r="B1" s="35" t="s">
        <v>388</v>
      </c>
      <c r="C1" s="35" t="s">
        <v>389</v>
      </c>
      <c r="D1" s="35" t="s">
        <v>390</v>
      </c>
      <c r="E1" s="36" t="s">
        <v>391</v>
      </c>
      <c r="F1" s="35" t="s">
        <v>392</v>
      </c>
      <c r="G1" s="35" t="s">
        <v>369</v>
      </c>
      <c r="H1" s="37" t="s">
        <v>393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75.75" customHeight="1">
      <c r="A2" s="39">
        <v>66.0</v>
      </c>
      <c r="B2" s="40" t="s">
        <v>394</v>
      </c>
      <c r="C2" s="41">
        <v>1.0</v>
      </c>
      <c r="D2" s="42">
        <v>40000.0</v>
      </c>
      <c r="E2" s="42">
        <f t="shared" ref="E2:E27" si="1">+D2*C2</f>
        <v>40000</v>
      </c>
      <c r="F2" s="43"/>
      <c r="G2" s="44" t="s">
        <v>376</v>
      </c>
      <c r="H2" s="44" t="s">
        <v>395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75.75" customHeight="1">
      <c r="A3" s="39">
        <v>67.0</v>
      </c>
      <c r="B3" s="40" t="s">
        <v>396</v>
      </c>
      <c r="C3" s="41">
        <v>2.0</v>
      </c>
      <c r="D3" s="42">
        <v>30000.0</v>
      </c>
      <c r="E3" s="42">
        <f t="shared" si="1"/>
        <v>60000</v>
      </c>
      <c r="F3" s="43"/>
      <c r="G3" s="44" t="s">
        <v>371</v>
      </c>
      <c r="H3" s="44" t="s">
        <v>395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75.75" customHeight="1">
      <c r="A4" s="39">
        <v>68.0</v>
      </c>
      <c r="B4" s="40" t="s">
        <v>397</v>
      </c>
      <c r="C4" s="41">
        <v>1.0</v>
      </c>
      <c r="D4" s="42">
        <v>25000.0</v>
      </c>
      <c r="E4" s="42">
        <f t="shared" si="1"/>
        <v>25000</v>
      </c>
      <c r="F4" s="43"/>
      <c r="G4" s="44" t="s">
        <v>380</v>
      </c>
      <c r="H4" s="44" t="s">
        <v>395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75.75" customHeight="1">
      <c r="A5" s="45">
        <v>69.0</v>
      </c>
      <c r="B5" s="46" t="s">
        <v>398</v>
      </c>
      <c r="C5" s="47">
        <v>1.0</v>
      </c>
      <c r="D5" s="48">
        <v>35000.0</v>
      </c>
      <c r="E5" s="42">
        <f t="shared" si="1"/>
        <v>35000</v>
      </c>
      <c r="F5" s="49"/>
      <c r="G5" s="50" t="s">
        <v>385</v>
      </c>
      <c r="H5" s="50" t="s">
        <v>395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75.75" customHeight="1">
      <c r="A6" s="39">
        <v>70.0</v>
      </c>
      <c r="B6" s="40" t="s">
        <v>399</v>
      </c>
      <c r="C6" s="41">
        <v>1.0</v>
      </c>
      <c r="D6" s="42">
        <v>22000.0</v>
      </c>
      <c r="E6" s="42">
        <f t="shared" si="1"/>
        <v>22000</v>
      </c>
      <c r="F6" s="43"/>
      <c r="G6" s="44" t="s">
        <v>384</v>
      </c>
      <c r="H6" s="44" t="s">
        <v>395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75.75" customHeight="1">
      <c r="A7" s="51">
        <v>71.0</v>
      </c>
      <c r="B7" s="52" t="s">
        <v>400</v>
      </c>
      <c r="C7" s="53">
        <v>1.0</v>
      </c>
      <c r="D7" s="54">
        <v>7000.0</v>
      </c>
      <c r="E7" s="42">
        <f t="shared" si="1"/>
        <v>7000</v>
      </c>
      <c r="F7" s="55"/>
      <c r="G7" s="56" t="s">
        <v>375</v>
      </c>
      <c r="H7" s="56" t="s">
        <v>395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75.75" customHeight="1">
      <c r="A8" s="39">
        <v>72.0</v>
      </c>
      <c r="B8" s="40" t="s">
        <v>401</v>
      </c>
      <c r="C8" s="41">
        <v>1.0</v>
      </c>
      <c r="D8" s="42">
        <v>40000.0</v>
      </c>
      <c r="E8" s="42">
        <f t="shared" si="1"/>
        <v>40000</v>
      </c>
      <c r="F8" s="43"/>
      <c r="G8" s="44" t="s">
        <v>374</v>
      </c>
      <c r="H8" s="44" t="s">
        <v>395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75.75" customHeight="1">
      <c r="A9" s="51">
        <v>73.0</v>
      </c>
      <c r="B9" s="52" t="s">
        <v>402</v>
      </c>
      <c r="C9" s="53">
        <v>1.0</v>
      </c>
      <c r="D9" s="54">
        <v>12000.0</v>
      </c>
      <c r="E9" s="42">
        <f t="shared" si="1"/>
        <v>12000</v>
      </c>
      <c r="F9" s="55"/>
      <c r="G9" s="56" t="s">
        <v>378</v>
      </c>
      <c r="H9" s="56" t="s">
        <v>395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75.75" customHeight="1">
      <c r="A10" s="51">
        <v>74.0</v>
      </c>
      <c r="B10" s="52" t="s">
        <v>403</v>
      </c>
      <c r="C10" s="53">
        <v>1.0</v>
      </c>
      <c r="D10" s="54">
        <v>12000.0</v>
      </c>
      <c r="E10" s="42">
        <f t="shared" si="1"/>
        <v>12000</v>
      </c>
      <c r="F10" s="55"/>
      <c r="G10" s="56" t="s">
        <v>378</v>
      </c>
      <c r="H10" s="56" t="s">
        <v>395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75.75" customHeight="1">
      <c r="A11" s="39">
        <v>75.0</v>
      </c>
      <c r="B11" s="40" t="s">
        <v>404</v>
      </c>
      <c r="C11" s="41">
        <v>1.0</v>
      </c>
      <c r="D11" s="42">
        <v>8000.0</v>
      </c>
      <c r="E11" s="42">
        <f t="shared" si="1"/>
        <v>8000</v>
      </c>
      <c r="F11" s="43"/>
      <c r="G11" s="44" t="s">
        <v>379</v>
      </c>
      <c r="H11" s="44" t="s">
        <v>395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75.75" customHeight="1">
      <c r="A12" s="57">
        <v>76.0</v>
      </c>
      <c r="B12" s="58" t="s">
        <v>405</v>
      </c>
      <c r="C12" s="59">
        <v>1.0</v>
      </c>
      <c r="D12" s="57">
        <v>45000.0</v>
      </c>
      <c r="E12" s="42">
        <f t="shared" si="1"/>
        <v>45000</v>
      </c>
      <c r="F12" s="60"/>
      <c r="G12" s="61" t="s">
        <v>375</v>
      </c>
      <c r="H12" s="61" t="s">
        <v>395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75.75" customHeight="1">
      <c r="A13" s="39">
        <v>77.0</v>
      </c>
      <c r="B13" s="40" t="s">
        <v>406</v>
      </c>
      <c r="C13" s="41">
        <v>1.0</v>
      </c>
      <c r="D13" s="42">
        <v>8000.0</v>
      </c>
      <c r="E13" s="42">
        <f t="shared" si="1"/>
        <v>8000</v>
      </c>
      <c r="F13" s="43"/>
      <c r="G13" s="44" t="s">
        <v>372</v>
      </c>
      <c r="H13" s="44" t="s">
        <v>395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75.75" customHeight="1">
      <c r="A14" s="39">
        <v>78.0</v>
      </c>
      <c r="B14" s="40" t="s">
        <v>407</v>
      </c>
      <c r="C14" s="41">
        <v>1.0</v>
      </c>
      <c r="D14" s="42">
        <v>22000.0</v>
      </c>
      <c r="E14" s="42">
        <f t="shared" si="1"/>
        <v>22000</v>
      </c>
      <c r="F14" s="43"/>
      <c r="G14" s="44" t="s">
        <v>383</v>
      </c>
      <c r="H14" s="44" t="s">
        <v>395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75.75" customHeight="1">
      <c r="A15" s="39">
        <v>79.0</v>
      </c>
      <c r="B15" s="40" t="s">
        <v>408</v>
      </c>
      <c r="C15" s="41">
        <v>3.0</v>
      </c>
      <c r="D15" s="42">
        <v>14000.0</v>
      </c>
      <c r="E15" s="42">
        <f t="shared" si="1"/>
        <v>42000</v>
      </c>
      <c r="F15" s="43"/>
      <c r="G15" s="44" t="s">
        <v>377</v>
      </c>
      <c r="H15" s="44" t="s">
        <v>395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75.75" customHeight="1">
      <c r="A16" s="39">
        <v>80.0</v>
      </c>
      <c r="B16" s="40" t="s">
        <v>409</v>
      </c>
      <c r="C16" s="41">
        <v>1.0</v>
      </c>
      <c r="D16" s="42">
        <v>33000.0</v>
      </c>
      <c r="E16" s="42">
        <f t="shared" si="1"/>
        <v>33000</v>
      </c>
      <c r="F16" s="43"/>
      <c r="G16" s="44" t="s">
        <v>381</v>
      </c>
      <c r="H16" s="44" t="s">
        <v>395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75.75" customHeight="1">
      <c r="A17" s="39">
        <v>81.0</v>
      </c>
      <c r="B17" s="40" t="s">
        <v>410</v>
      </c>
      <c r="C17" s="41">
        <v>1.0</v>
      </c>
      <c r="D17" s="42">
        <v>160000.0</v>
      </c>
      <c r="E17" s="42">
        <f t="shared" si="1"/>
        <v>160000</v>
      </c>
      <c r="F17" s="43"/>
      <c r="G17" s="44" t="s">
        <v>382</v>
      </c>
      <c r="H17" s="44" t="s">
        <v>395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75.75" customHeight="1">
      <c r="A18" s="39">
        <v>36.0</v>
      </c>
      <c r="B18" s="40" t="s">
        <v>411</v>
      </c>
      <c r="C18" s="41">
        <v>1.0</v>
      </c>
      <c r="D18" s="42">
        <v>16000.0</v>
      </c>
      <c r="E18" s="42">
        <f t="shared" si="1"/>
        <v>16000</v>
      </c>
      <c r="F18" s="43"/>
      <c r="G18" s="44" t="s">
        <v>379</v>
      </c>
      <c r="H18" s="44" t="s">
        <v>395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75.75" customHeight="1">
      <c r="A19" s="39">
        <v>37.0</v>
      </c>
      <c r="B19" s="40" t="s">
        <v>412</v>
      </c>
      <c r="C19" s="41">
        <v>1.0</v>
      </c>
      <c r="D19" s="42">
        <v>77000.0</v>
      </c>
      <c r="E19" s="42">
        <f t="shared" si="1"/>
        <v>77000</v>
      </c>
      <c r="F19" s="43"/>
      <c r="G19" s="44" t="s">
        <v>377</v>
      </c>
      <c r="H19" s="44" t="s">
        <v>395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75.75" customHeight="1">
      <c r="A20" s="39">
        <v>38.0</v>
      </c>
      <c r="B20" s="40" t="s">
        <v>404</v>
      </c>
      <c r="C20" s="41">
        <v>2.0</v>
      </c>
      <c r="D20" s="42">
        <v>8000.0</v>
      </c>
      <c r="E20" s="42">
        <f t="shared" si="1"/>
        <v>16000</v>
      </c>
      <c r="F20" s="43"/>
      <c r="G20" s="44" t="s">
        <v>379</v>
      </c>
      <c r="H20" s="44" t="s">
        <v>395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75.75" customHeight="1">
      <c r="A21" s="39">
        <v>39.0</v>
      </c>
      <c r="B21" s="40" t="s">
        <v>401</v>
      </c>
      <c r="C21" s="41">
        <v>1.0</v>
      </c>
      <c r="D21" s="42">
        <v>40000.0</v>
      </c>
      <c r="E21" s="42">
        <f t="shared" si="1"/>
        <v>40000</v>
      </c>
      <c r="F21" s="43"/>
      <c r="G21" s="44" t="s">
        <v>374</v>
      </c>
      <c r="H21" s="44" t="s">
        <v>395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75.75" customHeight="1">
      <c r="A22" s="39">
        <v>26.0</v>
      </c>
      <c r="B22" s="40" t="s">
        <v>413</v>
      </c>
      <c r="C22" s="41">
        <v>1.0</v>
      </c>
      <c r="D22" s="42">
        <v>60000.0</v>
      </c>
      <c r="E22" s="42">
        <f t="shared" si="1"/>
        <v>60000</v>
      </c>
      <c r="F22" s="43"/>
      <c r="G22" s="44" t="s">
        <v>373</v>
      </c>
      <c r="H22" s="44" t="s">
        <v>395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75.75" customHeight="1">
      <c r="A23" s="39">
        <v>27.0</v>
      </c>
      <c r="B23" s="40" t="s">
        <v>414</v>
      </c>
      <c r="C23" s="41">
        <v>1.0</v>
      </c>
      <c r="D23" s="42">
        <v>5000.0</v>
      </c>
      <c r="E23" s="42">
        <f t="shared" si="1"/>
        <v>5000</v>
      </c>
      <c r="F23" s="43"/>
      <c r="G23" s="44" t="s">
        <v>376</v>
      </c>
      <c r="H23" s="44" t="s">
        <v>395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75.75" customHeight="1">
      <c r="A24" s="39">
        <v>33.0</v>
      </c>
      <c r="B24" s="40" t="s">
        <v>396</v>
      </c>
      <c r="C24" s="41">
        <v>1.0</v>
      </c>
      <c r="D24" s="42">
        <v>30000.0</v>
      </c>
      <c r="E24" s="42">
        <f t="shared" si="1"/>
        <v>30000</v>
      </c>
      <c r="F24" s="43"/>
      <c r="G24" s="44" t="s">
        <v>371</v>
      </c>
      <c r="H24" s="44" t="s">
        <v>395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75.75" customHeight="1">
      <c r="A25" s="39">
        <v>34.0</v>
      </c>
      <c r="B25" s="40" t="s">
        <v>415</v>
      </c>
      <c r="C25" s="41">
        <v>1.0</v>
      </c>
      <c r="D25" s="42">
        <v>17000.0</v>
      </c>
      <c r="E25" s="42">
        <f t="shared" si="1"/>
        <v>17000</v>
      </c>
      <c r="F25" s="43"/>
      <c r="G25" s="44" t="s">
        <v>371</v>
      </c>
      <c r="H25" s="44" t="s">
        <v>395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75.75" customHeight="1">
      <c r="A26" s="39">
        <v>35.0</v>
      </c>
      <c r="B26" s="40" t="s">
        <v>408</v>
      </c>
      <c r="C26" s="41">
        <v>1.0</v>
      </c>
      <c r="D26" s="42">
        <v>14000.0</v>
      </c>
      <c r="E26" s="42">
        <f t="shared" si="1"/>
        <v>14000</v>
      </c>
      <c r="F26" s="43"/>
      <c r="G26" s="44" t="s">
        <v>377</v>
      </c>
      <c r="H26" s="44" t="s">
        <v>395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75.75" customHeight="1">
      <c r="A27" s="39">
        <v>36.0</v>
      </c>
      <c r="B27" s="40" t="s">
        <v>416</v>
      </c>
      <c r="C27" s="41">
        <v>1.0</v>
      </c>
      <c r="D27" s="42">
        <v>41000.0</v>
      </c>
      <c r="E27" s="42">
        <f t="shared" si="1"/>
        <v>41000</v>
      </c>
      <c r="F27" s="43"/>
      <c r="G27" s="44" t="s">
        <v>374</v>
      </c>
      <c r="H27" s="44" t="s">
        <v>395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2024-03-13T13:14:31Z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2024-03-14T15:46:25Z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5b77f51e-f481-47c6-8e18-e323ca0089cc</vt:lpwstr>
  </property>
  <property fmtid="{D5CDD505-2E9C-101B-9397-08002B2CF9AE}" pid="8" name="MSIP_Label_defa4170-0d19-0005-0004-bc88714345d2_ContentBits">
    <vt:lpwstr>0</vt:lpwstr>
  </property>
</Properties>
</file>