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CO'!$A$2:$BE$42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7jkcC1oHw3JGMJ/rDMxzeGa1/I/MqD6eek3xIMSj7gc="/>
    </ext>
  </extLst>
</workbook>
</file>

<file path=xl/sharedStrings.xml><?xml version="1.0" encoding="utf-8"?>
<sst xmlns="http://schemas.openxmlformats.org/spreadsheetml/2006/main" count="1897" uniqueCount="536">
  <si>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</si>
  <si>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</si>
  <si>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</si>
  <si>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</si>
  <si>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</si>
  <si>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</si>
  <si>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</si>
  <si>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</si>
  <si>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</si>
  <si>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</si>
  <si>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</si>
  <si>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</si>
  <si>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</si>
  <si>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</si>
  <si>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</si>
  <si>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</si>
  <si>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</si>
  <si>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</si>
  <si>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</si>
  <si>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</si>
  <si>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</si>
  <si>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</si>
  <si>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</si>
  <si>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</si>
  <si>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</si>
  <si>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</si>
  <si>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</si>
  <si>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</si>
  <si>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</si>
  <si>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</si>
  <si>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</si>
  <si>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</si>
  <si>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</si>
  <si>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</si>
  <si>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</si>
  <si>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</si>
  <si>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</si>
  <si>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</si>
  <si>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</si>
  <si>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</si>
  <si>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</si>
  <si>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</si>
  <si>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</si>
  <si>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</si>
  <si>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</si>
  <si>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</si>
  <si>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</si>
  <si>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</si>
  <si>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</si>
  <si>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</si>
  <si>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</si>
  <si>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</si>
  <si>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</si>
  <si>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</si>
  <si>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</si>
  <si>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2000007853191994</t>
  </si>
  <si>
    <t>18 de marzo de 2024 22:36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</si>
  <si>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</si>
  <si>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</si>
  <si>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</si>
  <si>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</si>
  <si>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</si>
  <si>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GT-48</t>
  </si>
  <si>
    <t>MCO2194343292</t>
  </si>
  <si>
    <t>Organizador De Baño Estantería Mueble Ahorrador De Espacio 3</t>
  </si>
  <si>
    <t>Color : Blanco</t>
  </si>
  <si>
    <t>Clásica</t>
  </si>
  <si>
    <t>Factura no adjunta</t>
  </si>
  <si>
    <t xml:space="preserve">johanna Trujillo Manchola </t>
  </si>
  <si>
    <t>CC 52808401</t>
  </si>
  <si>
    <t>52808401</t>
  </si>
  <si>
    <t>Calle 13 N 2-43 #303-3 / altos de guali 3 Referencia: es un conjunto residencial . - conjunto Altos de guali 3, Funza, Cundinamarca</t>
  </si>
  <si>
    <t>Funza</t>
  </si>
  <si>
    <t>Cundinamarca</t>
  </si>
  <si>
    <t>250027</t>
  </si>
  <si>
    <t>Colombia</t>
  </si>
  <si>
    <t>Colecta de Mercado Envíos</t>
  </si>
  <si>
    <t>MELI Logistics</t>
  </si>
  <si>
    <t>MEL43209581845FMXDF01</t>
  </si>
  <si>
    <t>2000007849411250</t>
  </si>
  <si>
    <t>18 de marzo de 2024 21:10 hs.</t>
  </si>
  <si>
    <t>LI-M-170</t>
  </si>
  <si>
    <t>MCO1398786627</t>
  </si>
  <si>
    <t>Soporte Tv Móvil Ruedas, 32'' A 70'' / Max 50kg, Jd Spr-6402 Color Negro</t>
  </si>
  <si>
    <t>Harold Alexis Castro Ocampo</t>
  </si>
  <si>
    <t>CC 1040045005</t>
  </si>
  <si>
    <t>1040045005</t>
  </si>
  <si>
    <t>Carrera 26 #5c-04 / Referencia: Carrera 26A # 5c04 - San Judas, La Ceja, Antioquia</t>
  </si>
  <si>
    <t>La Ceja</t>
  </si>
  <si>
    <t>Antioquia</t>
  </si>
  <si>
    <t>055010</t>
  </si>
  <si>
    <t>MEL43207967785FMXDF01</t>
  </si>
  <si>
    <t>2000007852720386</t>
  </si>
  <si>
    <t>18 de marzo de 2024 21:03 hs.</t>
  </si>
  <si>
    <t>Tienes que darle el paquete a tu conductor hoy mismo para no demorarte.</t>
  </si>
  <si>
    <t>FK-M-15</t>
  </si>
  <si>
    <t>MCO2247173724</t>
  </si>
  <si>
    <t>Bola Removedor Pelusa Portátil</t>
  </si>
  <si>
    <t>Angie Castañeda</t>
  </si>
  <si>
    <t>CC 1000377280</t>
  </si>
  <si>
    <t>1000377280</t>
  </si>
  <si>
    <t>Calle 52 A #85 C 16-Tercer / Tercer Piso - Los Monjes, Engativá, Bogotá D.C.</t>
  </si>
  <si>
    <t>Engativá</t>
  </si>
  <si>
    <t>Bogotá D.C.</t>
  </si>
  <si>
    <t>111071</t>
  </si>
  <si>
    <t>Mercado Envíos Flex</t>
  </si>
  <si>
    <t>VENDERAYUDAME20231125182521</t>
  </si>
  <si>
    <t>43209382739</t>
  </si>
  <si>
    <t>2000007852634254</t>
  </si>
  <si>
    <t>18 de marzo de 2024 20:50 hs.</t>
  </si>
  <si>
    <t>GAT-23</t>
  </si>
  <si>
    <t>MCO1394112197</t>
  </si>
  <si>
    <t>Manguera Expandible Magic Hose 30 Metros/100ft</t>
  </si>
  <si>
    <t>Color : colores</t>
  </si>
  <si>
    <t>Ever Arias</t>
  </si>
  <si>
    <t>CC 1002642959</t>
  </si>
  <si>
    <t>1002642959</t>
  </si>
  <si>
    <t>Calle 6 #SN-SN / Referencia: reclamo en la oficina principal de mensajeria del municipio de Aguadas... - simon bolivar, Aguadas, Caldas</t>
  </si>
  <si>
    <t>Aguadas</t>
  </si>
  <si>
    <t>Caldas</t>
  </si>
  <si>
    <t>172020</t>
  </si>
  <si>
    <t>Envia</t>
  </si>
  <si>
    <t>MEL43209490468FMXDF01</t>
  </si>
  <si>
    <t>2000007852559240</t>
  </si>
  <si>
    <t>18 de marzo de 2024 20:43 hs.</t>
  </si>
  <si>
    <t>TS-78-F</t>
  </si>
  <si>
    <t>MCO2261420106</t>
  </si>
  <si>
    <t>Video Beam Proyector Mini Led Hdmi Yg300 60 Pulgadas</t>
  </si>
  <si>
    <t>Ivanna Paola Villadiego Diaz</t>
  </si>
  <si>
    <t>CC 1104871845</t>
  </si>
  <si>
    <t>1104871845</t>
  </si>
  <si>
    <t>Transversal 57 #29-1 / Referencia: Manzana c lote 1 diagonal a la tienda mercadiario cerca del condominio de vista hermosa - Vista Hermosa, Cartagena De Indias, Bolivar</t>
  </si>
  <si>
    <t>Cartagena De Indias</t>
  </si>
  <si>
    <t>Bolivar</t>
  </si>
  <si>
    <t>MEL43209319919FMXDF01</t>
  </si>
  <si>
    <t>2000007852413292</t>
  </si>
  <si>
    <t>18 de marzo de 2024 20:21 hs.</t>
  </si>
  <si>
    <t>Dariem Morales</t>
  </si>
  <si>
    <t>CC 1233899779</t>
  </si>
  <si>
    <t>1233899779</t>
  </si>
  <si>
    <t>Calle 139 #136a-04 / casa esquinera azul - Belín, Suba, Bogotá D.C.</t>
  </si>
  <si>
    <t>Suba</t>
  </si>
  <si>
    <t>111151</t>
  </si>
  <si>
    <t>43209403772</t>
  </si>
  <si>
    <t>2000007852208668</t>
  </si>
  <si>
    <t>18 de marzo de 2024 19:55 hs.</t>
  </si>
  <si>
    <t>DG-20</t>
  </si>
  <si>
    <t>MCO1390147233</t>
  </si>
  <si>
    <t>Cepillo Dental Eléctrico Niños - Unidad a $44900</t>
  </si>
  <si>
    <t>Alejandra Ochoa</t>
  </si>
  <si>
    <t>CC 1052385478</t>
  </si>
  <si>
    <t>1052385478</t>
  </si>
  <si>
    <t>Carrera 25 #03-67 / Referencia: Bloque A2 apto 301 - Villas del Mundial, Duitama, Boyaca</t>
  </si>
  <si>
    <t>Duitama</t>
  </si>
  <si>
    <t>Boyaca</t>
  </si>
  <si>
    <t>150461</t>
  </si>
  <si>
    <t>MEL43209171979FMXDF01</t>
  </si>
  <si>
    <t>2000007851630464</t>
  </si>
  <si>
    <t>18 de marzo de 2024 18:43 hs.</t>
  </si>
  <si>
    <t>MARTHA BERMUDEZ BERMUDEZ</t>
  </si>
  <si>
    <t>CC 51839551</t>
  </si>
  <si>
    <t>51839551</t>
  </si>
  <si>
    <t>CALLE 51 28-70 / Galerias - GALERIAS, Teusaquillo, Bogotá D.C.</t>
  </si>
  <si>
    <t>Teusaquillo</t>
  </si>
  <si>
    <t>111344</t>
  </si>
  <si>
    <t>MEL43209066188FMXDF01</t>
  </si>
  <si>
    <t>2000007851480082</t>
  </si>
  <si>
    <t>18 de marzo de 2024 18:24 hs.</t>
  </si>
  <si>
    <t>JUA-M-6.7</t>
  </si>
  <si>
    <t>MCO1398834877</t>
  </si>
  <si>
    <t>Rodillera Ajustable Deportiva Elástica Compresora Lesión Gym</t>
  </si>
  <si>
    <t>Claudia Garcia</t>
  </si>
  <si>
    <t>CC 22533444</t>
  </si>
  <si>
    <t>22533444</t>
  </si>
  <si>
    <t>Calle 68 #95B-44 / 95b-44 Referencia: Piscina abandonada Robledo Santa Maria - Robledo Santa Maria, Medellín, Antioquia</t>
  </si>
  <si>
    <t>Medellín</t>
  </si>
  <si>
    <t>050041</t>
  </si>
  <si>
    <t>MEL43209000358FMXDF01</t>
  </si>
  <si>
    <t>2000007851387818</t>
  </si>
  <si>
    <t>18 de marzo de 2024 18:15 hs.</t>
  </si>
  <si>
    <t>GOT-23</t>
  </si>
  <si>
    <t>MCO1395193221</t>
  </si>
  <si>
    <t>Manguera Flexible Expandible 30 Metro + Acople + Pistola Color Verde Lima</t>
  </si>
  <si>
    <t>julio alberto rodriguez rodriguez</t>
  </si>
  <si>
    <t>CC 79501299</t>
  </si>
  <si>
    <t>79501299</t>
  </si>
  <si>
    <t>Vereda Tiquiza #el chorro-SN / Conjunto terrafagua casa 12 - Tiquiza, Chía, Cundinamarca</t>
  </si>
  <si>
    <t>Chía</t>
  </si>
  <si>
    <t>250007</t>
  </si>
  <si>
    <t>MEL43208825759FMXDF01</t>
  </si>
  <si>
    <t>2000007851271416</t>
  </si>
  <si>
    <t>18 de marzo de 2024 17:59 hs.</t>
  </si>
  <si>
    <t>GAT-43</t>
  </si>
  <si>
    <t>MCO2217022056</t>
  </si>
  <si>
    <t>Máquina Peluquera Canina Perro Cortar Pelo Gemei 1023</t>
  </si>
  <si>
    <t>Color : Rojo</t>
  </si>
  <si>
    <t>Rafael Antonio Caicedo</t>
  </si>
  <si>
    <t>CC 326852</t>
  </si>
  <si>
    <t>326852</t>
  </si>
  <si>
    <t>Calle 6 #02-80 / torre 4 apto 608 Referencia: Conjunto Ambar Torre 4 apartamento 608 - Sixto Lopez, Villeta, Cundinamarca</t>
  </si>
  <si>
    <t>Villeta</t>
  </si>
  <si>
    <t>253410</t>
  </si>
  <si>
    <t>MEL43208918202FMXDF01</t>
  </si>
  <si>
    <t>2000005537479499</t>
  </si>
  <si>
    <t>18 de marzo de 2024 17:51 hs.</t>
  </si>
  <si>
    <t>Sí</t>
  </si>
  <si>
    <t>TC-14</t>
  </si>
  <si>
    <t>MCO2206660172</t>
  </si>
  <si>
    <t>Cámara De Seguridad Shenzhen A9 Mini Con Resolución De 1080p Visión Nocturna Incluida Negra</t>
  </si>
  <si>
    <t>Alejandro Calderon</t>
  </si>
  <si>
    <t>CC 1143414668</t>
  </si>
  <si>
    <t>1143414668</t>
  </si>
  <si>
    <t>Calle 26 #24-10 / Referencia: Casa de esquina, rejas negras, frente al comando de la policia - Manga, Cartagena De Indias, Bolivar</t>
  </si>
  <si>
    <t>MEL43208741749FMXDF01</t>
  </si>
  <si>
    <t>2000007851115686</t>
  </si>
  <si>
    <t>18 de marzo de 2024 17:43 hs.</t>
  </si>
  <si>
    <t>Carlos Jose Garcia Corrales</t>
  </si>
  <si>
    <t>CC 1152220973</t>
  </si>
  <si>
    <t>1152220973</t>
  </si>
  <si>
    <t>Avenida Calle 127 #58-45 / Referencia: Av. C. 127 #58-45, Bogotá 127 living torre 2 apto 103 - suba, Suba, Bogotá D.C.</t>
  </si>
  <si>
    <t>111121</t>
  </si>
  <si>
    <t>43208707673</t>
  </si>
  <si>
    <t>2000005537429557</t>
  </si>
  <si>
    <t>18 de marzo de 2024 17:41 hs.</t>
  </si>
  <si>
    <t>Paquete de 2 productos</t>
  </si>
  <si>
    <t>CARLOS ERNESTO IBARRA BUITRAGO</t>
  </si>
  <si>
    <t>NIT 164605826</t>
  </si>
  <si>
    <t>164605826</t>
  </si>
  <si>
    <t>Carrera 07 B NORTE #72-05 / ESQUINA  Referencia: CANAL DE AGUA DE LA CALLE 72 ULTIMO PUENTE PEATONAL - ESQUINA - LOS GUADUALES, Cali, Valle Del Cauca</t>
  </si>
  <si>
    <t>Cali</t>
  </si>
  <si>
    <t>Valle Del Cauca</t>
  </si>
  <si>
    <t>760010</t>
  </si>
  <si>
    <t>MEL43208853038FMXDF01</t>
  </si>
  <si>
    <t>2000007851126670</t>
  </si>
  <si>
    <t>GAT-21</t>
  </si>
  <si>
    <t>MCO1396741719</t>
  </si>
  <si>
    <t>Wafflera Nostalgia Mymini En Forma De Corazón Color Rojo 110</t>
  </si>
  <si>
    <t>Color : Rojo | Voltaje : 110V</t>
  </si>
  <si>
    <t>2000007851134188</t>
  </si>
  <si>
    <t>DTRNK-36-F --41</t>
  </si>
  <si>
    <t>MCO2249575058</t>
  </si>
  <si>
    <t>Maquina Mini Olla Fundidora De Chocolate Eléctrica</t>
  </si>
  <si>
    <t>Color : Naranja claro</t>
  </si>
  <si>
    <t>2000007851067264</t>
  </si>
  <si>
    <t>18 de marzo de 2024 17:34 hs.</t>
  </si>
  <si>
    <t>JUA-14.5</t>
  </si>
  <si>
    <t>MCO1385131165</t>
  </si>
  <si>
    <t>Lámparas Luz Led X3 Portátil Inalámbricas Adhesivas +control</t>
  </si>
  <si>
    <t>Color de la luz : Blanco frío | Voltaje : 110V</t>
  </si>
  <si>
    <t>Maria Paula Peña</t>
  </si>
  <si>
    <t>CC 1032501503</t>
  </si>
  <si>
    <t>1032501503</t>
  </si>
  <si>
    <t>Carrera 63 #23A-84 / Referencia: Conjunto Riberas del Parana int 1 apto 701 - Ciudad Salitre, Teusaquillo, Bogotá D.C.</t>
  </si>
  <si>
    <t>111321</t>
  </si>
  <si>
    <t>43208686505</t>
  </si>
  <si>
    <t>2000007851003956</t>
  </si>
  <si>
    <t>18 de marzo de 2024 17:26 hs.</t>
  </si>
  <si>
    <t>BMX-M-70</t>
  </si>
  <si>
    <t>MCO2251135538</t>
  </si>
  <si>
    <t>Carreta, Carretilla Plegable Con Manija Extraíble Bloqueable</t>
  </si>
  <si>
    <t>Color : COLORES</t>
  </si>
  <si>
    <t>ricardo giraldo</t>
  </si>
  <si>
    <t>CC 71527399</t>
  </si>
  <si>
    <t>71527399</t>
  </si>
  <si>
    <t>Calle 26 #39-70 / Apto 309 Referencia: Veleros del este - Loma San Julian, Medellín, Antioquia</t>
  </si>
  <si>
    <t>050021</t>
  </si>
  <si>
    <t>MEL43208805452FMXDF01</t>
  </si>
  <si>
    <t>2000007850894738</t>
  </si>
  <si>
    <t>18 de marzo de 2024 17:14 hs.</t>
  </si>
  <si>
    <t>MCO1403799295</t>
  </si>
  <si>
    <t>Infosol Colombia S.A.S</t>
  </si>
  <si>
    <t>NIT 9013136975</t>
  </si>
  <si>
    <t>9013136975</t>
  </si>
  <si>
    <t>Carrera 103b #152-51 / Torre 2 Apto 1009 Referencia: Carrera 103b # 152 - 51  Torre 2 Apto 1009.  Edificio Villa Imperial, al lado de un D1,  muy cerca al hospital de suba - Turingia, Suba, Bogotá D.C.</t>
  </si>
  <si>
    <t>111161</t>
  </si>
  <si>
    <t>43208610801</t>
  </si>
  <si>
    <t>2000005529466589</t>
  </si>
  <si>
    <t>18 de marzo de 2024 17:09 hs.</t>
  </si>
  <si>
    <t>LI-58</t>
  </si>
  <si>
    <t>MCO1383633051</t>
  </si>
  <si>
    <t>Maquina De Peluqueria Inalámbrica Profesional Vgr V-268 Color Dorado</t>
  </si>
  <si>
    <t>Yerly Gutiérrez</t>
  </si>
  <si>
    <t>CC 1121934311</t>
  </si>
  <si>
    <t>1121934311</t>
  </si>
  <si>
    <t>Calle 7 #12-70 / Fundadores, Villanueva, Casanare</t>
  </si>
  <si>
    <t>Villanueva</t>
  </si>
  <si>
    <t>Casanare</t>
  </si>
  <si>
    <t>855030</t>
  </si>
  <si>
    <t>MEL43208748686FMXDF01</t>
  </si>
  <si>
    <t>2000005537142887</t>
  </si>
  <si>
    <t>18 de marzo de 2024 16:27 hs.</t>
  </si>
  <si>
    <t>Paquete de 3 productos</t>
  </si>
  <si>
    <t>andru espinosa</t>
  </si>
  <si>
    <t>CC 80082515</t>
  </si>
  <si>
    <t>80082515</t>
  </si>
  <si>
    <t>carrera 9 #140-93 / apto 705 edificio barlovento - cedritos, Usaquén, Bogotá D.C.</t>
  </si>
  <si>
    <t>Usaquén</t>
  </si>
  <si>
    <t>110121</t>
  </si>
  <si>
    <t>43208466105</t>
  </si>
  <si>
    <t>2000007850572108</t>
  </si>
  <si>
    <t>INDP-2.8-J</t>
  </si>
  <si>
    <t>MCO1404192803</t>
  </si>
  <si>
    <t>Antena Tdt Interiro Cable 1.47mt - 20cm Alto Coaxial</t>
  </si>
  <si>
    <t>2000007850566926</t>
  </si>
  <si>
    <t>TQ-12</t>
  </si>
  <si>
    <t>MCO1383817429</t>
  </si>
  <si>
    <t>Batidor Eléctrico Portátil Mezclador Espuma Café Leche Huevo</t>
  </si>
  <si>
    <t>Color : Negro</t>
  </si>
  <si>
    <t>2000007850570208</t>
  </si>
  <si>
    <t>BUG-20-F</t>
  </si>
  <si>
    <t>MCO2251307230</t>
  </si>
  <si>
    <t>Herramientas Carros Juego De Raches Copas Kit Herramientas</t>
  </si>
  <si>
    <t>2000007849983626</t>
  </si>
  <si>
    <t>18 de marzo de 2024 15:16 hs.</t>
  </si>
  <si>
    <t>LI-128</t>
  </si>
  <si>
    <t>MCO1383564813</t>
  </si>
  <si>
    <t>Olla Arrocera Balck+decker Cesta Vaporizador 20 Tazas</t>
  </si>
  <si>
    <t>Color : Gris | Voltaje : 110V</t>
  </si>
  <si>
    <t>Nelly Castro Nelly Castro</t>
  </si>
  <si>
    <t>CC 31383141</t>
  </si>
  <si>
    <t>31383141</t>
  </si>
  <si>
    <t>Carrera Cra15 3a 3-44 #318-5104128 / Referencia: Por el parque dela canturrana, diagonal a la peluquería - Calle ancha, Buenaventura, Valle Del Cauca</t>
  </si>
  <si>
    <t>Buenaventura</t>
  </si>
  <si>
    <t>MEL43208361508FMXDF01</t>
  </si>
  <si>
    <t>2000007849942196</t>
  </si>
  <si>
    <t>18 de marzo de 2024 15:09 hs.</t>
  </si>
  <si>
    <t>Diego Padilla</t>
  </si>
  <si>
    <t>CC 1605667</t>
  </si>
  <si>
    <t>1605667</t>
  </si>
  <si>
    <t>CARRERA 35 102-57 / La enea - La Enea, Manizales, Caldas</t>
  </si>
  <si>
    <t>Manizales</t>
  </si>
  <si>
    <t>170003</t>
  </si>
  <si>
    <t>MEL43208336384FMXDF01</t>
  </si>
  <si>
    <t>2000007851796440</t>
  </si>
  <si>
    <t>19 de marzo de 2024 09:10 hs.</t>
  </si>
  <si>
    <t>jose840095 jose840095</t>
  </si>
  <si>
    <t>CC 26983109</t>
  </si>
  <si>
    <t>26983109</t>
  </si>
  <si>
    <t>Carrera 17 #24a-40 / Piso 3 apto 302 Referencia: Edificio con un restaurante en la parte de abajo - Alcazares, Santa Marta, Magdalena</t>
  </si>
  <si>
    <t>Santa Marta</t>
  </si>
  <si>
    <t>Magdalena</t>
  </si>
  <si>
    <t>470004</t>
  </si>
  <si>
    <t>MEL43209139840FMXDF01</t>
  </si>
  <si>
    <t>2000005539567597</t>
  </si>
  <si>
    <t>19 de marzo de 2024 08:54 hs.</t>
  </si>
  <si>
    <t>DTNK-77-F</t>
  </si>
  <si>
    <t>MCO1399577575</t>
  </si>
  <si>
    <t>Inverter Para Coche, 200 W, Toma De Onda, Convertidor De Pot</t>
  </si>
  <si>
    <t>Beatriz Salazar</t>
  </si>
  <si>
    <t>CC 1072961671</t>
  </si>
  <si>
    <t>1072961671</t>
  </si>
  <si>
    <t>Carrera 19 bis #08-28 / manzana 13 casa 20 Referencia: casa 3123273175 - villa Diana, Funza, Cundinamarca</t>
  </si>
  <si>
    <t>MEL43210563070FMXDF01</t>
  </si>
  <si>
    <t>2000007856672960</t>
  </si>
  <si>
    <t>19 de marzo de 2024 11:59 hs.</t>
  </si>
  <si>
    <t>RC-37-J</t>
  </si>
  <si>
    <t>MCO1401890863</t>
  </si>
  <si>
    <t>Masajeador De Cuello De Viaje Con Calefacción, Almoh</t>
  </si>
  <si>
    <t>RUBI CASTRO</t>
  </si>
  <si>
    <t>CC 52325428</t>
  </si>
  <si>
    <t>52325428</t>
  </si>
  <si>
    <t>Carrera 97 #24b-86 / Referencia: Casa 28 - Cofradía fontibon, Fontibón, Bogotá D.C.</t>
  </si>
  <si>
    <t>Fontibón</t>
  </si>
  <si>
    <t>110911</t>
  </si>
  <si>
    <t>MEL43211243490FMXDF01</t>
  </si>
  <si>
    <t>2000005540310157</t>
  </si>
  <si>
    <t>19 de marzo de 2024 11:51 hs.</t>
  </si>
  <si>
    <t>ZKSO-80-F</t>
  </si>
  <si>
    <t>MCO2253021662</t>
  </si>
  <si>
    <t>Maleta Para Mascotas Expandible</t>
  </si>
  <si>
    <t>omar lopez</t>
  </si>
  <si>
    <t>CC 75088596</t>
  </si>
  <si>
    <t>75088596</t>
  </si>
  <si>
    <t>Vía Km 2 vereda pueblo viejo Casa 48a vía Cota-Chia cota #SN-SN / Referencia: Tarragona club Residencial, Km2  vereda pueblo viejo casa 48a, vía Cota-Chia, cota - Tarragona club residencial, Cota, Cundinamarca</t>
  </si>
  <si>
    <t>Cota</t>
  </si>
  <si>
    <t>250017</t>
  </si>
  <si>
    <t>MEL43211077247FMXDF01</t>
  </si>
  <si>
    <t>2000007853195092</t>
  </si>
  <si>
    <t>19 de marzo de 2024 11:24 hs.</t>
  </si>
  <si>
    <t>DB-90</t>
  </si>
  <si>
    <t>MCO2230754106</t>
  </si>
  <si>
    <t>Ventilador Portatil Con Altavoz Bluetooth, Fm, Panel Solar</t>
  </si>
  <si>
    <t>Cantidad de aspas : 3 | Color de la estructura : Blanco | Color de las aspas : Blanco | Diámetro : 10 " | Frecuencia : 1 | Material de las aspas : Plástico | Voltaje : 110V</t>
  </si>
  <si>
    <t>diego fernado gracia prieto</t>
  </si>
  <si>
    <t>CC 1077032205</t>
  </si>
  <si>
    <t>1077032205</t>
  </si>
  <si>
    <t>Calle 90 #76B-30 / puerta pequeña Referencia: Golpear en puerta que queda al lado del garaje. Primer piso... Tania Guerrero - serena, Engativá, Bogotá D.C.</t>
  </si>
  <si>
    <t>111021</t>
  </si>
  <si>
    <t>43209721666</t>
  </si>
  <si>
    <t>2000007852380514</t>
  </si>
  <si>
    <t>18 de marzo de 2024 20:18 hs.</t>
  </si>
  <si>
    <t>GT-20</t>
  </si>
  <si>
    <t>MCO1387800529</t>
  </si>
  <si>
    <t>Gafas De Aumento Big Vision Lupa Luz Led Recargable Usb</t>
  </si>
  <si>
    <t>Jose Rodrigo Gomez</t>
  </si>
  <si>
    <t>CC 19467998</t>
  </si>
  <si>
    <t>19467998</t>
  </si>
  <si>
    <t>Transversal 57 A #103 B-26 / Puente Largo, Suba, Bogotá D.C.</t>
  </si>
  <si>
    <t>111171</t>
  </si>
  <si>
    <t>43209385962</t>
  </si>
  <si>
    <t>2000007858336096</t>
  </si>
  <si>
    <t>19 de marzo de 2024 15:44 hs.</t>
  </si>
  <si>
    <t>TNT-35-J</t>
  </si>
  <si>
    <t>MCO1400120053</t>
  </si>
  <si>
    <t>Camara Deportiva Full Hd 1080p Impermeable Waterproof 30m Color Negro</t>
  </si>
  <si>
    <t>Luis Armando Guerrero Muñoz</t>
  </si>
  <si>
    <t>CC 1019044687</t>
  </si>
  <si>
    <t>1019044687</t>
  </si>
  <si>
    <t>Calle 69B #94a-46 / Casa tres pisos Referencia: Casa puertas café - Maratú, Engativá, Bogotá D.C.</t>
  </si>
  <si>
    <t>111051</t>
  </si>
  <si>
    <t>MEL43211967932FMXDF01</t>
  </si>
  <si>
    <t>2000007858452040</t>
  </si>
  <si>
    <t>19 de marzo de 2024 15:33 hs.</t>
  </si>
  <si>
    <t>valentina cabezas</t>
  </si>
  <si>
    <t>CC 1140884471</t>
  </si>
  <si>
    <t>1140884471</t>
  </si>
  <si>
    <t>Calle 86 #59b-60 / torre 1-304 Referencia: Torre 1 apto 304 - Riomar, Barranquilla, Atlantico</t>
  </si>
  <si>
    <t>Barranquilla</t>
  </si>
  <si>
    <t>Atlantico</t>
  </si>
  <si>
    <t>080001</t>
  </si>
  <si>
    <t>MEL43212020004FMXDF01</t>
  </si>
  <si>
    <t>2000007858238578</t>
  </si>
  <si>
    <t>19 de marzo de 2024 15:06 hs.</t>
  </si>
  <si>
    <t>RD-120F</t>
  </si>
  <si>
    <t>MCO2251068806</t>
  </si>
  <si>
    <t>Molino Eléctrico Para Maíz Carne 2500w 6 En 1 Con Embutidor</t>
  </si>
  <si>
    <t>Ana Beatriz Espitia Torres</t>
  </si>
  <si>
    <t>CC 28918060</t>
  </si>
  <si>
    <t>28918060</t>
  </si>
  <si>
    <t>Calle 42 #06-52 / Referencia: casa de dos pisos blanca con negro la duena se llama Ana Olaya lo pueden dejar ahi la entrada tiene baldosas Rojas - Restrepo calle 42 #6-52 familia olaya, Ibagué, Tolima</t>
  </si>
  <si>
    <t>Ibagué</t>
  </si>
  <si>
    <t>Tolima</t>
  </si>
  <si>
    <t>730001</t>
  </si>
  <si>
    <t>MEL43211927596FMXDF01</t>
  </si>
  <si>
    <t>2000007856617518</t>
  </si>
  <si>
    <t>19 de marzo de 2024 14:16 hs.</t>
  </si>
  <si>
    <t>Candelario Lopez suares</t>
  </si>
  <si>
    <t>CC 1066569854</t>
  </si>
  <si>
    <t>1066569854</t>
  </si>
  <si>
    <t>Carrera 10 #27-72 / Referencia: me lo mandan ay q yo reclamo en sivientrega - samigel, Caucasia, Antioquia</t>
  </si>
  <si>
    <t>Caucasia</t>
  </si>
  <si>
    <t>052410</t>
  </si>
  <si>
    <t>Coordinadora</t>
  </si>
  <si>
    <t>MEL43211219354FMXDF01</t>
  </si>
  <si>
    <t>2000005540271061</t>
  </si>
  <si>
    <t>19 de marzo de 2024 13:47 hs.</t>
  </si>
  <si>
    <t>TQ-23</t>
  </si>
  <si>
    <t>MCO1382653521</t>
  </si>
  <si>
    <t>Cargador Portátil Power Bank 12800mah 3 Usb + Linterna</t>
  </si>
  <si>
    <t>Color : Marrón</t>
  </si>
  <si>
    <t>Carmen Eliza Puerta</t>
  </si>
  <si>
    <t>CC 43584521</t>
  </si>
  <si>
    <t>43584521</t>
  </si>
  <si>
    <t>Calle 76 #81B-06 / Referencia: Edificio Acubens Apto 301 - Robledo, Medellín, Antioquia</t>
  </si>
  <si>
    <t>MEL43211644108FMXDF01</t>
  </si>
  <si>
    <t>2000005540720027</t>
  </si>
  <si>
    <t>19 de marzo de 2024 13:17 hs.</t>
  </si>
  <si>
    <t>Jorge Pertuz</t>
  </si>
  <si>
    <t>CC 1129567848</t>
  </si>
  <si>
    <t>1129567848</t>
  </si>
  <si>
    <t>CARRERA 44 67SUR-28 / CENTRO, Sabaneta, Antioquia</t>
  </si>
  <si>
    <t>Sabaneta</t>
  </si>
  <si>
    <t>055413</t>
  </si>
  <si>
    <t>MEL43211389845FMXDF01</t>
  </si>
  <si>
    <t>2000007857338438</t>
  </si>
  <si>
    <t>VZ-4</t>
  </si>
  <si>
    <t>MCO2196812388</t>
  </si>
  <si>
    <t>Filtro Repuesto Purificador De Agua Para El Grifo Zoosen</t>
  </si>
  <si>
    <t>2000007857336722</t>
  </si>
  <si>
    <t>LI-20</t>
  </si>
  <si>
    <t>MCO2196787002</t>
  </si>
  <si>
    <t>Filtro De Agua Purificador Grifo 7 Niveles Adaptable Nuevo</t>
  </si>
  <si>
    <t>PROVEEDOR</t>
  </si>
  <si>
    <t>Suma de VALOR TOTAL</t>
  </si>
  <si>
    <t>BODEGA RC</t>
  </si>
  <si>
    <t>BUGO</t>
  </si>
  <si>
    <t>DARDOS</t>
  </si>
  <si>
    <t>DERROCHA</t>
  </si>
  <si>
    <t>DG TECH</t>
  </si>
  <si>
    <t>DISTRI</t>
  </si>
  <si>
    <t>DTRONIK</t>
  </si>
  <si>
    <t>FAKA</t>
  </si>
  <si>
    <t>INDEPENDENCIA</t>
  </si>
  <si>
    <t>JOMA</t>
  </si>
  <si>
    <t>JUAN</t>
  </si>
  <si>
    <t>JULIAN</t>
  </si>
  <si>
    <t>OFICINA</t>
  </si>
  <si>
    <t>QUALITY</t>
  </si>
  <si>
    <t>ROOD</t>
  </si>
  <si>
    <t>SONIVOX</t>
  </si>
  <si>
    <t>SURIKATO</t>
  </si>
  <si>
    <t>TNT</t>
  </si>
  <si>
    <t>TOR SEBAS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</si>
  <si>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</si>
  <si>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</si>
  <si>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</si>
  <si>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</si>
  <si>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</si>
  <si>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</si>
  <si>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</si>
  <si>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</si>
  <si>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</si>
  <si>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</si>
  <si>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Organizador De Baño Estantería Mueble Ahorrador De Espacio 3Color : BlancoGT-48</t>
  </si>
  <si>
    <t>GIOVANI</t>
  </si>
  <si>
    <t>Soporte Tv Móvil Ruedas, 32'' A 70'' / Max 50kg, Jd Spr-6402 Color Negro LI-M-170</t>
  </si>
  <si>
    <t>Bola Removedor Pelusa PortátilColor : BlancoFK-M-15</t>
  </si>
  <si>
    <t>Manguera Expandible Magic Hose 30 Metros/100ftColor : coloresGAT-23</t>
  </si>
  <si>
    <t>Video Beam Proyector Mini Led Hdmi Yg300 60 Pulgadas TS-78-F</t>
  </si>
  <si>
    <t>Cepillo Dental Eléctrico Niños - Unidad a $44900Color : BlancoDG-20</t>
  </si>
  <si>
    <t>Rodillera Ajustable Deportiva Elástica Compresora Lesión Gym JUA-M-6.7</t>
  </si>
  <si>
    <t>Manguera Flexible Expandible 30 Metro + Acople + Pistola Color Verde Lima GOT-23</t>
  </si>
  <si>
    <t>Máquina Peluquera Canina Perro Cortar Pelo Gemei 1023Color : RojoGAT-43</t>
  </si>
  <si>
    <t>Cámara De Seguridad Shenzhen A9 Mini Con Resolución De 1080p Visión Nocturna Incluida Negra TC-14</t>
  </si>
  <si>
    <t>Wafflera Nostalgia Mymini En Forma De Corazón Color Rojo 110Color : Rojo | Voltaje : 110VGAT-21</t>
  </si>
  <si>
    <t>Maquina Mini Olla Fundidora De Chocolate EléctricaColor : Naranja claroDTRNK-36-F --41</t>
  </si>
  <si>
    <t>Lámparas Luz Led X3 Portátil Inalámbricas Adhesivas +controlColor de la luz : Blanco frío | Voltaje : 110VJUA-14.5</t>
  </si>
  <si>
    <t>Carreta, Carretilla Plegable Con Manija Extraíble BloqueableColor : COLORESBMX-M-70</t>
  </si>
  <si>
    <t>Maquina De Peluqueria Inalámbrica Profesional Vgr V-268 Color Dorado LI-58</t>
  </si>
  <si>
    <t>Antena Tdt Interiro Cable 1.47mt - 20cm Alto Coaxial INDP-2.8-J</t>
  </si>
  <si>
    <t>Batidor Eléctrico Portátil Mezclador Espuma Café Leche HuevoColor : NegroTQ-12</t>
  </si>
  <si>
    <t>Herramientas Carros Juego De Raches Copas Kit Herramientas BUG-20-F</t>
  </si>
  <si>
    <t>Olla Arrocera Balck+decker Cesta Vaporizador 20 TazasColor : Gris | Voltaje : 110VLI-128</t>
  </si>
  <si>
    <t>Inverter Para Coche, 200 W, Toma De Onda, Convertidor De Pot DTNK-77-F</t>
  </si>
  <si>
    <t>Masajeador De Cuello De Viaje Con Calefacción, AlmohColor : COLORESRC-37-J</t>
  </si>
  <si>
    <t>Maleta Para Mascotas ExpandibleColor : COLORESZKSO-80-F</t>
  </si>
  <si>
    <t>Ventilador Portatil Con Altavoz Bluetooth, Fm, Panel SolarCantidad de aspas : 3 | Color de la estructura : Blanco | Color de las aspas : Blanco | Diámetro : 10 " | Frecuencia : 1 | Material de las aspas : Plástico | Voltaje : 110VDB-90</t>
  </si>
  <si>
    <t>Gafas De Aumento Big Vision Lupa Luz Led Recargable Usb GT-20</t>
  </si>
  <si>
    <t>Camara Deportiva Full Hd 1080p Impermeable Waterproof 30m Color Negro TNT-35-J</t>
  </si>
  <si>
    <t>Molino Eléctrico Para Maíz Carne 2500w 6 En 1 Con Embutidor RD-120F</t>
  </si>
  <si>
    <t>Cargador Portátil Power Bank 12800mah 3 Usb + LinternaColor : MarrónTQ-23</t>
  </si>
  <si>
    <t>Filtro Repuesto Purificador De Agua Para El Grifo Zoosen VZ-4</t>
  </si>
  <si>
    <t>Filtro De Agua Purificador Grifo 7 Niveles Adaptable Nuevo LI-20</t>
  </si>
  <si>
    <t>FORRO PROTECTOR DE SOFA DOBLE FAZ FUNDA REVERSIBLE 2 PUESTOS</t>
  </si>
  <si>
    <t>GAFAS MAGICAS VISION 3 EN 1 ANTIDESLUMBRANTE</t>
  </si>
  <si>
    <t>ELECTRO HOGAR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</si>
</sst>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5" fillId="12" fontId="5" numFmtId="0" xfId="0" applyAlignment="1" applyBorder="1" applyFill="1" applyFont="1">
      <alignment vertical="center"/>
    </xf>
    <xf borderId="5" fillId="12" fontId="6" numFmtId="0" xfId="0" applyAlignment="1" applyBorder="1" applyFont="1">
      <alignment vertical="center"/>
    </xf>
    <xf borderId="5" fillId="12" fontId="6" numFmtId="0" xfId="0" applyAlignment="1" applyBorder="1" applyFont="1">
      <alignment horizontal="right" vertical="center"/>
    </xf>
    <xf borderId="4" fillId="13" fontId="7" numFmtId="0" xfId="0" applyAlignment="1" applyBorder="1" applyFill="1" applyFont="1">
      <alignment horizontal="left" vertical="center"/>
    </xf>
    <xf borderId="5" fillId="14" fontId="8" numFmtId="0" xfId="0" applyAlignment="1" applyBorder="1" applyFill="1" applyFont="1">
      <alignment vertical="center"/>
    </xf>
    <xf borderId="5" fillId="14" fontId="4" numFmtId="0" xfId="0" applyAlignment="1" applyBorder="1" applyFont="1">
      <alignment vertical="center"/>
    </xf>
    <xf borderId="5" fillId="14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6" fillId="16" fontId="13" numFmtId="0" xfId="0" applyAlignment="1" applyBorder="1" applyFill="1" applyFont="1">
      <alignment horizontal="right" shrinkToFit="0" wrapText="1"/>
    </xf>
    <xf borderId="7" fillId="16" fontId="14" numFmtId="0" xfId="0" applyAlignment="1" applyBorder="1" applyFont="1">
      <alignment shrinkToFit="0" wrapText="1"/>
    </xf>
    <xf borderId="7" fillId="16" fontId="14" numFmtId="0" xfId="0" applyAlignment="1" applyBorder="1" applyFont="1">
      <alignment horizontal="right" shrinkToFit="0" wrapText="1"/>
    </xf>
    <xf borderId="7" fillId="16" fontId="15" numFmtId="0" xfId="0" applyAlignment="1" applyBorder="1" applyFont="1">
      <alignment horizontal="right" shrinkToFit="0" wrapText="1"/>
    </xf>
    <xf borderId="7" fillId="17" fontId="15" numFmtId="0" xfId="0" applyAlignment="1" applyBorder="1" applyFill="1" applyFont="1">
      <alignment horizontal="right" shrinkToFit="0" wrapText="1"/>
    </xf>
    <xf borderId="7" fillId="16" fontId="15" numFmtId="0" xfId="0" applyAlignment="1" applyBorder="1" applyFont="1">
      <alignment shrinkToFit="0" wrapText="1"/>
    </xf>
    <xf borderId="7" fillId="16" fontId="13" numFmtId="0" xfId="0" applyAlignment="1" applyBorder="1" applyFont="1">
      <alignment shrinkToFit="0" wrapText="1"/>
    </xf>
    <xf borderId="6" fillId="17" fontId="13" numFmtId="0" xfId="0" applyAlignment="1" applyBorder="1" applyFont="1">
      <alignment horizontal="right" shrinkToFit="0" wrapText="1"/>
    </xf>
    <xf borderId="7" fillId="17" fontId="14" numFmtId="0" xfId="0" applyAlignment="1" applyBorder="1" applyFont="1">
      <alignment shrinkToFit="0" wrapText="1"/>
    </xf>
    <xf borderId="7" fillId="17" fontId="14" numFmtId="0" xfId="0" applyAlignment="1" applyBorder="1" applyFont="1">
      <alignment horizontal="right" shrinkToFit="0" wrapText="1"/>
    </xf>
    <xf borderId="7" fillId="17" fontId="15" numFmtId="0" xfId="0" applyAlignment="1" applyBorder="1" applyFont="1">
      <alignment shrinkToFit="0" wrapText="1"/>
    </xf>
    <xf borderId="7" fillId="17" fontId="13" numFmtId="0" xfId="0" applyAlignment="1" applyBorder="1" applyFont="1">
      <alignment shrinkToFit="0" wrapText="1"/>
    </xf>
    <xf borderId="6" fillId="18" fontId="13" numFmtId="0" xfId="0" applyAlignment="1" applyBorder="1" applyFill="1" applyFont="1">
      <alignment horizontal="right" shrinkToFit="0" wrapText="1"/>
    </xf>
    <xf borderId="7" fillId="18" fontId="14" numFmtId="0" xfId="0" applyAlignment="1" applyBorder="1" applyFont="1">
      <alignment shrinkToFit="0" wrapText="1"/>
    </xf>
    <xf borderId="7" fillId="18" fontId="14" numFmtId="0" xfId="0" applyAlignment="1" applyBorder="1" applyFont="1">
      <alignment horizontal="right" shrinkToFit="0" wrapText="1"/>
    </xf>
    <xf borderId="7" fillId="18" fontId="15" numFmtId="0" xfId="0" applyAlignment="1" applyBorder="1" applyFont="1">
      <alignment horizontal="right" shrinkToFit="0" wrapText="1"/>
    </xf>
    <xf borderId="7" fillId="18" fontId="15" numFmtId="0" xfId="0" applyAlignment="1" applyBorder="1" applyFont="1">
      <alignment shrinkToFit="0" wrapText="1"/>
    </xf>
    <xf borderId="7" fillId="18" fontId="13" numFmtId="0" xfId="0" applyAlignment="1" applyBorder="1" applyFont="1">
      <alignment shrinkToFit="0" wrapText="1"/>
    </xf>
    <xf borderId="6" fillId="19" fontId="13" numFmtId="0" xfId="0" applyAlignment="1" applyBorder="1" applyFill="1" applyFont="1">
      <alignment horizontal="right" shrinkToFit="0" wrapText="1"/>
    </xf>
    <xf borderId="7" fillId="19" fontId="14" numFmtId="0" xfId="0" applyAlignment="1" applyBorder="1" applyFont="1">
      <alignment shrinkToFit="0" wrapText="1"/>
    </xf>
    <xf borderId="7" fillId="19" fontId="14" numFmtId="0" xfId="0" applyAlignment="1" applyBorder="1" applyFont="1">
      <alignment horizontal="right" shrinkToFit="0" wrapText="1"/>
    </xf>
    <xf borderId="7" fillId="19" fontId="15" numFmtId="0" xfId="0" applyAlignment="1" applyBorder="1" applyFont="1">
      <alignment horizontal="right" shrinkToFit="0" wrapText="1"/>
    </xf>
    <xf borderId="7" fillId="19" fontId="15" numFmtId="0" xfId="0" applyAlignment="1" applyBorder="1" applyFont="1">
      <alignment shrinkToFit="0" wrapText="1"/>
    </xf>
    <xf borderId="7" fillId="19" fontId="13" numFmtId="0" xfId="0" applyAlignment="1" applyBorder="1" applyFont="1">
      <alignment shrinkToFit="0" wrapText="1"/>
    </xf>
    <xf borderId="6" fillId="20" fontId="13" numFmtId="0" xfId="0" applyAlignment="1" applyBorder="1" applyFill="1" applyFont="1">
      <alignment horizontal="right" shrinkToFit="0" wrapText="1"/>
    </xf>
    <xf borderId="7" fillId="20" fontId="14" numFmtId="0" xfId="0" applyAlignment="1" applyBorder="1" applyFont="1">
      <alignment shrinkToFit="0" wrapText="1"/>
    </xf>
    <xf borderId="7" fillId="20" fontId="14" numFmtId="0" xfId="0" applyAlignment="1" applyBorder="1" applyFont="1">
      <alignment horizontal="right" shrinkToFit="0" wrapText="1"/>
    </xf>
    <xf borderId="7" fillId="20" fontId="15" numFmtId="0" xfId="0" applyAlignment="1" applyBorder="1" applyFont="1">
      <alignment horizontal="right" shrinkToFit="0" wrapText="1"/>
    </xf>
    <xf borderId="7" fillId="20" fontId="15" numFmtId="0" xfId="0" applyAlignment="1" applyBorder="1" applyFont="1">
      <alignment shrinkToFit="0" wrapText="1"/>
    </xf>
    <xf borderId="7" fillId="20" fontId="13" numFmtId="0" xfId="0" applyAlignment="1" applyBorder="1" applyFont="1">
      <alignment shrinkToFit="0" wrapText="1"/>
    </xf>
    <xf borderId="6" fillId="21" fontId="13" numFmtId="0" xfId="0" applyAlignment="1" applyBorder="1" applyFill="1" applyFont="1">
      <alignment horizontal="right" shrinkToFit="0" wrapText="1"/>
    </xf>
    <xf borderId="7" fillId="21" fontId="14" numFmtId="0" xfId="0" applyAlignment="1" applyBorder="1" applyFont="1">
      <alignment shrinkToFit="0" wrapText="1"/>
    </xf>
    <xf borderId="7" fillId="21" fontId="14" numFmtId="0" xfId="0" applyAlignment="1" applyBorder="1" applyFont="1">
      <alignment horizontal="right" shrinkToFit="0" wrapText="1"/>
    </xf>
    <xf borderId="7" fillId="21" fontId="15" numFmtId="0" xfId="0" applyAlignment="1" applyBorder="1" applyFont="1">
      <alignment horizontal="right" shrinkToFit="0" wrapText="1"/>
    </xf>
    <xf borderId="7" fillId="21" fontId="15" numFmtId="0" xfId="0" applyAlignment="1" applyBorder="1" applyFont="1">
      <alignment shrinkToFit="0" wrapText="1"/>
    </xf>
    <xf borderId="7" fillId="21" fontId="13" numFmtId="0" xfId="0" applyAlignment="1" applyBorder="1" applyFont="1">
      <alignment shrinkToFit="0" wrapText="1"/>
    </xf>
    <xf borderId="6" fillId="22" fontId="13" numFmtId="0" xfId="0" applyAlignment="1" applyBorder="1" applyFill="1" applyFont="1">
      <alignment horizontal="right" shrinkToFit="0" wrapText="1"/>
    </xf>
    <xf borderId="7" fillId="22" fontId="14" numFmtId="0" xfId="0" applyAlignment="1" applyBorder="1" applyFont="1">
      <alignment shrinkToFit="0" wrapText="1"/>
    </xf>
    <xf borderId="7" fillId="22" fontId="14" numFmtId="0" xfId="0" applyAlignment="1" applyBorder="1" applyFont="1">
      <alignment horizontal="right" shrinkToFit="0" wrapText="1"/>
    </xf>
    <xf borderId="7" fillId="22" fontId="15" numFmtId="0" xfId="0" applyAlignment="1" applyBorder="1" applyFont="1">
      <alignment horizontal="right" shrinkToFit="0" wrapText="1"/>
    </xf>
    <xf borderId="7" fillId="22" fontId="15" numFmtId="0" xfId="0" applyAlignment="1" applyBorder="1" applyFont="1">
      <alignment shrinkToFit="0" wrapText="1"/>
    </xf>
    <xf borderId="7" fillId="22" fontId="13" numFmtId="0" xfId="0" applyAlignment="1" applyBorder="1" applyFont="1">
      <alignment shrinkToFit="0" wrapText="1"/>
    </xf>
    <xf borderId="6" fillId="23" fontId="13" numFmtId="0" xfId="0" applyAlignment="1" applyBorder="1" applyFill="1" applyFont="1">
      <alignment horizontal="right" shrinkToFit="0" wrapText="1"/>
    </xf>
    <xf borderId="7" fillId="23" fontId="14" numFmtId="0" xfId="0" applyAlignment="1" applyBorder="1" applyFont="1">
      <alignment shrinkToFit="0" wrapText="1"/>
    </xf>
    <xf borderId="7" fillId="23" fontId="14" numFmtId="0" xfId="0" applyAlignment="1" applyBorder="1" applyFont="1">
      <alignment horizontal="right" shrinkToFit="0" wrapText="1"/>
    </xf>
    <xf borderId="7" fillId="23" fontId="15" numFmtId="0" xfId="0" applyAlignment="1" applyBorder="1" applyFont="1">
      <alignment horizontal="right" shrinkToFit="0" wrapText="1"/>
    </xf>
    <xf borderId="7" fillId="23" fontId="15" numFmtId="0" xfId="0" applyAlignment="1" applyBorder="1" applyFont="1">
      <alignment shrinkToFit="0" wrapText="1"/>
    </xf>
    <xf borderId="7" fillId="23" fontId="13" numFmtId="0" xfId="0" applyAlignment="1" applyBorder="1" applyFont="1">
      <alignment shrinkToFit="0" wrapText="1"/>
    </xf>
    <xf borderId="6" fillId="10" fontId="13" numFmtId="0" xfId="0" applyAlignment="1" applyBorder="1" applyFont="1">
      <alignment horizontal="right" shrinkToFit="0" wrapText="1"/>
    </xf>
    <xf borderId="7" fillId="10" fontId="14" numFmtId="0" xfId="0" applyAlignment="1" applyBorder="1" applyFont="1">
      <alignment shrinkToFit="0" wrapText="1"/>
    </xf>
    <xf borderId="7" fillId="10" fontId="14" numFmtId="0" xfId="0" applyAlignment="1" applyBorder="1" applyFont="1">
      <alignment horizontal="right" shrinkToFit="0" wrapText="1"/>
    </xf>
    <xf borderId="7" fillId="10" fontId="15" numFmtId="0" xfId="0" applyAlignment="1" applyBorder="1" applyFont="1">
      <alignment horizontal="right" shrinkToFit="0" wrapText="1"/>
    </xf>
    <xf borderId="7" fillId="10" fontId="15" numFmtId="0" xfId="0" applyAlignment="1" applyBorder="1" applyFont="1">
      <alignment shrinkToFit="0" wrapText="1"/>
    </xf>
    <xf borderId="7" fillId="10" fontId="13" numFmtId="0" xfId="0" applyAlignment="1" applyBorder="1" applyFont="1">
      <alignment shrinkToFit="0" wrapText="1"/>
    </xf>
    <xf borderId="6" fillId="24" fontId="13" numFmtId="0" xfId="0" applyAlignment="1" applyBorder="1" applyFill="1" applyFont="1">
      <alignment horizontal="right" shrinkToFit="0" wrapText="1"/>
    </xf>
    <xf borderId="7" fillId="24" fontId="14" numFmtId="0" xfId="0" applyAlignment="1" applyBorder="1" applyFont="1">
      <alignment shrinkToFit="0" wrapText="1"/>
    </xf>
    <xf borderId="7" fillId="24" fontId="14" numFmtId="0" xfId="0" applyAlignment="1" applyBorder="1" applyFont="1">
      <alignment horizontal="right" shrinkToFit="0" wrapText="1"/>
    </xf>
    <xf borderId="7" fillId="24" fontId="15" numFmtId="0" xfId="0" applyAlignment="1" applyBorder="1" applyFont="1">
      <alignment horizontal="right" shrinkToFit="0" wrapText="1"/>
    </xf>
    <xf borderId="7" fillId="24" fontId="15" numFmtId="0" xfId="0" applyAlignment="1" applyBorder="1" applyFont="1">
      <alignment shrinkToFit="0" wrapText="1"/>
    </xf>
    <xf borderId="7" fillId="24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3" numFmtId="0" xfId="0" applyAlignment="1" applyBorder="1" applyFont="1">
      <alignment shrinkToFit="0" wrapText="1"/>
    </xf>
    <xf borderId="9" fillId="16" fontId="13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6" fillId="16" fontId="15" numFmtId="0" xfId="0" applyAlignment="1" applyBorder="1" applyFont="1">
      <alignment shrinkToFit="0" wrapText="1"/>
    </xf>
    <xf borderId="7" fillId="16" fontId="13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4" sheet="YOVANI"/>
  </cacheSource>
  <cacheFields>
    <cacheField name="ITEM" numFmtId="0">
      <sharedItems containsSemiMixedTypes="0" containsString="0" containsNumber="1" containsInteger="1"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26.0"/>
        <n v="27.0"/>
        <n v="19.0"/>
        <n v="20.0"/>
        <n v="21.0"/>
        <n v="22.0"/>
        <n v="23.0"/>
        <n v="24.0"/>
        <n v="25.0"/>
        <n v="1.0"/>
      </sharedItems>
    </cacheField>
    <cacheField name="PRODUCTO" numFmtId="0">
      <sharedItems>
        <s v="Organizador De Baño Estantería Mueble Ahorrador De Espacio 3Color : BlancoGT-48"/>
        <s v="Soporte Tv Móvil Ruedas, 32'' A 70'' / Max 50kg, Jd Spr-6402 Color Negro LI-M-170"/>
        <s v="Bola Removedor Pelusa PortátilColor : BlancoFK-M-15"/>
        <s v="Manguera Expandible Magic Hose 30 Metros/100ftColor : coloresGAT-23"/>
        <s v="Video Beam Proyector Mini Led Hdmi Yg300 60 Pulgadas TS-78-F"/>
        <s v="Cepillo Dental Eléctrico Niños - Unidad a $44900Color : BlancoDG-20"/>
        <s v="Rodillera Ajustable Deportiva Elástica Compresora Lesión Gym JUA-M-6.7"/>
        <s v="Manguera Flexible Expandible 30 Metro + Acople + Pistola Color Verde Lima GOT-23"/>
        <s v="Máquina Peluquera Canina Perro Cortar Pelo Gemei 1023Color : RojoGAT-43"/>
        <s v="Cámara De Seguridad Shenzhen A9 Mini Con Resolución De 1080p Visión Nocturna Incluida Negra TC-14"/>
        <s v="Wafflera Nostalgia Mymini En Forma De Corazón Color Rojo 110Color : Rojo | Voltaje : 110VGAT-21"/>
        <s v="Maquina Mini Olla Fundidora De Chocolate EléctricaColor : Naranja claroDTRNK-36-F --41"/>
        <s v="Lámparas Luz Led X3 Portátil Inalámbricas Adhesivas +controlColor de la luz : Blanco frío | Voltaje : 110VJUA-14.5"/>
        <s v="Carreta, Carretilla Plegable Con Manija Extraíble BloqueableColor : COLORESBMX-M-70"/>
        <s v="Maquina De Peluqueria Inalámbrica Profesional Vgr V-268 Color Dorado LI-58"/>
        <s v="Antena Tdt Interiro Cable 1.47mt - 20cm Alto Coaxial INDP-2.8-J"/>
        <s v="Batidor Eléctrico Portátil Mezclador Espuma Café Leche HuevoColor : NegroTQ-12"/>
        <s v="Herramientas Carros Juego De Raches Copas Kit Herramientas BUG-20-F"/>
        <s v="Olla Arrocera Balck+decker Cesta Vaporizador 20 TazasColor : Gris | Voltaje : 110VLI-128"/>
        <s v="Inverter Para Coche, 200 W, Toma De Onda, Convertidor De Pot DTNK-77-F"/>
        <s v="Masajeador De Cuello De Viaje Con Calefacción, AlmohColor : COLORESRC-37-J"/>
        <s v="Maleta Para Mascotas ExpandibleColor : COLORESZKSO-80-F"/>
        <s v="Ventilador Portatil Con Altavoz Bluetooth, Fm, Panel SolarCantidad de aspas : 3 | Color de la estructura : Blanco | Color de las aspas : Blanco | Diámetro : 10 &quot; | Frecuencia : 1 | Material de las aspas : Plástico | Voltaje : 110VDB-90"/>
        <s v="Gafas De Aumento Big Vision Lupa Luz Led Recargable Usb GT-20"/>
        <s v="Camara Deportiva Full Hd 1080p Impermeable Waterproof 30m Color Negro TNT-35-J"/>
        <s v="Molino Eléctrico Para Maíz Carne 2500w 6 En 1 Con Embutidor RD-120F"/>
        <s v="Cargador Portátil Power Bank 12800mah 3 Usb + LinternaColor : MarrónTQ-23"/>
        <s v="Filtro Repuesto Purificador De Agua Para El Grifo Zoosen VZ-4"/>
        <s v="Filtro De Agua Purificador Grifo 7 Niveles Adaptable Nuevo LI-20"/>
        <s v="FORRO PROTECTOR DE SOFA DOBLE FAZ FUNDA REVERSIBLE 2 PUESTOS"/>
      </sharedItems>
    </cacheField>
    <cacheField name="CANT" numFmtId="0">
      <sharedItems containsSemiMixedTypes="0" containsString="0" containsNumber="1" containsInteger="1">
        <n v="2.0"/>
        <n v="3.0"/>
        <n v="1.0"/>
        <n v="4.0"/>
      </sharedItems>
    </cacheField>
    <cacheField name="VALOR U/N" numFmtId="0">
      <sharedItems containsSemiMixedTypes="0" containsString="0" containsNumber="1" containsInteger="1">
        <n v="45000.0"/>
        <n v="160000.0"/>
        <n v="15000.0"/>
        <n v="18000.0"/>
        <n v="85000.0"/>
        <n v="20000.0"/>
        <n v="6700.0"/>
        <n v="38000.0"/>
        <n v="14000.0"/>
        <n v="21000.0"/>
        <n v="40000.0"/>
        <n v="16000.0"/>
        <n v="70000.0"/>
        <n v="58000.0"/>
        <n v="2800.0"/>
        <n v="12000.0"/>
        <n v="128000.0"/>
        <n v="77000.0"/>
        <n v="37000.0"/>
        <n v="80000.0"/>
        <n v="90000.0"/>
        <n v="35000.0"/>
        <n v="120000.0"/>
        <n v="23000.0"/>
        <n v="4000.0"/>
        <n v="25000.0"/>
      </sharedItems>
    </cacheField>
    <cacheField name="VALOR TOTAL" numFmtId="0">
      <sharedItems containsSemiMixedTypes="0" containsString="0" containsNumber="1" containsInteger="1">
        <n v="90000.0"/>
        <n v="480000.0"/>
        <n v="15000.0"/>
        <n v="18000.0"/>
        <n v="340000.0"/>
        <n v="20000.0"/>
        <n v="6700.0"/>
        <n v="38000.0"/>
        <n v="42000.0"/>
        <n v="21000.0"/>
        <n v="40000.0"/>
        <n v="32000.0"/>
        <n v="140000.0"/>
        <n v="58000.0"/>
        <n v="2800.0"/>
        <n v="12000.0"/>
        <n v="128000.0"/>
        <n v="85000.0"/>
        <n v="77000.0"/>
        <n v="37000.0"/>
        <n v="80000.0"/>
        <n v="35000.0"/>
        <n v="120000.0"/>
        <n v="23000.0"/>
        <n v="4000.0"/>
        <n v="14000.0"/>
        <n v="2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ISTRI"/>
        <s v="JULIAN"/>
        <s v="FAKA"/>
        <s v="VMX"/>
        <s v="JOMA"/>
        <s v="DG TECH"/>
        <s v="JUAN"/>
        <s v="DARDOS"/>
        <s v="DERROCHA"/>
        <s v="TOR SEBAS"/>
        <s v="INDEPENDENCIA"/>
        <s v="BUGO"/>
        <s v="DTRONIK"/>
        <s v="BODEGA RC"/>
        <s v="SONIVOX"/>
        <s v="OFICINA"/>
        <s v="TNT"/>
        <s v="ROOD"/>
        <s v="VELEZ"/>
        <s v="QUALITY"/>
        <s v="SURIKATO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3"/>
        <item x="11"/>
        <item x="7"/>
        <item x="8"/>
        <item x="5"/>
        <item x="0"/>
        <item x="12"/>
        <item x="2"/>
        <item x="10"/>
        <item x="4"/>
        <item x="6"/>
        <item x="1"/>
        <item x="15"/>
        <item x="19"/>
        <item x="17"/>
        <item x="14"/>
        <item x="20"/>
        <item x="16"/>
        <item x="9"/>
        <item x="18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5540720027/detalle" TargetMode="External"/><Relationship Id="rId20" Type="http://schemas.openxmlformats.org/officeDocument/2006/relationships/hyperlink" Target="https://www.mercadolibre.com.co/ventas/2000005529466589/detalle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mercadolibre.com.co/ventas/2000005537142887/detalle" TargetMode="External"/><Relationship Id="rId21" Type="http://schemas.openxmlformats.org/officeDocument/2006/relationships/hyperlink" Target="https://www.mercadolibre.com.co/ventas/2000005537142887/detalle" TargetMode="External"/><Relationship Id="rId24" Type="http://schemas.openxmlformats.org/officeDocument/2006/relationships/hyperlink" Target="https://www.mercadolibre.com.co/ventas/2000005537142887/detalle" TargetMode="External"/><Relationship Id="rId23" Type="http://schemas.openxmlformats.org/officeDocument/2006/relationships/hyperlink" Target="https://www.mercadolibre.com.co/ventas/2000005537142887/detalle" TargetMode="External"/><Relationship Id="rId1" Type="http://schemas.openxmlformats.org/officeDocument/2006/relationships/hyperlink" Target="https://www.mercadolibre.com.co/ventas/2000007853191994/detalle" TargetMode="External"/><Relationship Id="rId2" Type="http://schemas.openxmlformats.org/officeDocument/2006/relationships/hyperlink" Target="https://www.mercadolibre.com.co/ventas/2000007849411250/detalle" TargetMode="External"/><Relationship Id="rId3" Type="http://schemas.openxmlformats.org/officeDocument/2006/relationships/hyperlink" Target="https://www.mercadolibre.com.co/ventas/2000007852720386/detalle" TargetMode="External"/><Relationship Id="rId4" Type="http://schemas.openxmlformats.org/officeDocument/2006/relationships/hyperlink" Target="https://www.mercadolibre.com.co/ventas/2000007852634254/detalle" TargetMode="External"/><Relationship Id="rId9" Type="http://schemas.openxmlformats.org/officeDocument/2006/relationships/hyperlink" Target="https://www.mercadolibre.com.co/ventas/2000007851480082/detalle" TargetMode="External"/><Relationship Id="rId26" Type="http://schemas.openxmlformats.org/officeDocument/2006/relationships/hyperlink" Target="https://www.mercadolibre.com.co/ventas/2000007849942196/detalle" TargetMode="External"/><Relationship Id="rId25" Type="http://schemas.openxmlformats.org/officeDocument/2006/relationships/hyperlink" Target="https://www.mercadolibre.com.co/ventas/2000007849983626/detalle" TargetMode="External"/><Relationship Id="rId28" Type="http://schemas.openxmlformats.org/officeDocument/2006/relationships/hyperlink" Target="https://www.mercadolibre.com.co/ventas/2000005539567597/detalle" TargetMode="External"/><Relationship Id="rId27" Type="http://schemas.openxmlformats.org/officeDocument/2006/relationships/hyperlink" Target="https://www.mercadolibre.com.co/ventas/2000007851796440/detalle" TargetMode="External"/><Relationship Id="rId5" Type="http://schemas.openxmlformats.org/officeDocument/2006/relationships/hyperlink" Target="https://www.mercadolibre.com.co/ventas/2000007852559240/detalle" TargetMode="External"/><Relationship Id="rId6" Type="http://schemas.openxmlformats.org/officeDocument/2006/relationships/hyperlink" Target="https://www.mercadolibre.com.co/ventas/2000007852413292/detalle" TargetMode="External"/><Relationship Id="rId29" Type="http://schemas.openxmlformats.org/officeDocument/2006/relationships/hyperlink" Target="https://www.mercadolibre.com.co/ventas/2000007856672960/detalle" TargetMode="External"/><Relationship Id="rId7" Type="http://schemas.openxmlformats.org/officeDocument/2006/relationships/hyperlink" Target="https://www.mercadolibre.com.co/ventas/2000007852208668/detalle" TargetMode="External"/><Relationship Id="rId8" Type="http://schemas.openxmlformats.org/officeDocument/2006/relationships/hyperlink" Target="https://www.mercadolibre.com.co/ventas/2000007851630464/detalle" TargetMode="External"/><Relationship Id="rId31" Type="http://schemas.openxmlformats.org/officeDocument/2006/relationships/hyperlink" Target="https://www.mercadolibre.com.co/ventas/2000007853195092/detalle" TargetMode="External"/><Relationship Id="rId30" Type="http://schemas.openxmlformats.org/officeDocument/2006/relationships/hyperlink" Target="https://www.mercadolibre.com.co/ventas/2000005540310157/detalle" TargetMode="External"/><Relationship Id="rId11" Type="http://schemas.openxmlformats.org/officeDocument/2006/relationships/hyperlink" Target="https://www.mercadolibre.com.co/ventas/2000007851271416/detalle" TargetMode="External"/><Relationship Id="rId33" Type="http://schemas.openxmlformats.org/officeDocument/2006/relationships/hyperlink" Target="https://www.mercadolibre.com.co/ventas/2000007858336096/detalle" TargetMode="External"/><Relationship Id="rId10" Type="http://schemas.openxmlformats.org/officeDocument/2006/relationships/hyperlink" Target="https://www.mercadolibre.com.co/ventas/2000007851387818/detalle" TargetMode="External"/><Relationship Id="rId32" Type="http://schemas.openxmlformats.org/officeDocument/2006/relationships/hyperlink" Target="https://www.mercadolibre.com.co/ventas/2000007852380514/detalle" TargetMode="External"/><Relationship Id="rId13" Type="http://schemas.openxmlformats.org/officeDocument/2006/relationships/hyperlink" Target="https://www.mercadolibre.com.co/ventas/2000007851115686/detalle" TargetMode="External"/><Relationship Id="rId35" Type="http://schemas.openxmlformats.org/officeDocument/2006/relationships/hyperlink" Target="https://www.mercadolibre.com.co/ventas/2000007858238578/detalle" TargetMode="External"/><Relationship Id="rId12" Type="http://schemas.openxmlformats.org/officeDocument/2006/relationships/hyperlink" Target="https://www.mercadolibre.com.co/ventas/2000005537479499/detalle" TargetMode="External"/><Relationship Id="rId34" Type="http://schemas.openxmlformats.org/officeDocument/2006/relationships/hyperlink" Target="https://www.mercadolibre.com.co/ventas/2000007858452040/detalle" TargetMode="External"/><Relationship Id="rId15" Type="http://schemas.openxmlformats.org/officeDocument/2006/relationships/hyperlink" Target="https://www.mercadolibre.com.co/ventas/2000005537429557/detalle" TargetMode="External"/><Relationship Id="rId37" Type="http://schemas.openxmlformats.org/officeDocument/2006/relationships/hyperlink" Target="https://www.mercadolibre.com.co/ventas/2000005540271061/detalle" TargetMode="External"/><Relationship Id="rId14" Type="http://schemas.openxmlformats.org/officeDocument/2006/relationships/hyperlink" Target="https://www.mercadolibre.com.co/ventas/2000005537429557/detalle" TargetMode="External"/><Relationship Id="rId36" Type="http://schemas.openxmlformats.org/officeDocument/2006/relationships/hyperlink" Target="https://www.mercadolibre.com.co/ventas/2000007856617518/detalle" TargetMode="External"/><Relationship Id="rId17" Type="http://schemas.openxmlformats.org/officeDocument/2006/relationships/hyperlink" Target="https://www.mercadolibre.com.co/ventas/2000007851067264/detalle" TargetMode="External"/><Relationship Id="rId39" Type="http://schemas.openxmlformats.org/officeDocument/2006/relationships/hyperlink" Target="https://www.mercadolibre.com.co/ventas/2000005540720027/detalle" TargetMode="External"/><Relationship Id="rId16" Type="http://schemas.openxmlformats.org/officeDocument/2006/relationships/hyperlink" Target="https://www.mercadolibre.com.co/ventas/2000005537429557/detalle" TargetMode="External"/><Relationship Id="rId38" Type="http://schemas.openxmlformats.org/officeDocument/2006/relationships/hyperlink" Target="https://www.mercadolibre.com.co/ventas/2000005540720027/detalle" TargetMode="External"/><Relationship Id="rId19" Type="http://schemas.openxmlformats.org/officeDocument/2006/relationships/hyperlink" Target="https://www.mercadolibre.com.co/ventas/2000007850894738/detalle" TargetMode="External"/><Relationship Id="rId18" Type="http://schemas.openxmlformats.org/officeDocument/2006/relationships/hyperlink" Target="https://www.mercadolibre.com.co/ventas/2000007851003956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8.6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61000.0</v>
      </c>
      <c r="H3" s="20">
        <v>15800.0</v>
      </c>
      <c r="I3" s="20">
        <v>-9420.0</v>
      </c>
      <c r="J3" s="20">
        <v>-15800.0</v>
      </c>
      <c r="K3" s="20" t="s">
        <v>60</v>
      </c>
      <c r="L3" s="20">
        <v>51580.0</v>
      </c>
      <c r="M3" s="19" t="s">
        <v>61</v>
      </c>
      <c r="N3" s="19" t="str">
        <f t="shared" ref="N3:N42" si="1">+Y3&amp;Z3&amp;W3</f>
        <v>Organizador De Baño Estantería Mueble Ahorrador De Espacio 3Color : BlancoGT-48</v>
      </c>
      <c r="O3" s="19" t="str">
        <f t="shared" ref="O3:O42" si="2">+CLEAN(TRIM(N3))</f>
        <v>Organizador De Baño Estantería Mueble Ahorrador De Espacio 3Color : BlancoGT-48</v>
      </c>
      <c r="P3" s="19">
        <f>+VLOOKUP(O3,YOVANI!B:D,3,0)</f>
        <v>45000</v>
      </c>
      <c r="Q3" s="19">
        <f t="shared" ref="Q3:Q15" si="3">+P3*F3</f>
        <v>45000</v>
      </c>
      <c r="R3" s="19"/>
      <c r="S3" s="19">
        <v>1000.0</v>
      </c>
      <c r="T3" s="19">
        <f t="shared" ref="T3:T16" si="4">+L3-Q3-R3-S3</f>
        <v>5580</v>
      </c>
      <c r="U3" s="19">
        <f t="shared" ref="U3:U17" si="5">+T3/F3</f>
        <v>5580</v>
      </c>
      <c r="V3" s="21">
        <f t="shared" ref="V3:V16" si="6">+T3/Q3</f>
        <v>0.124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61000.0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218900.0</v>
      </c>
      <c r="H4" s="20" t="s">
        <v>60</v>
      </c>
      <c r="I4" s="20">
        <v>-32835.0</v>
      </c>
      <c r="J4" s="20">
        <v>-12045.0</v>
      </c>
      <c r="K4" s="20" t="s">
        <v>60</v>
      </c>
      <c r="L4" s="20">
        <v>174020.0</v>
      </c>
      <c r="M4" s="19" t="s">
        <v>61</v>
      </c>
      <c r="N4" s="19" t="str">
        <f t="shared" si="1"/>
        <v>Soporte Tv Móvil Ruedas, 32'' A 70'' / Max 50kg, Jd Spr-6402 Color Negro LI-M-170</v>
      </c>
      <c r="O4" s="19" t="str">
        <f t="shared" si="2"/>
        <v>Soporte Tv Móvil Ruedas, 32'' A 70'' / Max 50kg, Jd Spr-6402 Color Negro LI-M-170</v>
      </c>
      <c r="P4" s="19">
        <f>+VLOOKUP(O4,YOVANI!B:D,3,0)</f>
        <v>160000</v>
      </c>
      <c r="Q4" s="19">
        <f t="shared" si="3"/>
        <v>160000</v>
      </c>
      <c r="R4" s="19"/>
      <c r="S4" s="19">
        <v>1000.0</v>
      </c>
      <c r="T4" s="19">
        <f t="shared" si="4"/>
        <v>13020</v>
      </c>
      <c r="U4" s="19">
        <f t="shared" si="5"/>
        <v>13020</v>
      </c>
      <c r="V4" s="21">
        <f t="shared" si="6"/>
        <v>0.081375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218900.0</v>
      </c>
      <c r="AB4" s="20" t="s">
        <v>66</v>
      </c>
      <c r="AC4" s="19" t="s">
        <v>67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94</v>
      </c>
      <c r="E5" s="19" t="s">
        <v>59</v>
      </c>
      <c r="F5" s="20">
        <v>1.0</v>
      </c>
      <c r="G5" s="20">
        <v>24900.0</v>
      </c>
      <c r="H5" s="20">
        <v>9900.0</v>
      </c>
      <c r="I5" s="20">
        <v>-5754.07</v>
      </c>
      <c r="J5" s="20" t="s">
        <v>60</v>
      </c>
      <c r="K5" s="20" t="s">
        <v>60</v>
      </c>
      <c r="L5" s="20">
        <v>29045.93</v>
      </c>
      <c r="M5" s="19" t="s">
        <v>61</v>
      </c>
      <c r="N5" s="19" t="str">
        <f t="shared" si="1"/>
        <v>Bola Removedor Pelusa PortátilColor : BlancoFK-M-15</v>
      </c>
      <c r="O5" s="19" t="str">
        <f t="shared" si="2"/>
        <v>Bola Removedor Pelusa PortátilColor : BlancoFK-M-15</v>
      </c>
      <c r="P5" s="19">
        <f>+VLOOKUP(O5,YOVANI!B:D,3,0)</f>
        <v>15000</v>
      </c>
      <c r="Q5" s="19">
        <f t="shared" si="3"/>
        <v>15000</v>
      </c>
      <c r="R5" s="19">
        <v>7300.0</v>
      </c>
      <c r="S5" s="19">
        <v>1000.0</v>
      </c>
      <c r="T5" s="19">
        <f t="shared" si="4"/>
        <v>5745.93</v>
      </c>
      <c r="U5" s="19">
        <f t="shared" si="5"/>
        <v>5745.93</v>
      </c>
      <c r="V5" s="21">
        <f t="shared" si="6"/>
        <v>0.383062</v>
      </c>
      <c r="W5" s="19" t="s">
        <v>95</v>
      </c>
      <c r="X5" s="19" t="s">
        <v>96</v>
      </c>
      <c r="Y5" s="19" t="s">
        <v>97</v>
      </c>
      <c r="Z5" s="19" t="s">
        <v>65</v>
      </c>
      <c r="AA5" s="20">
        <v>24900.0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75</v>
      </c>
      <c r="AO5" s="19" t="s">
        <v>105</v>
      </c>
      <c r="AP5" s="19" t="s">
        <v>61</v>
      </c>
      <c r="AQ5" s="19" t="s">
        <v>61</v>
      </c>
      <c r="AR5" s="19" t="s">
        <v>106</v>
      </c>
      <c r="AS5" s="19" t="s">
        <v>107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108</v>
      </c>
      <c r="B6" s="19" t="s">
        <v>109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42900.0</v>
      </c>
      <c r="H6" s="20">
        <v>19000.0</v>
      </c>
      <c r="I6" s="20">
        <v>-9290.77</v>
      </c>
      <c r="J6" s="20">
        <v>-19000.0</v>
      </c>
      <c r="K6" s="20" t="s">
        <v>60</v>
      </c>
      <c r="L6" s="20">
        <v>33609.23</v>
      </c>
      <c r="M6" s="19" t="s">
        <v>61</v>
      </c>
      <c r="N6" s="19" t="str">
        <f t="shared" si="1"/>
        <v>Manguera Expandible Magic Hose 30 Metros/100ftColor : coloresGAT-23</v>
      </c>
      <c r="O6" s="19" t="str">
        <f t="shared" si="2"/>
        <v>Manguera Expandible Magic Hose 30 Metros/100ftColor : coloresGAT-23</v>
      </c>
      <c r="P6" s="19">
        <f>+VLOOKUP(O6,YOVANI!B:D,3,0)</f>
        <v>18000</v>
      </c>
      <c r="Q6" s="19">
        <f t="shared" si="3"/>
        <v>18000</v>
      </c>
      <c r="R6" s="19"/>
      <c r="S6" s="19">
        <v>1000.0</v>
      </c>
      <c r="T6" s="19">
        <f t="shared" si="4"/>
        <v>14609.23</v>
      </c>
      <c r="U6" s="19">
        <f t="shared" si="5"/>
        <v>14609.23</v>
      </c>
      <c r="V6" s="21">
        <f t="shared" si="6"/>
        <v>0.8116238889</v>
      </c>
      <c r="W6" s="19" t="s">
        <v>110</v>
      </c>
      <c r="X6" s="19" t="s">
        <v>111</v>
      </c>
      <c r="Y6" s="19" t="s">
        <v>112</v>
      </c>
      <c r="Z6" s="19" t="s">
        <v>113</v>
      </c>
      <c r="AA6" s="20">
        <v>42900.0</v>
      </c>
      <c r="AB6" s="20" t="s">
        <v>66</v>
      </c>
      <c r="AC6" s="19" t="s">
        <v>67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119</v>
      </c>
      <c r="AM6" s="19" t="s">
        <v>120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121</v>
      </c>
      <c r="AS6" s="19" t="s">
        <v>122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123</v>
      </c>
      <c r="B7" s="19" t="s">
        <v>124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103500.0</v>
      </c>
      <c r="H7" s="20" t="s">
        <v>60</v>
      </c>
      <c r="I7" s="20">
        <v>-10350.0</v>
      </c>
      <c r="J7" s="20">
        <v>-6825.0</v>
      </c>
      <c r="K7" s="20" t="s">
        <v>60</v>
      </c>
      <c r="L7" s="20">
        <v>86325.0</v>
      </c>
      <c r="M7" s="19" t="s">
        <v>61</v>
      </c>
      <c r="N7" s="19" t="str">
        <f t="shared" si="1"/>
        <v>Video Beam Proyector Mini Led Hdmi Yg300 60 Pulgadas TS-78-F</v>
      </c>
      <c r="O7" s="19" t="str">
        <f t="shared" si="2"/>
        <v>Video Beam Proyector Mini Led Hdmi Yg300 60 Pulgadas TS-78-F</v>
      </c>
      <c r="P7" s="19">
        <f>+VLOOKUP(O7,YOVANI!B:D,3,0)</f>
        <v>85000</v>
      </c>
      <c r="Q7" s="19">
        <f t="shared" si="3"/>
        <v>85000</v>
      </c>
      <c r="R7" s="19"/>
      <c r="S7" s="19">
        <v>1000.0</v>
      </c>
      <c r="T7" s="19">
        <f t="shared" si="4"/>
        <v>325</v>
      </c>
      <c r="U7" s="19">
        <f t="shared" si="5"/>
        <v>325</v>
      </c>
      <c r="V7" s="21">
        <f t="shared" si="6"/>
        <v>0.003823529412</v>
      </c>
      <c r="W7" s="19" t="s">
        <v>125</v>
      </c>
      <c r="X7" s="19" t="s">
        <v>126</v>
      </c>
      <c r="Y7" s="19" t="s">
        <v>127</v>
      </c>
      <c r="Z7" s="19" t="s">
        <v>61</v>
      </c>
      <c r="AA7" s="20">
        <v>103500.0</v>
      </c>
      <c r="AB7" s="20" t="s">
        <v>66</v>
      </c>
      <c r="AC7" s="19" t="s">
        <v>67</v>
      </c>
      <c r="AD7" s="19" t="s">
        <v>128</v>
      </c>
      <c r="AE7" s="19" t="s">
        <v>129</v>
      </c>
      <c r="AF7" s="19" t="s">
        <v>61</v>
      </c>
      <c r="AG7" s="19" t="s">
        <v>61</v>
      </c>
      <c r="AH7" s="19" t="s">
        <v>128</v>
      </c>
      <c r="AI7" s="19" t="s">
        <v>130</v>
      </c>
      <c r="AJ7" s="19" t="s">
        <v>131</v>
      </c>
      <c r="AK7" s="19" t="s">
        <v>132</v>
      </c>
      <c r="AL7" s="19" t="s">
        <v>133</v>
      </c>
      <c r="AM7" s="19" t="s">
        <v>61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135</v>
      </c>
      <c r="B8" s="19" t="s">
        <v>136</v>
      </c>
      <c r="C8" s="19" t="s">
        <v>57</v>
      </c>
      <c r="D8" s="19" t="s">
        <v>94</v>
      </c>
      <c r="E8" s="19" t="s">
        <v>59</v>
      </c>
      <c r="F8" s="20">
        <v>1.0</v>
      </c>
      <c r="G8" s="20">
        <v>61000.0</v>
      </c>
      <c r="H8" s="20">
        <v>11500.0</v>
      </c>
      <c r="I8" s="20">
        <v>-10752.63</v>
      </c>
      <c r="J8" s="20" t="s">
        <v>60</v>
      </c>
      <c r="K8" s="20" t="s">
        <v>60</v>
      </c>
      <c r="L8" s="20">
        <v>61747.37</v>
      </c>
      <c r="M8" s="19" t="s">
        <v>61</v>
      </c>
      <c r="N8" s="19" t="str">
        <f t="shared" si="1"/>
        <v>Organizador De Baño Estantería Mueble Ahorrador De Espacio 3Color : BlancoGT-48</v>
      </c>
      <c r="O8" s="19" t="str">
        <f t="shared" si="2"/>
        <v>Organizador De Baño Estantería Mueble Ahorrador De Espacio 3Color : BlancoGT-48</v>
      </c>
      <c r="P8" s="19">
        <f>+VLOOKUP(O8,YOVANI!B:D,3,0)</f>
        <v>45000</v>
      </c>
      <c r="Q8" s="19">
        <f t="shared" si="3"/>
        <v>45000</v>
      </c>
      <c r="R8" s="19">
        <v>7300.0</v>
      </c>
      <c r="S8" s="19">
        <v>1000.0</v>
      </c>
      <c r="T8" s="19">
        <f t="shared" si="4"/>
        <v>8447.37</v>
      </c>
      <c r="U8" s="19">
        <f t="shared" si="5"/>
        <v>8447.37</v>
      </c>
      <c r="V8" s="21">
        <f t="shared" si="6"/>
        <v>0.1877193333</v>
      </c>
      <c r="W8" s="19" t="s">
        <v>62</v>
      </c>
      <c r="X8" s="19" t="s">
        <v>63</v>
      </c>
      <c r="Y8" s="19" t="s">
        <v>64</v>
      </c>
      <c r="Z8" s="19" t="s">
        <v>65</v>
      </c>
      <c r="AA8" s="20">
        <v>61000.0</v>
      </c>
      <c r="AB8" s="20" t="s">
        <v>66</v>
      </c>
      <c r="AC8" s="19" t="s">
        <v>67</v>
      </c>
      <c r="AD8" s="19" t="s">
        <v>137</v>
      </c>
      <c r="AE8" s="19" t="s">
        <v>138</v>
      </c>
      <c r="AF8" s="19" t="s">
        <v>61</v>
      </c>
      <c r="AG8" s="19" t="s">
        <v>61</v>
      </c>
      <c r="AH8" s="19" t="s">
        <v>137</v>
      </c>
      <c r="AI8" s="19" t="s">
        <v>139</v>
      </c>
      <c r="AJ8" s="19" t="s">
        <v>140</v>
      </c>
      <c r="AK8" s="19" t="s">
        <v>141</v>
      </c>
      <c r="AL8" s="19" t="s">
        <v>103</v>
      </c>
      <c r="AM8" s="19" t="s">
        <v>142</v>
      </c>
      <c r="AN8" s="19" t="s">
        <v>75</v>
      </c>
      <c r="AO8" s="19" t="s">
        <v>105</v>
      </c>
      <c r="AP8" s="19" t="s">
        <v>61</v>
      </c>
      <c r="AQ8" s="19" t="s">
        <v>61</v>
      </c>
      <c r="AR8" s="19" t="s">
        <v>106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44900.0</v>
      </c>
      <c r="H9" s="20">
        <v>15900.0</v>
      </c>
      <c r="I9" s="20">
        <v>-8651.71</v>
      </c>
      <c r="J9" s="20">
        <v>-15900.0</v>
      </c>
      <c r="K9" s="20" t="s">
        <v>60</v>
      </c>
      <c r="L9" s="20">
        <v>36248.29</v>
      </c>
      <c r="M9" s="19" t="s">
        <v>61</v>
      </c>
      <c r="N9" s="19" t="str">
        <f t="shared" si="1"/>
        <v>Cepillo Dental Eléctrico Niños - Unidad a $44900Color : BlancoDG-20</v>
      </c>
      <c r="O9" s="19" t="str">
        <f t="shared" si="2"/>
        <v>Cepillo Dental Eléctrico Niños - Unidad a $44900Color : BlancoDG-20</v>
      </c>
      <c r="P9" s="19">
        <f>+VLOOKUP(O9,YOVANI!B:D,3,0)</f>
        <v>20000</v>
      </c>
      <c r="Q9" s="19">
        <f t="shared" si="3"/>
        <v>20000</v>
      </c>
      <c r="R9" s="19"/>
      <c r="S9" s="19">
        <v>1000.0</v>
      </c>
      <c r="T9" s="19">
        <f t="shared" si="4"/>
        <v>15248.29</v>
      </c>
      <c r="U9" s="19">
        <f t="shared" si="5"/>
        <v>15248.29</v>
      </c>
      <c r="V9" s="21">
        <f t="shared" si="6"/>
        <v>0.7624145</v>
      </c>
      <c r="W9" s="19" t="s">
        <v>146</v>
      </c>
      <c r="X9" s="19" t="s">
        <v>147</v>
      </c>
      <c r="Y9" s="19" t="s">
        <v>148</v>
      </c>
      <c r="Z9" s="19" t="s">
        <v>65</v>
      </c>
      <c r="AA9" s="20">
        <v>44900.0</v>
      </c>
      <c r="AB9" s="20" t="s">
        <v>66</v>
      </c>
      <c r="AC9" s="19" t="s">
        <v>67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154</v>
      </c>
      <c r="AM9" s="19" t="s">
        <v>155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157</v>
      </c>
      <c r="B10" s="19" t="s">
        <v>158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103500.0</v>
      </c>
      <c r="H10" s="20" t="s">
        <v>60</v>
      </c>
      <c r="I10" s="20">
        <v>-12330.99</v>
      </c>
      <c r="J10" s="20">
        <v>-6825.0</v>
      </c>
      <c r="K10" s="20" t="s">
        <v>60</v>
      </c>
      <c r="L10" s="20">
        <v>84344.01</v>
      </c>
      <c r="M10" s="19" t="s">
        <v>61</v>
      </c>
      <c r="N10" s="19" t="str">
        <f t="shared" si="1"/>
        <v>Video Beam Proyector Mini Led Hdmi Yg300 60 Pulgadas TS-78-F</v>
      </c>
      <c r="O10" s="19" t="str">
        <f t="shared" si="2"/>
        <v>Video Beam Proyector Mini Led Hdmi Yg300 60 Pulgadas TS-78-F</v>
      </c>
      <c r="P10" s="19">
        <f>+VLOOKUP(O10,YOVANI!B:D,3,0)</f>
        <v>85000</v>
      </c>
      <c r="Q10" s="19">
        <f t="shared" si="3"/>
        <v>85000</v>
      </c>
      <c r="R10" s="19"/>
      <c r="S10" s="19">
        <v>1000.0</v>
      </c>
      <c r="T10" s="19">
        <f t="shared" si="4"/>
        <v>-1655.99</v>
      </c>
      <c r="U10" s="19">
        <f t="shared" si="5"/>
        <v>-1655.99</v>
      </c>
      <c r="V10" s="22">
        <f t="shared" si="6"/>
        <v>-0.01948223529</v>
      </c>
      <c r="W10" s="19" t="s">
        <v>125</v>
      </c>
      <c r="X10" s="19" t="s">
        <v>126</v>
      </c>
      <c r="Y10" s="19" t="s">
        <v>127</v>
      </c>
      <c r="Z10" s="19" t="s">
        <v>61</v>
      </c>
      <c r="AA10" s="20">
        <v>103500.0</v>
      </c>
      <c r="AB10" s="20" t="s">
        <v>66</v>
      </c>
      <c r="AC10" s="19" t="s">
        <v>67</v>
      </c>
      <c r="AD10" s="19" t="s">
        <v>159</v>
      </c>
      <c r="AE10" s="19" t="s">
        <v>160</v>
      </c>
      <c r="AF10" s="19" t="s">
        <v>61</v>
      </c>
      <c r="AG10" s="19" t="s">
        <v>61</v>
      </c>
      <c r="AH10" s="19" t="s">
        <v>159</v>
      </c>
      <c r="AI10" s="19" t="s">
        <v>161</v>
      </c>
      <c r="AJ10" s="19" t="s">
        <v>162</v>
      </c>
      <c r="AK10" s="19" t="s">
        <v>163</v>
      </c>
      <c r="AL10" s="19" t="s">
        <v>103</v>
      </c>
      <c r="AM10" s="19" t="s">
        <v>164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165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166</v>
      </c>
      <c r="B11" s="19" t="s">
        <v>167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14900.0</v>
      </c>
      <c r="H11" s="20">
        <v>11900.0</v>
      </c>
      <c r="I11" s="20">
        <v>-4698.95</v>
      </c>
      <c r="J11" s="20">
        <v>-11900.0</v>
      </c>
      <c r="K11" s="20" t="s">
        <v>60</v>
      </c>
      <c r="L11" s="20">
        <v>10201.05</v>
      </c>
      <c r="M11" s="19" t="s">
        <v>61</v>
      </c>
      <c r="N11" s="19" t="str">
        <f t="shared" si="1"/>
        <v>Rodillera Ajustable Deportiva Elástica Compresora Lesión Gym JUA-M-6.7</v>
      </c>
      <c r="O11" s="19" t="str">
        <f t="shared" si="2"/>
        <v>Rodillera Ajustable Deportiva Elástica Compresora Lesión Gym JUA-M-6.7</v>
      </c>
      <c r="P11" s="19">
        <f>+VLOOKUP(O11,YOVANI!B:D,3,0)</f>
        <v>6700</v>
      </c>
      <c r="Q11" s="19">
        <f t="shared" si="3"/>
        <v>6700</v>
      </c>
      <c r="R11" s="19"/>
      <c r="S11" s="19">
        <v>1000.0</v>
      </c>
      <c r="T11" s="19">
        <f t="shared" si="4"/>
        <v>2501.05</v>
      </c>
      <c r="U11" s="19">
        <f t="shared" si="5"/>
        <v>2501.05</v>
      </c>
      <c r="V11" s="21">
        <f t="shared" si="6"/>
        <v>0.3732910448</v>
      </c>
      <c r="W11" s="19" t="s">
        <v>168</v>
      </c>
      <c r="X11" s="19" t="s">
        <v>169</v>
      </c>
      <c r="Y11" s="19" t="s">
        <v>170</v>
      </c>
      <c r="Z11" s="19" t="s">
        <v>61</v>
      </c>
      <c r="AA11" s="20">
        <v>14900.0</v>
      </c>
      <c r="AB11" s="20" t="s">
        <v>66</v>
      </c>
      <c r="AC11" s="19" t="s">
        <v>67</v>
      </c>
      <c r="AD11" s="19" t="s">
        <v>171</v>
      </c>
      <c r="AE11" s="19" t="s">
        <v>172</v>
      </c>
      <c r="AF11" s="19" t="s">
        <v>61</v>
      </c>
      <c r="AG11" s="19" t="s">
        <v>61</v>
      </c>
      <c r="AH11" s="19" t="s">
        <v>171</v>
      </c>
      <c r="AI11" s="19" t="s">
        <v>173</v>
      </c>
      <c r="AJ11" s="19" t="s">
        <v>174</v>
      </c>
      <c r="AK11" s="19" t="s">
        <v>175</v>
      </c>
      <c r="AL11" s="19" t="s">
        <v>89</v>
      </c>
      <c r="AM11" s="19" t="s">
        <v>176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178</v>
      </c>
      <c r="B12" s="19" t="s">
        <v>179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49900.0</v>
      </c>
      <c r="H12" s="20">
        <v>13430.0</v>
      </c>
      <c r="I12" s="20">
        <v>-10298.14</v>
      </c>
      <c r="J12" s="20">
        <v>-13430.0</v>
      </c>
      <c r="K12" s="20" t="s">
        <v>60</v>
      </c>
      <c r="L12" s="20">
        <v>39601.86</v>
      </c>
      <c r="M12" s="19" t="s">
        <v>61</v>
      </c>
      <c r="N12" s="19" t="str">
        <f t="shared" si="1"/>
        <v>Manguera Flexible Expandible 30 Metro + Acople + Pistola Color Verde Lima GOT-23</v>
      </c>
      <c r="O12" s="19" t="str">
        <f t="shared" si="2"/>
        <v>Manguera Flexible Expandible 30 Metro + Acople + Pistola Color Verde Lima GOT-23</v>
      </c>
      <c r="P12" s="19">
        <f>+VLOOKUP(O12,YOVANI!B:D,3,0)</f>
        <v>18000</v>
      </c>
      <c r="Q12" s="19">
        <f t="shared" si="3"/>
        <v>18000</v>
      </c>
      <c r="R12" s="19"/>
      <c r="S12" s="19">
        <v>1000.0</v>
      </c>
      <c r="T12" s="19">
        <f t="shared" si="4"/>
        <v>20601.86</v>
      </c>
      <c r="U12" s="19">
        <f t="shared" si="5"/>
        <v>20601.86</v>
      </c>
      <c r="V12" s="23">
        <f t="shared" si="6"/>
        <v>1.144547778</v>
      </c>
      <c r="W12" s="19" t="s">
        <v>180</v>
      </c>
      <c r="X12" s="19" t="s">
        <v>181</v>
      </c>
      <c r="Y12" s="19" t="s">
        <v>182</v>
      </c>
      <c r="Z12" s="19" t="s">
        <v>61</v>
      </c>
      <c r="AA12" s="20">
        <v>49900.0</v>
      </c>
      <c r="AB12" s="20" t="s">
        <v>66</v>
      </c>
      <c r="AC12" s="19" t="s">
        <v>67</v>
      </c>
      <c r="AD12" s="19" t="s">
        <v>183</v>
      </c>
      <c r="AE12" s="19" t="s">
        <v>184</v>
      </c>
      <c r="AF12" s="19" t="s">
        <v>61</v>
      </c>
      <c r="AG12" s="19" t="s">
        <v>61</v>
      </c>
      <c r="AH12" s="19" t="s">
        <v>183</v>
      </c>
      <c r="AI12" s="19" t="s">
        <v>185</v>
      </c>
      <c r="AJ12" s="19" t="s">
        <v>186</v>
      </c>
      <c r="AK12" s="19" t="s">
        <v>187</v>
      </c>
      <c r="AL12" s="19" t="s">
        <v>73</v>
      </c>
      <c r="AM12" s="19" t="s">
        <v>188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189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190</v>
      </c>
      <c r="B13" s="19" t="s">
        <v>191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65000.0</v>
      </c>
      <c r="H13" s="20">
        <v>9300.0</v>
      </c>
      <c r="I13" s="20">
        <v>-13272.1</v>
      </c>
      <c r="J13" s="20">
        <v>-9300.0</v>
      </c>
      <c r="K13" s="20" t="s">
        <v>60</v>
      </c>
      <c r="L13" s="20">
        <v>51727.9</v>
      </c>
      <c r="M13" s="19" t="s">
        <v>61</v>
      </c>
      <c r="N13" s="19" t="str">
        <f t="shared" si="1"/>
        <v>Máquina Peluquera Canina Perro Cortar Pelo Gemei 1023Color : RojoGAT-43</v>
      </c>
      <c r="O13" s="19" t="str">
        <f t="shared" si="2"/>
        <v>Máquina Peluquera Canina Perro Cortar Pelo Gemei 1023Color : RojoGAT-43</v>
      </c>
      <c r="P13" s="19">
        <f>+VLOOKUP(O13,YOVANI!B:D,3,0)</f>
        <v>38000</v>
      </c>
      <c r="Q13" s="19">
        <f t="shared" si="3"/>
        <v>38000</v>
      </c>
      <c r="R13" s="19"/>
      <c r="S13" s="19">
        <v>1000.0</v>
      </c>
      <c r="T13" s="19">
        <f t="shared" si="4"/>
        <v>12727.9</v>
      </c>
      <c r="U13" s="19">
        <f t="shared" si="5"/>
        <v>12727.9</v>
      </c>
      <c r="V13" s="21">
        <f t="shared" si="6"/>
        <v>0.3349447368</v>
      </c>
      <c r="W13" s="19" t="s">
        <v>192</v>
      </c>
      <c r="X13" s="19" t="s">
        <v>193</v>
      </c>
      <c r="Y13" s="19" t="s">
        <v>194</v>
      </c>
      <c r="Z13" s="19" t="s">
        <v>195</v>
      </c>
      <c r="AA13" s="20">
        <v>65000.0</v>
      </c>
      <c r="AB13" s="20" t="s">
        <v>66</v>
      </c>
      <c r="AC13" s="19" t="s">
        <v>67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200</v>
      </c>
      <c r="AL13" s="19" t="s">
        <v>73</v>
      </c>
      <c r="AM13" s="19" t="s">
        <v>201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202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203</v>
      </c>
      <c r="B14" s="19" t="s">
        <v>204</v>
      </c>
      <c r="C14" s="19" t="s">
        <v>57</v>
      </c>
      <c r="D14" s="19" t="s">
        <v>58</v>
      </c>
      <c r="E14" s="19" t="s">
        <v>205</v>
      </c>
      <c r="F14" s="20">
        <v>3.0</v>
      </c>
      <c r="G14" s="20">
        <v>60099.0</v>
      </c>
      <c r="H14" s="20">
        <v>16800.0</v>
      </c>
      <c r="I14" s="20">
        <v>-14374.23</v>
      </c>
      <c r="J14" s="20">
        <v>-16800.0</v>
      </c>
      <c r="K14" s="20" t="s">
        <v>60</v>
      </c>
      <c r="L14" s="20">
        <v>45724.77</v>
      </c>
      <c r="M14" s="19" t="s">
        <v>61</v>
      </c>
      <c r="N14" s="19" t="str">
        <f t="shared" si="1"/>
        <v>Cámara De Seguridad Shenzhen A9 Mini Con Resolución De 1080p Visión Nocturna Incluida Negra TC-14</v>
      </c>
      <c r="O14" s="19" t="str">
        <f t="shared" si="2"/>
        <v>Cámara De Seguridad Shenzhen A9 Mini Con Resolución De 1080p Visión Nocturna Incluida Negra TC-14</v>
      </c>
      <c r="P14" s="19">
        <f>+VLOOKUP(O14,YOVANI!B:D,3,0)</f>
        <v>14000</v>
      </c>
      <c r="Q14" s="19">
        <f t="shared" si="3"/>
        <v>42000</v>
      </c>
      <c r="R14" s="19"/>
      <c r="S14" s="19">
        <v>1000.0</v>
      </c>
      <c r="T14" s="19">
        <f t="shared" si="4"/>
        <v>2724.77</v>
      </c>
      <c r="U14" s="19">
        <f t="shared" si="5"/>
        <v>908.2566667</v>
      </c>
      <c r="V14" s="21">
        <f t="shared" si="6"/>
        <v>0.06487547619</v>
      </c>
      <c r="W14" s="19" t="s">
        <v>206</v>
      </c>
      <c r="X14" s="19" t="s">
        <v>207</v>
      </c>
      <c r="Y14" s="19" t="s">
        <v>208</v>
      </c>
      <c r="Z14" s="19" t="s">
        <v>61</v>
      </c>
      <c r="AA14" s="20">
        <v>20033.0</v>
      </c>
      <c r="AB14" s="20" t="s">
        <v>66</v>
      </c>
      <c r="AC14" s="19" t="s">
        <v>67</v>
      </c>
      <c r="AD14" s="19" t="s">
        <v>209</v>
      </c>
      <c r="AE14" s="19" t="s">
        <v>210</v>
      </c>
      <c r="AF14" s="19" t="s">
        <v>61</v>
      </c>
      <c r="AG14" s="19" t="s">
        <v>61</v>
      </c>
      <c r="AH14" s="19" t="s">
        <v>209</v>
      </c>
      <c r="AI14" s="19" t="s">
        <v>211</v>
      </c>
      <c r="AJ14" s="19" t="s">
        <v>212</v>
      </c>
      <c r="AK14" s="19" t="s">
        <v>132</v>
      </c>
      <c r="AL14" s="19" t="s">
        <v>133</v>
      </c>
      <c r="AM14" s="19" t="s">
        <v>61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213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214</v>
      </c>
      <c r="B15" s="19" t="s">
        <v>215</v>
      </c>
      <c r="C15" s="19" t="s">
        <v>57</v>
      </c>
      <c r="D15" s="19" t="s">
        <v>94</v>
      </c>
      <c r="E15" s="19" t="s">
        <v>59</v>
      </c>
      <c r="F15" s="20">
        <v>1.0</v>
      </c>
      <c r="G15" s="20">
        <v>103500.0</v>
      </c>
      <c r="H15" s="20">
        <v>2300.0</v>
      </c>
      <c r="I15" s="20">
        <v>-10350.0</v>
      </c>
      <c r="J15" s="20" t="s">
        <v>60</v>
      </c>
      <c r="K15" s="20" t="s">
        <v>60</v>
      </c>
      <c r="L15" s="20">
        <v>95450.0</v>
      </c>
      <c r="M15" s="19" t="s">
        <v>61</v>
      </c>
      <c r="N15" s="19" t="str">
        <f t="shared" si="1"/>
        <v>Video Beam Proyector Mini Led Hdmi Yg300 60 Pulgadas TS-78-F</v>
      </c>
      <c r="O15" s="19" t="str">
        <f t="shared" si="2"/>
        <v>Video Beam Proyector Mini Led Hdmi Yg300 60 Pulgadas TS-78-F</v>
      </c>
      <c r="P15" s="19">
        <f>+VLOOKUP(O15,YOVANI!B:D,3,0)</f>
        <v>85000</v>
      </c>
      <c r="Q15" s="19">
        <f t="shared" si="3"/>
        <v>85000</v>
      </c>
      <c r="R15" s="19">
        <v>7300.0</v>
      </c>
      <c r="S15" s="19">
        <v>1000.0</v>
      </c>
      <c r="T15" s="19">
        <f t="shared" si="4"/>
        <v>2150</v>
      </c>
      <c r="U15" s="19">
        <f t="shared" si="5"/>
        <v>2150</v>
      </c>
      <c r="V15" s="23">
        <f t="shared" si="6"/>
        <v>0.02529411765</v>
      </c>
      <c r="W15" s="19" t="s">
        <v>125</v>
      </c>
      <c r="X15" s="19" t="s">
        <v>126</v>
      </c>
      <c r="Y15" s="19" t="s">
        <v>127</v>
      </c>
      <c r="Z15" s="19" t="s">
        <v>61</v>
      </c>
      <c r="AA15" s="20">
        <v>103500.0</v>
      </c>
      <c r="AB15" s="20" t="s">
        <v>66</v>
      </c>
      <c r="AC15" s="19" t="s">
        <v>67</v>
      </c>
      <c r="AD15" s="19" t="s">
        <v>216</v>
      </c>
      <c r="AE15" s="19" t="s">
        <v>217</v>
      </c>
      <c r="AF15" s="19" t="s">
        <v>61</v>
      </c>
      <c r="AG15" s="19" t="s">
        <v>61</v>
      </c>
      <c r="AH15" s="19" t="s">
        <v>216</v>
      </c>
      <c r="AI15" s="19" t="s">
        <v>218</v>
      </c>
      <c r="AJ15" s="19" t="s">
        <v>219</v>
      </c>
      <c r="AK15" s="19" t="s">
        <v>141</v>
      </c>
      <c r="AL15" s="19" t="s">
        <v>103</v>
      </c>
      <c r="AM15" s="19" t="s">
        <v>220</v>
      </c>
      <c r="AN15" s="19" t="s">
        <v>75</v>
      </c>
      <c r="AO15" s="19" t="s">
        <v>105</v>
      </c>
      <c r="AP15" s="19" t="s">
        <v>61</v>
      </c>
      <c r="AQ15" s="19" t="s">
        <v>61</v>
      </c>
      <c r="AR15" s="19" t="s">
        <v>106</v>
      </c>
      <c r="AS15" s="19" t="s">
        <v>221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24" t="s">
        <v>222</v>
      </c>
      <c r="B16" s="25" t="s">
        <v>223</v>
      </c>
      <c r="C16" s="25" t="s">
        <v>224</v>
      </c>
      <c r="D16" s="25" t="s">
        <v>61</v>
      </c>
      <c r="E16" s="25" t="s">
        <v>61</v>
      </c>
      <c r="F16" s="26" t="s">
        <v>60</v>
      </c>
      <c r="G16" s="26">
        <v>88822.0</v>
      </c>
      <c r="H16" s="26">
        <v>19000.0</v>
      </c>
      <c r="I16" s="26">
        <v>-16973.0</v>
      </c>
      <c r="J16" s="26">
        <v>-19000.0</v>
      </c>
      <c r="K16" s="26" t="s">
        <v>60</v>
      </c>
      <c r="L16" s="26">
        <v>71849.0</v>
      </c>
      <c r="M16" s="25" t="s">
        <v>61</v>
      </c>
      <c r="N16" s="19" t="str">
        <f t="shared" si="1"/>
        <v>   </v>
      </c>
      <c r="O16" s="19" t="str">
        <f t="shared" si="2"/>
        <v/>
      </c>
      <c r="P16" s="19">
        <v>61000.0</v>
      </c>
      <c r="Q16" s="19">
        <v>61000.0</v>
      </c>
      <c r="R16" s="25"/>
      <c r="S16" s="19">
        <v>1000.0</v>
      </c>
      <c r="T16" s="19">
        <f t="shared" si="4"/>
        <v>9849</v>
      </c>
      <c r="U16" s="19" t="str">
        <f t="shared" si="5"/>
        <v>#DIV/0!</v>
      </c>
      <c r="V16" s="21">
        <f t="shared" si="6"/>
        <v>0.1614590164</v>
      </c>
      <c r="W16" s="25" t="s">
        <v>61</v>
      </c>
      <c r="X16" s="25" t="s">
        <v>61</v>
      </c>
      <c r="Y16" s="25" t="s">
        <v>61</v>
      </c>
      <c r="Z16" s="25" t="s">
        <v>61</v>
      </c>
      <c r="AA16" s="26" t="s">
        <v>60</v>
      </c>
      <c r="AB16" s="26" t="s">
        <v>61</v>
      </c>
      <c r="AC16" s="25" t="s">
        <v>67</v>
      </c>
      <c r="AD16" s="25" t="s">
        <v>225</v>
      </c>
      <c r="AE16" s="25" t="s">
        <v>226</v>
      </c>
      <c r="AF16" s="25" t="s">
        <v>61</v>
      </c>
      <c r="AG16" s="25" t="s">
        <v>61</v>
      </c>
      <c r="AH16" s="25" t="s">
        <v>225</v>
      </c>
      <c r="AI16" s="25" t="s">
        <v>227</v>
      </c>
      <c r="AJ16" s="25" t="s">
        <v>228</v>
      </c>
      <c r="AK16" s="25" t="s">
        <v>229</v>
      </c>
      <c r="AL16" s="25" t="s">
        <v>230</v>
      </c>
      <c r="AM16" s="25" t="s">
        <v>231</v>
      </c>
      <c r="AN16" s="25" t="s">
        <v>75</v>
      </c>
      <c r="AO16" s="25" t="s">
        <v>76</v>
      </c>
      <c r="AP16" s="25" t="s">
        <v>61</v>
      </c>
      <c r="AQ16" s="25" t="s">
        <v>61</v>
      </c>
      <c r="AR16" s="25" t="s">
        <v>77</v>
      </c>
      <c r="AS16" s="25" t="s">
        <v>232</v>
      </c>
      <c r="AT16" s="25" t="s">
        <v>61</v>
      </c>
      <c r="AU16" s="27" t="s">
        <v>61</v>
      </c>
      <c r="AV16" s="25" t="s">
        <v>61</v>
      </c>
      <c r="AW16" s="25" t="s">
        <v>61</v>
      </c>
      <c r="AX16" s="25" t="s">
        <v>61</v>
      </c>
      <c r="AY16" s="25" t="s">
        <v>61</v>
      </c>
      <c r="AZ16" s="25" t="s">
        <v>61</v>
      </c>
      <c r="BA16" s="25" t="s">
        <v>61</v>
      </c>
      <c r="BB16" s="27" t="s">
        <v>60</v>
      </c>
      <c r="BC16" s="25" t="s">
        <v>61</v>
      </c>
      <c r="BD16" s="25" t="s">
        <v>60</v>
      </c>
      <c r="BE16" s="25" t="s">
        <v>61</v>
      </c>
    </row>
    <row r="17" ht="22.5" customHeight="1">
      <c r="A17" s="28" t="s">
        <v>233</v>
      </c>
      <c r="B17" s="29" t="s">
        <v>223</v>
      </c>
      <c r="C17" s="29" t="s">
        <v>57</v>
      </c>
      <c r="D17" s="29" t="s">
        <v>58</v>
      </c>
      <c r="E17" s="29" t="s">
        <v>205</v>
      </c>
      <c r="F17" s="30">
        <v>1.0</v>
      </c>
      <c r="G17" s="30" t="s">
        <v>60</v>
      </c>
      <c r="H17" s="30" t="s">
        <v>60</v>
      </c>
      <c r="I17" s="30" t="s">
        <v>60</v>
      </c>
      <c r="J17" s="30" t="s">
        <v>60</v>
      </c>
      <c r="K17" s="30" t="s">
        <v>60</v>
      </c>
      <c r="L17" s="30" t="s">
        <v>60</v>
      </c>
      <c r="M17" s="29" t="s">
        <v>61</v>
      </c>
      <c r="N17" s="19" t="str">
        <f t="shared" si="1"/>
        <v>Wafflera Nostalgia Mymini En Forma De Corazón Color Rojo 110Color : Rojo | Voltaje : 110VGAT-21</v>
      </c>
      <c r="O17" s="19" t="str">
        <f t="shared" si="2"/>
        <v>Wafflera Nostalgia Mymini En Forma De Corazón Color Rojo 110Color : Rojo | Voltaje : 110VGAT-21</v>
      </c>
      <c r="P17" s="19">
        <v>0.0</v>
      </c>
      <c r="Q17" s="19">
        <f t="shared" ref="Q17:Q22" si="7">+P17*F17</f>
        <v>0</v>
      </c>
      <c r="R17" s="29"/>
      <c r="S17" s="19">
        <v>0.0</v>
      </c>
      <c r="T17" s="19">
        <v>0.0</v>
      </c>
      <c r="U17" s="19">
        <f t="shared" si="5"/>
        <v>0</v>
      </c>
      <c r="V17" s="21">
        <v>0.0</v>
      </c>
      <c r="W17" s="29" t="s">
        <v>234</v>
      </c>
      <c r="X17" s="29" t="s">
        <v>235</v>
      </c>
      <c r="Y17" s="29" t="s">
        <v>236</v>
      </c>
      <c r="Z17" s="29" t="s">
        <v>237</v>
      </c>
      <c r="AA17" s="30">
        <v>33822.0</v>
      </c>
      <c r="AB17" s="30" t="s">
        <v>66</v>
      </c>
      <c r="AC17" s="29" t="s">
        <v>61</v>
      </c>
      <c r="AD17" s="29" t="s">
        <v>61</v>
      </c>
      <c r="AE17" s="29" t="s">
        <v>61</v>
      </c>
      <c r="AF17" s="29" t="s">
        <v>61</v>
      </c>
      <c r="AG17" s="29" t="s">
        <v>61</v>
      </c>
      <c r="AH17" s="29" t="s">
        <v>61</v>
      </c>
      <c r="AI17" s="29" t="s">
        <v>61</v>
      </c>
      <c r="AJ17" s="29" t="s">
        <v>61</v>
      </c>
      <c r="AK17" s="29" t="s">
        <v>61</v>
      </c>
      <c r="AL17" s="29" t="s">
        <v>61</v>
      </c>
      <c r="AM17" s="29" t="s">
        <v>61</v>
      </c>
      <c r="AN17" s="29" t="s">
        <v>61</v>
      </c>
      <c r="AO17" s="29" t="s">
        <v>61</v>
      </c>
      <c r="AP17" s="29" t="s">
        <v>61</v>
      </c>
      <c r="AQ17" s="29" t="s">
        <v>61</v>
      </c>
      <c r="AR17" s="29" t="s">
        <v>61</v>
      </c>
      <c r="AS17" s="29" t="s">
        <v>61</v>
      </c>
      <c r="AT17" s="29" t="s">
        <v>61</v>
      </c>
      <c r="AU17" s="30" t="s">
        <v>61</v>
      </c>
      <c r="AV17" s="29" t="s">
        <v>61</v>
      </c>
      <c r="AW17" s="29" t="s">
        <v>61</v>
      </c>
      <c r="AX17" s="29" t="s">
        <v>61</v>
      </c>
      <c r="AY17" s="29" t="s">
        <v>61</v>
      </c>
      <c r="AZ17" s="29" t="s">
        <v>61</v>
      </c>
      <c r="BA17" s="29" t="s">
        <v>61</v>
      </c>
      <c r="BB17" s="30" t="s">
        <v>60</v>
      </c>
      <c r="BC17" s="29" t="s">
        <v>59</v>
      </c>
      <c r="BD17" s="29" t="s">
        <v>60</v>
      </c>
      <c r="BE17" s="29" t="s">
        <v>59</v>
      </c>
    </row>
    <row r="18" ht="22.5" customHeight="1">
      <c r="A18" s="28" t="s">
        <v>238</v>
      </c>
      <c r="B18" s="29" t="s">
        <v>223</v>
      </c>
      <c r="C18" s="29" t="s">
        <v>57</v>
      </c>
      <c r="D18" s="29" t="s">
        <v>58</v>
      </c>
      <c r="E18" s="29" t="s">
        <v>205</v>
      </c>
      <c r="F18" s="30">
        <v>1.0</v>
      </c>
      <c r="G18" s="30" t="s">
        <v>60</v>
      </c>
      <c r="H18" s="30" t="s">
        <v>60</v>
      </c>
      <c r="I18" s="30" t="s">
        <v>60</v>
      </c>
      <c r="J18" s="30" t="s">
        <v>60</v>
      </c>
      <c r="K18" s="30" t="s">
        <v>60</v>
      </c>
      <c r="L18" s="30" t="s">
        <v>60</v>
      </c>
      <c r="M18" s="29" t="s">
        <v>61</v>
      </c>
      <c r="N18" s="19" t="str">
        <f t="shared" si="1"/>
        <v>Maquina Mini Olla Fundidora De Chocolate EléctricaColor : Naranja claroDTRNK-36-F --41</v>
      </c>
      <c r="O18" s="19" t="str">
        <f t="shared" si="2"/>
        <v>Maquina Mini Olla Fundidora De Chocolate EléctricaColor : Naranja claroDTRNK-36-F --41</v>
      </c>
      <c r="P18" s="19">
        <v>0.0</v>
      </c>
      <c r="Q18" s="19">
        <f t="shared" si="7"/>
        <v>0</v>
      </c>
      <c r="R18" s="29"/>
      <c r="S18" s="19">
        <v>0.0</v>
      </c>
      <c r="T18" s="19">
        <v>0.0</v>
      </c>
      <c r="U18" s="19">
        <v>0.0</v>
      </c>
      <c r="V18" s="21">
        <v>0.0</v>
      </c>
      <c r="W18" s="29" t="s">
        <v>239</v>
      </c>
      <c r="X18" s="29" t="s">
        <v>240</v>
      </c>
      <c r="Y18" s="29" t="s">
        <v>241</v>
      </c>
      <c r="Z18" s="29" t="s">
        <v>242</v>
      </c>
      <c r="AA18" s="30">
        <v>55000.0</v>
      </c>
      <c r="AB18" s="30" t="s">
        <v>66</v>
      </c>
      <c r="AC18" s="29" t="s">
        <v>61</v>
      </c>
      <c r="AD18" s="29" t="s">
        <v>61</v>
      </c>
      <c r="AE18" s="29" t="s">
        <v>61</v>
      </c>
      <c r="AF18" s="29" t="s">
        <v>61</v>
      </c>
      <c r="AG18" s="29" t="s">
        <v>61</v>
      </c>
      <c r="AH18" s="29" t="s">
        <v>61</v>
      </c>
      <c r="AI18" s="29" t="s">
        <v>61</v>
      </c>
      <c r="AJ18" s="29" t="s">
        <v>61</v>
      </c>
      <c r="AK18" s="29" t="s">
        <v>61</v>
      </c>
      <c r="AL18" s="29" t="s">
        <v>61</v>
      </c>
      <c r="AM18" s="29" t="s">
        <v>61</v>
      </c>
      <c r="AN18" s="29" t="s">
        <v>61</v>
      </c>
      <c r="AO18" s="29" t="s">
        <v>61</v>
      </c>
      <c r="AP18" s="29" t="s">
        <v>61</v>
      </c>
      <c r="AQ18" s="29" t="s">
        <v>61</v>
      </c>
      <c r="AR18" s="29" t="s">
        <v>61</v>
      </c>
      <c r="AS18" s="29" t="s">
        <v>61</v>
      </c>
      <c r="AT18" s="29" t="s">
        <v>61</v>
      </c>
      <c r="AU18" s="30" t="s">
        <v>61</v>
      </c>
      <c r="AV18" s="29" t="s">
        <v>61</v>
      </c>
      <c r="AW18" s="29" t="s">
        <v>61</v>
      </c>
      <c r="AX18" s="29" t="s">
        <v>61</v>
      </c>
      <c r="AY18" s="29" t="s">
        <v>61</v>
      </c>
      <c r="AZ18" s="29" t="s">
        <v>61</v>
      </c>
      <c r="BA18" s="29" t="s">
        <v>61</v>
      </c>
      <c r="BB18" s="30" t="s">
        <v>60</v>
      </c>
      <c r="BC18" s="29" t="s">
        <v>59</v>
      </c>
      <c r="BD18" s="29" t="s">
        <v>60</v>
      </c>
      <c r="BE18" s="29" t="s">
        <v>59</v>
      </c>
    </row>
    <row r="19" ht="22.5" customHeight="1">
      <c r="A19" s="18" t="s">
        <v>243</v>
      </c>
      <c r="B19" s="19" t="s">
        <v>244</v>
      </c>
      <c r="C19" s="19" t="s">
        <v>57</v>
      </c>
      <c r="D19" s="19" t="s">
        <v>94</v>
      </c>
      <c r="E19" s="19" t="s">
        <v>59</v>
      </c>
      <c r="F19" s="20">
        <v>2.0</v>
      </c>
      <c r="G19" s="20">
        <v>43800.0</v>
      </c>
      <c r="H19" s="20">
        <v>9900.0</v>
      </c>
      <c r="I19" s="20">
        <v>-11359.82</v>
      </c>
      <c r="J19" s="20" t="s">
        <v>60</v>
      </c>
      <c r="K19" s="20" t="s">
        <v>60</v>
      </c>
      <c r="L19" s="20">
        <v>42340.18</v>
      </c>
      <c r="M19" s="19" t="s">
        <v>61</v>
      </c>
      <c r="N19" s="19" t="str">
        <f t="shared" si="1"/>
        <v>Lámparas Luz Led X3 Portátil Inalámbricas Adhesivas +controlColor de la luz : Blanco frío | Voltaje : 110VJUA-14.5</v>
      </c>
      <c r="O19" s="19" t="str">
        <f t="shared" si="2"/>
        <v>Lámparas Luz Led X3 Portátil Inalámbricas Adhesivas +controlColor de la luz : Blanco frío | Voltaje : 110VJUA-14.5</v>
      </c>
      <c r="P19" s="19">
        <f>+VLOOKUP(O19,YOVANI!B:D,3,0)</f>
        <v>16000</v>
      </c>
      <c r="Q19" s="19">
        <f t="shared" si="7"/>
        <v>32000</v>
      </c>
      <c r="R19" s="19">
        <v>7300.0</v>
      </c>
      <c r="S19" s="19">
        <v>1000.0</v>
      </c>
      <c r="T19" s="19">
        <f t="shared" ref="T19:T23" si="8">+L19-Q19-R19-S19</f>
        <v>2040.18</v>
      </c>
      <c r="U19" s="19">
        <f t="shared" ref="U19:U42" si="9">+T19/F19</f>
        <v>1020.09</v>
      </c>
      <c r="V19" s="21">
        <f t="shared" ref="V19:V23" si="10">+T19/Q19</f>
        <v>0.063755625</v>
      </c>
      <c r="W19" s="19" t="s">
        <v>245</v>
      </c>
      <c r="X19" s="19" t="s">
        <v>246</v>
      </c>
      <c r="Y19" s="19" t="s">
        <v>247</v>
      </c>
      <c r="Z19" s="19" t="s">
        <v>248</v>
      </c>
      <c r="AA19" s="20">
        <v>21900.0</v>
      </c>
      <c r="AB19" s="20" t="s">
        <v>66</v>
      </c>
      <c r="AC19" s="19" t="s">
        <v>67</v>
      </c>
      <c r="AD19" s="19" t="s">
        <v>249</v>
      </c>
      <c r="AE19" s="19" t="s">
        <v>250</v>
      </c>
      <c r="AF19" s="19" t="s">
        <v>61</v>
      </c>
      <c r="AG19" s="19" t="s">
        <v>61</v>
      </c>
      <c r="AH19" s="19" t="s">
        <v>249</v>
      </c>
      <c r="AI19" s="19" t="s">
        <v>251</v>
      </c>
      <c r="AJ19" s="19" t="s">
        <v>252</v>
      </c>
      <c r="AK19" s="19" t="s">
        <v>163</v>
      </c>
      <c r="AL19" s="19" t="s">
        <v>103</v>
      </c>
      <c r="AM19" s="19" t="s">
        <v>253</v>
      </c>
      <c r="AN19" s="19" t="s">
        <v>75</v>
      </c>
      <c r="AO19" s="19" t="s">
        <v>105</v>
      </c>
      <c r="AP19" s="19" t="s">
        <v>61</v>
      </c>
      <c r="AQ19" s="19" t="s">
        <v>61</v>
      </c>
      <c r="AR19" s="19" t="s">
        <v>106</v>
      </c>
      <c r="AS19" s="19" t="s">
        <v>254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255</v>
      </c>
      <c r="B20" s="19" t="s">
        <v>256</v>
      </c>
      <c r="C20" s="19" t="s">
        <v>57</v>
      </c>
      <c r="D20" s="19" t="s">
        <v>58</v>
      </c>
      <c r="E20" s="19" t="s">
        <v>59</v>
      </c>
      <c r="F20" s="20">
        <v>2.0</v>
      </c>
      <c r="G20" s="20">
        <v>211800.0</v>
      </c>
      <c r="H20" s="20" t="s">
        <v>60</v>
      </c>
      <c r="I20" s="20">
        <v>-33705.85</v>
      </c>
      <c r="J20" s="20">
        <v>-14110.0</v>
      </c>
      <c r="K20" s="20" t="s">
        <v>60</v>
      </c>
      <c r="L20" s="20">
        <v>163984.15</v>
      </c>
      <c r="M20" s="19" t="s">
        <v>61</v>
      </c>
      <c r="N20" s="19" t="str">
        <f t="shared" si="1"/>
        <v>Carreta, Carretilla Plegable Con Manija Extraíble BloqueableColor : COLORESBMX-M-70</v>
      </c>
      <c r="O20" s="19" t="str">
        <f t="shared" si="2"/>
        <v>Carreta, Carretilla Plegable Con Manija Extraíble BloqueableColor : COLORESBMX-M-70</v>
      </c>
      <c r="P20" s="19">
        <f>+VLOOKUP(O20,YOVANI!B:D,3,0)</f>
        <v>70000</v>
      </c>
      <c r="Q20" s="19">
        <f t="shared" si="7"/>
        <v>140000</v>
      </c>
      <c r="R20" s="19"/>
      <c r="S20" s="19">
        <v>1000.0</v>
      </c>
      <c r="T20" s="19">
        <f t="shared" si="8"/>
        <v>22984.15</v>
      </c>
      <c r="U20" s="19">
        <f t="shared" si="9"/>
        <v>11492.075</v>
      </c>
      <c r="V20" s="21">
        <f t="shared" si="10"/>
        <v>0.1641725</v>
      </c>
      <c r="W20" s="19" t="s">
        <v>257</v>
      </c>
      <c r="X20" s="19" t="s">
        <v>258</v>
      </c>
      <c r="Y20" s="19" t="s">
        <v>259</v>
      </c>
      <c r="Z20" s="19" t="s">
        <v>260</v>
      </c>
      <c r="AA20" s="20">
        <v>105900.0</v>
      </c>
      <c r="AB20" s="20" t="s">
        <v>66</v>
      </c>
      <c r="AC20" s="19" t="s">
        <v>67</v>
      </c>
      <c r="AD20" s="19" t="s">
        <v>261</v>
      </c>
      <c r="AE20" s="19" t="s">
        <v>262</v>
      </c>
      <c r="AF20" s="19" t="s">
        <v>61</v>
      </c>
      <c r="AG20" s="19" t="s">
        <v>61</v>
      </c>
      <c r="AH20" s="19" t="s">
        <v>261</v>
      </c>
      <c r="AI20" s="19" t="s">
        <v>263</v>
      </c>
      <c r="AJ20" s="19" t="s">
        <v>264</v>
      </c>
      <c r="AK20" s="19" t="s">
        <v>175</v>
      </c>
      <c r="AL20" s="19" t="s">
        <v>89</v>
      </c>
      <c r="AM20" s="19" t="s">
        <v>265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266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267</v>
      </c>
      <c r="B21" s="19" t="s">
        <v>268</v>
      </c>
      <c r="C21" s="19" t="s">
        <v>57</v>
      </c>
      <c r="D21" s="19" t="s">
        <v>94</v>
      </c>
      <c r="E21" s="19" t="s">
        <v>59</v>
      </c>
      <c r="F21" s="20">
        <v>2.0</v>
      </c>
      <c r="G21" s="20">
        <v>453800.0</v>
      </c>
      <c r="H21" s="20">
        <v>2300.0</v>
      </c>
      <c r="I21" s="20">
        <v>-68070.0</v>
      </c>
      <c r="J21" s="20" t="s">
        <v>60</v>
      </c>
      <c r="K21" s="20" t="s">
        <v>60</v>
      </c>
      <c r="L21" s="20">
        <v>388030.0</v>
      </c>
      <c r="M21" s="19" t="s">
        <v>61</v>
      </c>
      <c r="N21" s="19" t="str">
        <f t="shared" si="1"/>
        <v>Soporte Tv Móvil Ruedas, 32'' A 70'' / Max 50kg, Jd Spr-6402 Color Negro LI-M-170</v>
      </c>
      <c r="O21" s="19" t="str">
        <f t="shared" si="2"/>
        <v>Soporte Tv Móvil Ruedas, 32'' A 70'' / Max 50kg, Jd Spr-6402 Color Negro LI-M-170</v>
      </c>
      <c r="P21" s="19">
        <f>+VLOOKUP(O21,YOVANI!B:D,3,0)</f>
        <v>160000</v>
      </c>
      <c r="Q21" s="19">
        <f t="shared" si="7"/>
        <v>320000</v>
      </c>
      <c r="R21" s="19">
        <v>7300.0</v>
      </c>
      <c r="S21" s="19">
        <v>1000.0</v>
      </c>
      <c r="T21" s="19">
        <f t="shared" si="8"/>
        <v>59730</v>
      </c>
      <c r="U21" s="19">
        <f t="shared" si="9"/>
        <v>29865</v>
      </c>
      <c r="V21" s="21">
        <f t="shared" si="10"/>
        <v>0.18665625</v>
      </c>
      <c r="W21" s="19" t="s">
        <v>81</v>
      </c>
      <c r="X21" s="19" t="s">
        <v>269</v>
      </c>
      <c r="Y21" s="19" t="s">
        <v>83</v>
      </c>
      <c r="Z21" s="19" t="s">
        <v>61</v>
      </c>
      <c r="AA21" s="20">
        <v>226900.0</v>
      </c>
      <c r="AB21" s="20" t="s">
        <v>66</v>
      </c>
      <c r="AC21" s="19" t="s">
        <v>67</v>
      </c>
      <c r="AD21" s="19" t="s">
        <v>270</v>
      </c>
      <c r="AE21" s="19" t="s">
        <v>271</v>
      </c>
      <c r="AF21" s="19" t="s">
        <v>61</v>
      </c>
      <c r="AG21" s="19" t="s">
        <v>61</v>
      </c>
      <c r="AH21" s="19" t="s">
        <v>270</v>
      </c>
      <c r="AI21" s="19" t="s">
        <v>272</v>
      </c>
      <c r="AJ21" s="19" t="s">
        <v>273</v>
      </c>
      <c r="AK21" s="19" t="s">
        <v>141</v>
      </c>
      <c r="AL21" s="19" t="s">
        <v>103</v>
      </c>
      <c r="AM21" s="19" t="s">
        <v>274</v>
      </c>
      <c r="AN21" s="19" t="s">
        <v>75</v>
      </c>
      <c r="AO21" s="19" t="s">
        <v>105</v>
      </c>
      <c r="AP21" s="19" t="s">
        <v>61</v>
      </c>
      <c r="AQ21" s="19" t="s">
        <v>61</v>
      </c>
      <c r="AR21" s="19" t="s">
        <v>106</v>
      </c>
      <c r="AS21" s="19" t="s">
        <v>275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276</v>
      </c>
      <c r="B22" s="19" t="s">
        <v>277</v>
      </c>
      <c r="C22" s="19" t="s">
        <v>57</v>
      </c>
      <c r="D22" s="19" t="s">
        <v>58</v>
      </c>
      <c r="E22" s="19" t="s">
        <v>205</v>
      </c>
      <c r="F22" s="20">
        <v>1.0</v>
      </c>
      <c r="G22" s="20">
        <v>79372.0</v>
      </c>
      <c r="H22" s="20">
        <v>10950.0</v>
      </c>
      <c r="I22" s="20">
        <v>-15593.0</v>
      </c>
      <c r="J22" s="20">
        <v>-10950.0</v>
      </c>
      <c r="K22" s="20" t="s">
        <v>60</v>
      </c>
      <c r="L22" s="20">
        <v>63779.0</v>
      </c>
      <c r="M22" s="19" t="s">
        <v>61</v>
      </c>
      <c r="N22" s="19" t="str">
        <f t="shared" si="1"/>
        <v>Maquina De Peluqueria Inalámbrica Profesional Vgr V-268 Color Dorado LI-58</v>
      </c>
      <c r="O22" s="19" t="str">
        <f t="shared" si="2"/>
        <v>Maquina De Peluqueria Inalámbrica Profesional Vgr V-268 Color Dorado LI-58</v>
      </c>
      <c r="P22" s="19">
        <f>+VLOOKUP(O22,YOVANI!B:D,3,0)</f>
        <v>58000</v>
      </c>
      <c r="Q22" s="19">
        <f t="shared" si="7"/>
        <v>58000</v>
      </c>
      <c r="R22" s="19"/>
      <c r="S22" s="19">
        <v>1000.0</v>
      </c>
      <c r="T22" s="19">
        <f t="shared" si="8"/>
        <v>4779</v>
      </c>
      <c r="U22" s="19">
        <f t="shared" si="9"/>
        <v>4779</v>
      </c>
      <c r="V22" s="23">
        <f t="shared" si="10"/>
        <v>0.08239655172</v>
      </c>
      <c r="W22" s="19" t="s">
        <v>278</v>
      </c>
      <c r="X22" s="19" t="s">
        <v>279</v>
      </c>
      <c r="Y22" s="19" t="s">
        <v>280</v>
      </c>
      <c r="Z22" s="19" t="s">
        <v>61</v>
      </c>
      <c r="AA22" s="20">
        <v>79372.0</v>
      </c>
      <c r="AB22" s="20" t="s">
        <v>66</v>
      </c>
      <c r="AC22" s="19" t="s">
        <v>67</v>
      </c>
      <c r="AD22" s="19" t="s">
        <v>281</v>
      </c>
      <c r="AE22" s="19" t="s">
        <v>282</v>
      </c>
      <c r="AF22" s="19" t="s">
        <v>61</v>
      </c>
      <c r="AG22" s="19" t="s">
        <v>61</v>
      </c>
      <c r="AH22" s="19" t="s">
        <v>281</v>
      </c>
      <c r="AI22" s="19" t="s">
        <v>283</v>
      </c>
      <c r="AJ22" s="19" t="s">
        <v>284</v>
      </c>
      <c r="AK22" s="19" t="s">
        <v>285</v>
      </c>
      <c r="AL22" s="19" t="s">
        <v>286</v>
      </c>
      <c r="AM22" s="19" t="s">
        <v>287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288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24" t="s">
        <v>289</v>
      </c>
      <c r="B23" s="25" t="s">
        <v>290</v>
      </c>
      <c r="C23" s="25" t="s">
        <v>291</v>
      </c>
      <c r="D23" s="25" t="s">
        <v>61</v>
      </c>
      <c r="E23" s="25" t="s">
        <v>61</v>
      </c>
      <c r="F23" s="26" t="s">
        <v>60</v>
      </c>
      <c r="G23" s="26">
        <v>64800.0</v>
      </c>
      <c r="H23" s="26">
        <v>11500.0</v>
      </c>
      <c r="I23" s="26">
        <v>-16692.0</v>
      </c>
      <c r="J23" s="26" t="s">
        <v>60</v>
      </c>
      <c r="K23" s="26" t="s">
        <v>60</v>
      </c>
      <c r="L23" s="26">
        <v>59608.0</v>
      </c>
      <c r="M23" s="25" t="s">
        <v>61</v>
      </c>
      <c r="N23" s="19" t="str">
        <f t="shared" si="1"/>
        <v>   </v>
      </c>
      <c r="O23" s="19" t="str">
        <f t="shared" si="2"/>
        <v/>
      </c>
      <c r="P23" s="19">
        <v>34800.0</v>
      </c>
      <c r="Q23" s="19">
        <v>34800.0</v>
      </c>
      <c r="R23" s="19">
        <v>7300.0</v>
      </c>
      <c r="S23" s="19">
        <v>1000.0</v>
      </c>
      <c r="T23" s="19">
        <f t="shared" si="8"/>
        <v>16508</v>
      </c>
      <c r="U23" s="19" t="str">
        <f t="shared" si="9"/>
        <v>#DIV/0!</v>
      </c>
      <c r="V23" s="21">
        <f t="shared" si="10"/>
        <v>0.4743678161</v>
      </c>
      <c r="W23" s="25" t="s">
        <v>61</v>
      </c>
      <c r="X23" s="25" t="s">
        <v>61</v>
      </c>
      <c r="Y23" s="25" t="s">
        <v>61</v>
      </c>
      <c r="Z23" s="25" t="s">
        <v>61</v>
      </c>
      <c r="AA23" s="26" t="s">
        <v>60</v>
      </c>
      <c r="AB23" s="26" t="s">
        <v>61</v>
      </c>
      <c r="AC23" s="25" t="s">
        <v>67</v>
      </c>
      <c r="AD23" s="25" t="s">
        <v>292</v>
      </c>
      <c r="AE23" s="25" t="s">
        <v>293</v>
      </c>
      <c r="AF23" s="25" t="s">
        <v>61</v>
      </c>
      <c r="AG23" s="25" t="s">
        <v>61</v>
      </c>
      <c r="AH23" s="25" t="s">
        <v>292</v>
      </c>
      <c r="AI23" s="25" t="s">
        <v>294</v>
      </c>
      <c r="AJ23" s="25" t="s">
        <v>295</v>
      </c>
      <c r="AK23" s="25" t="s">
        <v>296</v>
      </c>
      <c r="AL23" s="25" t="s">
        <v>103</v>
      </c>
      <c r="AM23" s="25" t="s">
        <v>297</v>
      </c>
      <c r="AN23" s="25" t="s">
        <v>75</v>
      </c>
      <c r="AO23" s="25" t="s">
        <v>105</v>
      </c>
      <c r="AP23" s="25" t="s">
        <v>61</v>
      </c>
      <c r="AQ23" s="25" t="s">
        <v>61</v>
      </c>
      <c r="AR23" s="25" t="s">
        <v>106</v>
      </c>
      <c r="AS23" s="25" t="s">
        <v>298</v>
      </c>
      <c r="AT23" s="25" t="s">
        <v>61</v>
      </c>
      <c r="AU23" s="27" t="s">
        <v>61</v>
      </c>
      <c r="AV23" s="25" t="s">
        <v>61</v>
      </c>
      <c r="AW23" s="25" t="s">
        <v>61</v>
      </c>
      <c r="AX23" s="25" t="s">
        <v>61</v>
      </c>
      <c r="AY23" s="25" t="s">
        <v>61</v>
      </c>
      <c r="AZ23" s="25" t="s">
        <v>61</v>
      </c>
      <c r="BA23" s="25" t="s">
        <v>61</v>
      </c>
      <c r="BB23" s="27" t="s">
        <v>60</v>
      </c>
      <c r="BC23" s="25" t="s">
        <v>61</v>
      </c>
      <c r="BD23" s="25" t="s">
        <v>60</v>
      </c>
      <c r="BE23" s="25" t="s">
        <v>61</v>
      </c>
    </row>
    <row r="24" ht="22.5" customHeight="1">
      <c r="A24" s="28" t="s">
        <v>299</v>
      </c>
      <c r="B24" s="29" t="s">
        <v>290</v>
      </c>
      <c r="C24" s="29" t="s">
        <v>57</v>
      </c>
      <c r="D24" s="29" t="s">
        <v>94</v>
      </c>
      <c r="E24" s="29" t="s">
        <v>205</v>
      </c>
      <c r="F24" s="30">
        <v>1.0</v>
      </c>
      <c r="G24" s="30" t="s">
        <v>60</v>
      </c>
      <c r="H24" s="30" t="s">
        <v>60</v>
      </c>
      <c r="I24" s="30" t="s">
        <v>60</v>
      </c>
      <c r="J24" s="30" t="s">
        <v>60</v>
      </c>
      <c r="K24" s="30" t="s">
        <v>60</v>
      </c>
      <c r="L24" s="30" t="s">
        <v>60</v>
      </c>
      <c r="M24" s="29" t="s">
        <v>61</v>
      </c>
      <c r="N24" s="19" t="str">
        <f t="shared" si="1"/>
        <v>Antena Tdt Interiro Cable 1.47mt - 20cm Alto Coaxial INDP-2.8-J</v>
      </c>
      <c r="O24" s="19" t="str">
        <f t="shared" si="2"/>
        <v>Antena Tdt Interiro Cable 1.47mt - 20cm Alto Coaxial INDP-2.8-J</v>
      </c>
      <c r="P24" s="19">
        <v>0.0</v>
      </c>
      <c r="Q24" s="19">
        <f t="shared" ref="Q24:Q39" si="11">+P24*F24</f>
        <v>0</v>
      </c>
      <c r="R24" s="29"/>
      <c r="S24" s="19">
        <v>0.0</v>
      </c>
      <c r="T24" s="19">
        <v>0.0</v>
      </c>
      <c r="U24" s="19">
        <f t="shared" si="9"/>
        <v>0</v>
      </c>
      <c r="V24" s="21">
        <v>0.0</v>
      </c>
      <c r="W24" s="29" t="s">
        <v>300</v>
      </c>
      <c r="X24" s="29" t="s">
        <v>301</v>
      </c>
      <c r="Y24" s="29" t="s">
        <v>302</v>
      </c>
      <c r="Z24" s="29" t="s">
        <v>61</v>
      </c>
      <c r="AA24" s="30">
        <v>8900.0</v>
      </c>
      <c r="AB24" s="30" t="s">
        <v>66</v>
      </c>
      <c r="AC24" s="29" t="s">
        <v>61</v>
      </c>
      <c r="AD24" s="29" t="s">
        <v>61</v>
      </c>
      <c r="AE24" s="29" t="s">
        <v>61</v>
      </c>
      <c r="AF24" s="29" t="s">
        <v>61</v>
      </c>
      <c r="AG24" s="29" t="s">
        <v>61</v>
      </c>
      <c r="AH24" s="29" t="s">
        <v>61</v>
      </c>
      <c r="AI24" s="29" t="s">
        <v>61</v>
      </c>
      <c r="AJ24" s="29" t="s">
        <v>61</v>
      </c>
      <c r="AK24" s="29" t="s">
        <v>61</v>
      </c>
      <c r="AL24" s="29" t="s">
        <v>61</v>
      </c>
      <c r="AM24" s="29" t="s">
        <v>61</v>
      </c>
      <c r="AN24" s="29" t="s">
        <v>61</v>
      </c>
      <c r="AO24" s="29" t="s">
        <v>61</v>
      </c>
      <c r="AP24" s="29" t="s">
        <v>61</v>
      </c>
      <c r="AQ24" s="29" t="s">
        <v>61</v>
      </c>
      <c r="AR24" s="29" t="s">
        <v>61</v>
      </c>
      <c r="AS24" s="29" t="s">
        <v>61</v>
      </c>
      <c r="AT24" s="29" t="s">
        <v>61</v>
      </c>
      <c r="AU24" s="30" t="s">
        <v>61</v>
      </c>
      <c r="AV24" s="29" t="s">
        <v>61</v>
      </c>
      <c r="AW24" s="29" t="s">
        <v>61</v>
      </c>
      <c r="AX24" s="29" t="s">
        <v>61</v>
      </c>
      <c r="AY24" s="29" t="s">
        <v>61</v>
      </c>
      <c r="AZ24" s="29" t="s">
        <v>61</v>
      </c>
      <c r="BA24" s="29" t="s">
        <v>61</v>
      </c>
      <c r="BB24" s="30" t="s">
        <v>60</v>
      </c>
      <c r="BC24" s="29" t="s">
        <v>59</v>
      </c>
      <c r="BD24" s="29" t="s">
        <v>60</v>
      </c>
      <c r="BE24" s="29" t="s">
        <v>59</v>
      </c>
    </row>
    <row r="25" ht="22.5" customHeight="1">
      <c r="A25" s="28" t="s">
        <v>303</v>
      </c>
      <c r="B25" s="29" t="s">
        <v>290</v>
      </c>
      <c r="C25" s="29" t="s">
        <v>57</v>
      </c>
      <c r="D25" s="29" t="s">
        <v>94</v>
      </c>
      <c r="E25" s="29" t="s">
        <v>205</v>
      </c>
      <c r="F25" s="30">
        <v>1.0</v>
      </c>
      <c r="G25" s="30" t="s">
        <v>60</v>
      </c>
      <c r="H25" s="30" t="s">
        <v>60</v>
      </c>
      <c r="I25" s="30" t="s">
        <v>60</v>
      </c>
      <c r="J25" s="30" t="s">
        <v>60</v>
      </c>
      <c r="K25" s="30" t="s">
        <v>60</v>
      </c>
      <c r="L25" s="30" t="s">
        <v>60</v>
      </c>
      <c r="M25" s="29" t="s">
        <v>61</v>
      </c>
      <c r="N25" s="19" t="str">
        <f t="shared" si="1"/>
        <v>Batidor Eléctrico Portátil Mezclador Espuma Café Leche HuevoColor : NegroTQ-12</v>
      </c>
      <c r="O25" s="19" t="str">
        <f t="shared" si="2"/>
        <v>Batidor Eléctrico Portátil Mezclador Espuma Café Leche HuevoColor : NegroTQ-12</v>
      </c>
      <c r="P25" s="19">
        <v>0.0</v>
      </c>
      <c r="Q25" s="19">
        <f t="shared" si="11"/>
        <v>0</v>
      </c>
      <c r="R25" s="29"/>
      <c r="S25" s="19">
        <v>0.0</v>
      </c>
      <c r="T25" s="19">
        <v>0.0</v>
      </c>
      <c r="U25" s="19">
        <f t="shared" si="9"/>
        <v>0</v>
      </c>
      <c r="V25" s="21">
        <v>0.0</v>
      </c>
      <c r="W25" s="29" t="s">
        <v>304</v>
      </c>
      <c r="X25" s="29" t="s">
        <v>305</v>
      </c>
      <c r="Y25" s="29" t="s">
        <v>306</v>
      </c>
      <c r="Z25" s="29" t="s">
        <v>307</v>
      </c>
      <c r="AA25" s="30">
        <v>25900.0</v>
      </c>
      <c r="AB25" s="30" t="s">
        <v>66</v>
      </c>
      <c r="AC25" s="29" t="s">
        <v>61</v>
      </c>
      <c r="AD25" s="29" t="s">
        <v>61</v>
      </c>
      <c r="AE25" s="29" t="s">
        <v>61</v>
      </c>
      <c r="AF25" s="29" t="s">
        <v>61</v>
      </c>
      <c r="AG25" s="29" t="s">
        <v>61</v>
      </c>
      <c r="AH25" s="29" t="s">
        <v>61</v>
      </c>
      <c r="AI25" s="29" t="s">
        <v>61</v>
      </c>
      <c r="AJ25" s="29" t="s">
        <v>61</v>
      </c>
      <c r="AK25" s="29" t="s">
        <v>61</v>
      </c>
      <c r="AL25" s="29" t="s">
        <v>61</v>
      </c>
      <c r="AM25" s="29" t="s">
        <v>61</v>
      </c>
      <c r="AN25" s="29" t="s">
        <v>61</v>
      </c>
      <c r="AO25" s="29" t="s">
        <v>61</v>
      </c>
      <c r="AP25" s="29" t="s">
        <v>61</v>
      </c>
      <c r="AQ25" s="29" t="s">
        <v>61</v>
      </c>
      <c r="AR25" s="29" t="s">
        <v>61</v>
      </c>
      <c r="AS25" s="29" t="s">
        <v>61</v>
      </c>
      <c r="AT25" s="29" t="s">
        <v>61</v>
      </c>
      <c r="AU25" s="30" t="s">
        <v>61</v>
      </c>
      <c r="AV25" s="29" t="s">
        <v>61</v>
      </c>
      <c r="AW25" s="29" t="s">
        <v>61</v>
      </c>
      <c r="AX25" s="29" t="s">
        <v>61</v>
      </c>
      <c r="AY25" s="29" t="s">
        <v>61</v>
      </c>
      <c r="AZ25" s="29" t="s">
        <v>61</v>
      </c>
      <c r="BA25" s="29" t="s">
        <v>61</v>
      </c>
      <c r="BB25" s="30" t="s">
        <v>60</v>
      </c>
      <c r="BC25" s="29" t="s">
        <v>59</v>
      </c>
      <c r="BD25" s="29" t="s">
        <v>60</v>
      </c>
      <c r="BE25" s="29" t="s">
        <v>59</v>
      </c>
    </row>
    <row r="26" ht="22.5" customHeight="1">
      <c r="A26" s="28" t="s">
        <v>308</v>
      </c>
      <c r="B26" s="29" t="s">
        <v>290</v>
      </c>
      <c r="C26" s="29" t="s">
        <v>57</v>
      </c>
      <c r="D26" s="29" t="s">
        <v>94</v>
      </c>
      <c r="E26" s="29" t="s">
        <v>205</v>
      </c>
      <c r="F26" s="30">
        <v>1.0</v>
      </c>
      <c r="G26" s="30" t="s">
        <v>60</v>
      </c>
      <c r="H26" s="30" t="s">
        <v>60</v>
      </c>
      <c r="I26" s="30" t="s">
        <v>60</v>
      </c>
      <c r="J26" s="30" t="s">
        <v>60</v>
      </c>
      <c r="K26" s="30" t="s">
        <v>60</v>
      </c>
      <c r="L26" s="30" t="s">
        <v>60</v>
      </c>
      <c r="M26" s="29" t="s">
        <v>61</v>
      </c>
      <c r="N26" s="19" t="str">
        <f t="shared" si="1"/>
        <v>Herramientas Carros Juego De Raches Copas Kit Herramientas BUG-20-F</v>
      </c>
      <c r="O26" s="19" t="str">
        <f t="shared" si="2"/>
        <v>Herramientas Carros Juego De Raches Copas Kit Herramientas BUG-20-F</v>
      </c>
      <c r="P26" s="19">
        <v>0.0</v>
      </c>
      <c r="Q26" s="19">
        <f t="shared" si="11"/>
        <v>0</v>
      </c>
      <c r="R26" s="29"/>
      <c r="S26" s="19">
        <v>0.0</v>
      </c>
      <c r="T26" s="19">
        <v>0.0</v>
      </c>
      <c r="U26" s="19">
        <f t="shared" si="9"/>
        <v>0</v>
      </c>
      <c r="V26" s="21">
        <v>0.0</v>
      </c>
      <c r="W26" s="29" t="s">
        <v>309</v>
      </c>
      <c r="X26" s="29" t="s">
        <v>310</v>
      </c>
      <c r="Y26" s="29" t="s">
        <v>311</v>
      </c>
      <c r="Z26" s="29" t="s">
        <v>61</v>
      </c>
      <c r="AA26" s="30">
        <v>30000.0</v>
      </c>
      <c r="AB26" s="30" t="s">
        <v>66</v>
      </c>
      <c r="AC26" s="29" t="s">
        <v>61</v>
      </c>
      <c r="AD26" s="29" t="s">
        <v>61</v>
      </c>
      <c r="AE26" s="29" t="s">
        <v>61</v>
      </c>
      <c r="AF26" s="29" t="s">
        <v>61</v>
      </c>
      <c r="AG26" s="29" t="s">
        <v>61</v>
      </c>
      <c r="AH26" s="29" t="s">
        <v>61</v>
      </c>
      <c r="AI26" s="29" t="s">
        <v>61</v>
      </c>
      <c r="AJ26" s="29" t="s">
        <v>61</v>
      </c>
      <c r="AK26" s="29" t="s">
        <v>61</v>
      </c>
      <c r="AL26" s="29" t="s">
        <v>61</v>
      </c>
      <c r="AM26" s="29" t="s">
        <v>61</v>
      </c>
      <c r="AN26" s="29" t="s">
        <v>61</v>
      </c>
      <c r="AO26" s="29" t="s">
        <v>61</v>
      </c>
      <c r="AP26" s="29" t="s">
        <v>61</v>
      </c>
      <c r="AQ26" s="29" t="s">
        <v>61</v>
      </c>
      <c r="AR26" s="29" t="s">
        <v>61</v>
      </c>
      <c r="AS26" s="29" t="s">
        <v>61</v>
      </c>
      <c r="AT26" s="29" t="s">
        <v>61</v>
      </c>
      <c r="AU26" s="30" t="s">
        <v>61</v>
      </c>
      <c r="AV26" s="29" t="s">
        <v>61</v>
      </c>
      <c r="AW26" s="29" t="s">
        <v>61</v>
      </c>
      <c r="AX26" s="29" t="s">
        <v>61</v>
      </c>
      <c r="AY26" s="29" t="s">
        <v>61</v>
      </c>
      <c r="AZ26" s="29" t="s">
        <v>61</v>
      </c>
      <c r="BA26" s="29" t="s">
        <v>61</v>
      </c>
      <c r="BB26" s="30" t="s">
        <v>60</v>
      </c>
      <c r="BC26" s="29" t="s">
        <v>59</v>
      </c>
      <c r="BD26" s="29" t="s">
        <v>60</v>
      </c>
      <c r="BE26" s="29" t="s">
        <v>59</v>
      </c>
    </row>
    <row r="27" ht="22.5" customHeight="1">
      <c r="A27" s="18" t="s">
        <v>312</v>
      </c>
      <c r="B27" s="19" t="s">
        <v>313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179000.0</v>
      </c>
      <c r="H27" s="20" t="s">
        <v>60</v>
      </c>
      <c r="I27" s="20">
        <v>-30276.06</v>
      </c>
      <c r="J27" s="20">
        <v>-8175.0</v>
      </c>
      <c r="K27" s="20" t="s">
        <v>60</v>
      </c>
      <c r="L27" s="20">
        <v>140548.94</v>
      </c>
      <c r="M27" s="19" t="s">
        <v>61</v>
      </c>
      <c r="N27" s="19" t="str">
        <f t="shared" si="1"/>
        <v>Olla Arrocera Balck+decker Cesta Vaporizador 20 TazasColor : Gris | Voltaje : 110VLI-128</v>
      </c>
      <c r="O27" s="19" t="str">
        <f t="shared" si="2"/>
        <v>Olla Arrocera Balck+decker Cesta Vaporizador 20 TazasColor : Gris | Voltaje : 110VLI-128</v>
      </c>
      <c r="P27" s="19">
        <f>+VLOOKUP(O27,YOVANI!B:D,3,0)</f>
        <v>128000</v>
      </c>
      <c r="Q27" s="19">
        <f t="shared" si="11"/>
        <v>128000</v>
      </c>
      <c r="R27" s="19"/>
      <c r="S27" s="19">
        <v>1000.0</v>
      </c>
      <c r="T27" s="19">
        <f t="shared" ref="T27:T40" si="12">+L27-Q27-R27-S27</f>
        <v>11548.94</v>
      </c>
      <c r="U27" s="19">
        <f t="shared" si="9"/>
        <v>11548.94</v>
      </c>
      <c r="V27" s="21">
        <f t="shared" ref="V27:V40" si="13">+T27/Q27</f>
        <v>0.09022609375</v>
      </c>
      <c r="W27" s="19" t="s">
        <v>314</v>
      </c>
      <c r="X27" s="19" t="s">
        <v>315</v>
      </c>
      <c r="Y27" s="19" t="s">
        <v>316</v>
      </c>
      <c r="Z27" s="19" t="s">
        <v>317</v>
      </c>
      <c r="AA27" s="20">
        <v>179000.0</v>
      </c>
      <c r="AB27" s="20" t="s">
        <v>66</v>
      </c>
      <c r="AC27" s="19" t="s">
        <v>67</v>
      </c>
      <c r="AD27" s="19" t="s">
        <v>318</v>
      </c>
      <c r="AE27" s="19" t="s">
        <v>319</v>
      </c>
      <c r="AF27" s="19" t="s">
        <v>61</v>
      </c>
      <c r="AG27" s="19" t="s">
        <v>61</v>
      </c>
      <c r="AH27" s="19" t="s">
        <v>318</v>
      </c>
      <c r="AI27" s="19" t="s">
        <v>320</v>
      </c>
      <c r="AJ27" s="19" t="s">
        <v>321</v>
      </c>
      <c r="AK27" s="19" t="s">
        <v>322</v>
      </c>
      <c r="AL27" s="19" t="s">
        <v>230</v>
      </c>
      <c r="AM27" s="19" t="s">
        <v>61</v>
      </c>
      <c r="AN27" s="19" t="s">
        <v>75</v>
      </c>
      <c r="AO27" s="19" t="s">
        <v>76</v>
      </c>
      <c r="AP27" s="19" t="s">
        <v>61</v>
      </c>
      <c r="AQ27" s="19" t="s">
        <v>61</v>
      </c>
      <c r="AR27" s="19" t="s">
        <v>121</v>
      </c>
      <c r="AS27" s="19" t="s">
        <v>323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22.5" customHeight="1">
      <c r="A28" s="18" t="s">
        <v>324</v>
      </c>
      <c r="B28" s="19" t="s">
        <v>325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103500.0</v>
      </c>
      <c r="H28" s="20" t="s">
        <v>60</v>
      </c>
      <c r="I28" s="20">
        <v>-10350.0</v>
      </c>
      <c r="J28" s="20">
        <v>-6825.0</v>
      </c>
      <c r="K28" s="20" t="s">
        <v>60</v>
      </c>
      <c r="L28" s="20">
        <v>86325.0</v>
      </c>
      <c r="M28" s="19" t="s">
        <v>61</v>
      </c>
      <c r="N28" s="19" t="str">
        <f t="shared" si="1"/>
        <v>Video Beam Proyector Mini Led Hdmi Yg300 60 Pulgadas TS-78-F</v>
      </c>
      <c r="O28" s="19" t="str">
        <f t="shared" si="2"/>
        <v>Video Beam Proyector Mini Led Hdmi Yg300 60 Pulgadas TS-78-F</v>
      </c>
      <c r="P28" s="19">
        <f>+VLOOKUP(O28,YOVANI!B:D,3,0)</f>
        <v>85000</v>
      </c>
      <c r="Q28" s="19">
        <f t="shared" si="11"/>
        <v>85000</v>
      </c>
      <c r="R28" s="19"/>
      <c r="S28" s="19">
        <v>1000.0</v>
      </c>
      <c r="T28" s="19">
        <f t="shared" si="12"/>
        <v>325</v>
      </c>
      <c r="U28" s="19">
        <f t="shared" si="9"/>
        <v>325</v>
      </c>
      <c r="V28" s="23">
        <f t="shared" si="13"/>
        <v>0.003823529412</v>
      </c>
      <c r="W28" s="19" t="s">
        <v>125</v>
      </c>
      <c r="X28" s="19" t="s">
        <v>126</v>
      </c>
      <c r="Y28" s="19" t="s">
        <v>127</v>
      </c>
      <c r="Z28" s="19" t="s">
        <v>61</v>
      </c>
      <c r="AA28" s="20">
        <v>103500.0</v>
      </c>
      <c r="AB28" s="20" t="s">
        <v>66</v>
      </c>
      <c r="AC28" s="19" t="s">
        <v>67</v>
      </c>
      <c r="AD28" s="19" t="s">
        <v>326</v>
      </c>
      <c r="AE28" s="19" t="s">
        <v>327</v>
      </c>
      <c r="AF28" s="19" t="s">
        <v>61</v>
      </c>
      <c r="AG28" s="19" t="s">
        <v>61</v>
      </c>
      <c r="AH28" s="19" t="s">
        <v>326</v>
      </c>
      <c r="AI28" s="19" t="s">
        <v>328</v>
      </c>
      <c r="AJ28" s="19" t="s">
        <v>329</v>
      </c>
      <c r="AK28" s="19" t="s">
        <v>330</v>
      </c>
      <c r="AL28" s="19" t="s">
        <v>119</v>
      </c>
      <c r="AM28" s="19" t="s">
        <v>331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332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333</v>
      </c>
      <c r="B29" s="19" t="s">
        <v>334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103500.0</v>
      </c>
      <c r="H29" s="20" t="s">
        <v>60</v>
      </c>
      <c r="I29" s="20">
        <v>-10350.0</v>
      </c>
      <c r="J29" s="20">
        <v>-6825.0</v>
      </c>
      <c r="K29" s="20" t="s">
        <v>60</v>
      </c>
      <c r="L29" s="20">
        <v>86325.0</v>
      </c>
      <c r="M29" s="19" t="s">
        <v>61</v>
      </c>
      <c r="N29" s="19" t="str">
        <f t="shared" si="1"/>
        <v>Video Beam Proyector Mini Led Hdmi Yg300 60 Pulgadas TS-78-F</v>
      </c>
      <c r="O29" s="19" t="str">
        <f t="shared" si="2"/>
        <v>Video Beam Proyector Mini Led Hdmi Yg300 60 Pulgadas TS-78-F</v>
      </c>
      <c r="P29" s="19">
        <f>+VLOOKUP(O29,YOVANI!B:D,3,0)</f>
        <v>85000</v>
      </c>
      <c r="Q29" s="19">
        <f t="shared" si="11"/>
        <v>85000</v>
      </c>
      <c r="R29" s="19"/>
      <c r="S29" s="19">
        <v>1000.0</v>
      </c>
      <c r="T29" s="19">
        <f t="shared" si="12"/>
        <v>325</v>
      </c>
      <c r="U29" s="19">
        <f t="shared" si="9"/>
        <v>325</v>
      </c>
      <c r="V29" s="23">
        <f t="shared" si="13"/>
        <v>0.003823529412</v>
      </c>
      <c r="W29" s="19" t="s">
        <v>125</v>
      </c>
      <c r="X29" s="19" t="s">
        <v>126</v>
      </c>
      <c r="Y29" s="19" t="s">
        <v>127</v>
      </c>
      <c r="Z29" s="19" t="s">
        <v>61</v>
      </c>
      <c r="AA29" s="20">
        <v>103500.0</v>
      </c>
      <c r="AB29" s="20" t="s">
        <v>66</v>
      </c>
      <c r="AC29" s="19" t="s">
        <v>67</v>
      </c>
      <c r="AD29" s="19" t="s">
        <v>335</v>
      </c>
      <c r="AE29" s="19" t="s">
        <v>336</v>
      </c>
      <c r="AF29" s="19" t="s">
        <v>61</v>
      </c>
      <c r="AG29" s="19" t="s">
        <v>61</v>
      </c>
      <c r="AH29" s="19" t="s">
        <v>335</v>
      </c>
      <c r="AI29" s="19" t="s">
        <v>337</v>
      </c>
      <c r="AJ29" s="19" t="s">
        <v>338</v>
      </c>
      <c r="AK29" s="19" t="s">
        <v>339</v>
      </c>
      <c r="AL29" s="19" t="s">
        <v>340</v>
      </c>
      <c r="AM29" s="19" t="s">
        <v>341</v>
      </c>
      <c r="AN29" s="19" t="s">
        <v>75</v>
      </c>
      <c r="AO29" s="19" t="s">
        <v>76</v>
      </c>
      <c r="AP29" s="19" t="s">
        <v>61</v>
      </c>
      <c r="AQ29" s="19" t="s">
        <v>61</v>
      </c>
      <c r="AR29" s="19" t="s">
        <v>77</v>
      </c>
      <c r="AS29" s="19" t="s">
        <v>342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343</v>
      </c>
      <c r="B30" s="19" t="s">
        <v>344</v>
      </c>
      <c r="C30" s="19" t="s">
        <v>57</v>
      </c>
      <c r="D30" s="19" t="s">
        <v>58</v>
      </c>
      <c r="E30" s="19" t="s">
        <v>205</v>
      </c>
      <c r="F30" s="20">
        <v>1.0</v>
      </c>
      <c r="G30" s="20">
        <v>110000.0</v>
      </c>
      <c r="H30" s="20" t="s">
        <v>60</v>
      </c>
      <c r="I30" s="20">
        <v>-15400.0</v>
      </c>
      <c r="J30" s="20">
        <v>-6825.0</v>
      </c>
      <c r="K30" s="20" t="s">
        <v>60</v>
      </c>
      <c r="L30" s="20">
        <v>87775.0</v>
      </c>
      <c r="M30" s="19" t="s">
        <v>61</v>
      </c>
      <c r="N30" s="19" t="str">
        <f t="shared" si="1"/>
        <v>Inverter Para Coche, 200 W, Toma De Onda, Convertidor De Pot DTNK-77-F</v>
      </c>
      <c r="O30" s="19" t="str">
        <f t="shared" si="2"/>
        <v>Inverter Para Coche, 200 W, Toma De Onda, Convertidor De Pot DTNK-77-F</v>
      </c>
      <c r="P30" s="19">
        <f>+VLOOKUP(O30,YOVANI!B:D,3,0)</f>
        <v>77000</v>
      </c>
      <c r="Q30" s="19">
        <f t="shared" si="11"/>
        <v>77000</v>
      </c>
      <c r="R30" s="19"/>
      <c r="S30" s="19">
        <v>1000.0</v>
      </c>
      <c r="T30" s="19">
        <f t="shared" si="12"/>
        <v>9775</v>
      </c>
      <c r="U30" s="19">
        <f t="shared" si="9"/>
        <v>9775</v>
      </c>
      <c r="V30" s="21">
        <f t="shared" si="13"/>
        <v>0.1269480519</v>
      </c>
      <c r="W30" s="19" t="s">
        <v>345</v>
      </c>
      <c r="X30" s="19" t="s">
        <v>346</v>
      </c>
      <c r="Y30" s="19" t="s">
        <v>347</v>
      </c>
      <c r="Z30" s="19" t="s">
        <v>61</v>
      </c>
      <c r="AA30" s="20">
        <v>110000.0</v>
      </c>
      <c r="AB30" s="20" t="s">
        <v>66</v>
      </c>
      <c r="AC30" s="19" t="s">
        <v>67</v>
      </c>
      <c r="AD30" s="19" t="s">
        <v>348</v>
      </c>
      <c r="AE30" s="19" t="s">
        <v>349</v>
      </c>
      <c r="AF30" s="19" t="s">
        <v>61</v>
      </c>
      <c r="AG30" s="19" t="s">
        <v>61</v>
      </c>
      <c r="AH30" s="19" t="s">
        <v>348</v>
      </c>
      <c r="AI30" s="19" t="s">
        <v>350</v>
      </c>
      <c r="AJ30" s="19" t="s">
        <v>351</v>
      </c>
      <c r="AK30" s="19" t="s">
        <v>72</v>
      </c>
      <c r="AL30" s="19" t="s">
        <v>73</v>
      </c>
      <c r="AM30" s="19" t="s">
        <v>74</v>
      </c>
      <c r="AN30" s="19" t="s">
        <v>75</v>
      </c>
      <c r="AO30" s="19" t="s">
        <v>76</v>
      </c>
      <c r="AP30" s="19" t="s">
        <v>61</v>
      </c>
      <c r="AQ30" s="19" t="s">
        <v>61</v>
      </c>
      <c r="AR30" s="19" t="s">
        <v>77</v>
      </c>
      <c r="AS30" s="19" t="s">
        <v>352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353</v>
      </c>
      <c r="B31" s="19" t="s">
        <v>354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87950.0</v>
      </c>
      <c r="H31" s="20">
        <v>8025.0</v>
      </c>
      <c r="I31" s="20">
        <v>-14413.0</v>
      </c>
      <c r="J31" s="20">
        <v>-8025.0</v>
      </c>
      <c r="K31" s="20" t="s">
        <v>60</v>
      </c>
      <c r="L31" s="20">
        <v>73537.0</v>
      </c>
      <c r="M31" s="19" t="s">
        <v>61</v>
      </c>
      <c r="N31" s="19" t="str">
        <f t="shared" si="1"/>
        <v>Masajeador De Cuello De Viaje Con Calefacción, AlmohColor : COLORESRC-37-J</v>
      </c>
      <c r="O31" s="19" t="str">
        <f t="shared" si="2"/>
        <v>Masajeador De Cuello De Viaje Con Calefacción, AlmohColor : COLORESRC-37-J</v>
      </c>
      <c r="P31" s="19">
        <f>+VLOOKUP(O31,YOVANI!B:D,3,0)</f>
        <v>37000</v>
      </c>
      <c r="Q31" s="19">
        <f t="shared" si="11"/>
        <v>37000</v>
      </c>
      <c r="R31" s="19"/>
      <c r="S31" s="19">
        <v>1000.0</v>
      </c>
      <c r="T31" s="19">
        <f t="shared" si="12"/>
        <v>35537</v>
      </c>
      <c r="U31" s="19">
        <f t="shared" si="9"/>
        <v>35537</v>
      </c>
      <c r="V31" s="21">
        <f t="shared" si="13"/>
        <v>0.9604594595</v>
      </c>
      <c r="W31" s="19" t="s">
        <v>355</v>
      </c>
      <c r="X31" s="19" t="s">
        <v>356</v>
      </c>
      <c r="Y31" s="19" t="s">
        <v>357</v>
      </c>
      <c r="Z31" s="19" t="s">
        <v>260</v>
      </c>
      <c r="AA31" s="20">
        <v>87950.0</v>
      </c>
      <c r="AB31" s="20" t="s">
        <v>66</v>
      </c>
      <c r="AC31" s="19" t="s">
        <v>67</v>
      </c>
      <c r="AD31" s="19" t="s">
        <v>358</v>
      </c>
      <c r="AE31" s="19" t="s">
        <v>359</v>
      </c>
      <c r="AF31" s="19" t="s">
        <v>61</v>
      </c>
      <c r="AG31" s="19" t="s">
        <v>61</v>
      </c>
      <c r="AH31" s="19" t="s">
        <v>358</v>
      </c>
      <c r="AI31" s="19" t="s">
        <v>360</v>
      </c>
      <c r="AJ31" s="19" t="s">
        <v>361</v>
      </c>
      <c r="AK31" s="19" t="s">
        <v>362</v>
      </c>
      <c r="AL31" s="19" t="s">
        <v>103</v>
      </c>
      <c r="AM31" s="19" t="s">
        <v>363</v>
      </c>
      <c r="AN31" s="19" t="s">
        <v>75</v>
      </c>
      <c r="AO31" s="19" t="s">
        <v>76</v>
      </c>
      <c r="AP31" s="19" t="s">
        <v>61</v>
      </c>
      <c r="AQ31" s="19" t="s">
        <v>61</v>
      </c>
      <c r="AR31" s="19" t="s">
        <v>77</v>
      </c>
      <c r="AS31" s="19" t="s">
        <v>364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365</v>
      </c>
      <c r="B32" s="19" t="s">
        <v>366</v>
      </c>
      <c r="C32" s="19" t="s">
        <v>57</v>
      </c>
      <c r="D32" s="19" t="s">
        <v>58</v>
      </c>
      <c r="E32" s="19" t="s">
        <v>205</v>
      </c>
      <c r="F32" s="20">
        <v>1.0</v>
      </c>
      <c r="G32" s="20">
        <v>128000.0</v>
      </c>
      <c r="H32" s="20" t="s">
        <v>60</v>
      </c>
      <c r="I32" s="20">
        <v>-21120.0</v>
      </c>
      <c r="J32" s="20">
        <v>-12045.0</v>
      </c>
      <c r="K32" s="20" t="s">
        <v>60</v>
      </c>
      <c r="L32" s="20">
        <v>94835.0</v>
      </c>
      <c r="M32" s="19" t="s">
        <v>61</v>
      </c>
      <c r="N32" s="19" t="str">
        <f t="shared" si="1"/>
        <v>Maleta Para Mascotas ExpandibleColor : COLORESZKSO-80-F</v>
      </c>
      <c r="O32" s="19" t="str">
        <f t="shared" si="2"/>
        <v>Maleta Para Mascotas ExpandibleColor : COLORESZKSO-80-F</v>
      </c>
      <c r="P32" s="19">
        <f>+VLOOKUP(O32,YOVANI!B:D,3,0)</f>
        <v>80000</v>
      </c>
      <c r="Q32" s="19">
        <f t="shared" si="11"/>
        <v>80000</v>
      </c>
      <c r="R32" s="19"/>
      <c r="S32" s="19">
        <v>1000.0</v>
      </c>
      <c r="T32" s="19">
        <f t="shared" si="12"/>
        <v>13835</v>
      </c>
      <c r="U32" s="19">
        <f t="shared" si="9"/>
        <v>13835</v>
      </c>
      <c r="V32" s="21">
        <f t="shared" si="13"/>
        <v>0.1729375</v>
      </c>
      <c r="W32" s="19" t="s">
        <v>367</v>
      </c>
      <c r="X32" s="19" t="s">
        <v>368</v>
      </c>
      <c r="Y32" s="19" t="s">
        <v>369</v>
      </c>
      <c r="Z32" s="19" t="s">
        <v>260</v>
      </c>
      <c r="AA32" s="20">
        <v>128000.0</v>
      </c>
      <c r="AB32" s="20" t="s">
        <v>66</v>
      </c>
      <c r="AC32" s="19" t="s">
        <v>67</v>
      </c>
      <c r="AD32" s="19" t="s">
        <v>370</v>
      </c>
      <c r="AE32" s="19" t="s">
        <v>371</v>
      </c>
      <c r="AF32" s="19" t="s">
        <v>61</v>
      </c>
      <c r="AG32" s="19" t="s">
        <v>61</v>
      </c>
      <c r="AH32" s="19" t="s">
        <v>370</v>
      </c>
      <c r="AI32" s="19" t="s">
        <v>372</v>
      </c>
      <c r="AJ32" s="19" t="s">
        <v>373</v>
      </c>
      <c r="AK32" s="19" t="s">
        <v>374</v>
      </c>
      <c r="AL32" s="19" t="s">
        <v>73</v>
      </c>
      <c r="AM32" s="19" t="s">
        <v>375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77</v>
      </c>
      <c r="AS32" s="19" t="s">
        <v>376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377</v>
      </c>
      <c r="B33" s="19" t="s">
        <v>378</v>
      </c>
      <c r="C33" s="19" t="s">
        <v>57</v>
      </c>
      <c r="D33" s="19" t="s">
        <v>94</v>
      </c>
      <c r="E33" s="19" t="s">
        <v>59</v>
      </c>
      <c r="F33" s="20">
        <v>1.0</v>
      </c>
      <c r="G33" s="20">
        <v>144900.0</v>
      </c>
      <c r="H33" s="20">
        <v>1980.0</v>
      </c>
      <c r="I33" s="20">
        <v>-15939.0</v>
      </c>
      <c r="J33" s="20" t="s">
        <v>60</v>
      </c>
      <c r="K33" s="20" t="s">
        <v>60</v>
      </c>
      <c r="L33" s="20">
        <v>130941.0</v>
      </c>
      <c r="M33" s="19" t="s">
        <v>61</v>
      </c>
      <c r="N33" s="19" t="str">
        <f t="shared" si="1"/>
        <v>Ventilador Portatil Con Altavoz Bluetooth, Fm, Panel SolarCantidad de aspas : 3 | Color de la estructura : Blanco | Color de las aspas : Blanco | Diámetro : 10 " | Frecuencia : 1 | Material de las aspas : Plástico | Voltaje : 110VDB-90</v>
      </c>
      <c r="O33" s="19" t="str">
        <f t="shared" si="2"/>
        <v>Ventilador Portatil Con Altavoz Bluetooth, Fm, Panel SolarCantidad de aspas : 3 | Color de la estructura : Blanco | Color de las aspas : Blanco | Diámetro : 10 " | Frecuencia : 1 | Material de las aspas : Plástico | Voltaje : 110VDB-90</v>
      </c>
      <c r="P33" s="19">
        <f>+VLOOKUP(O33,YOVANI!B:D,3,0)</f>
        <v>90000</v>
      </c>
      <c r="Q33" s="19">
        <f t="shared" si="11"/>
        <v>90000</v>
      </c>
      <c r="R33" s="19">
        <v>7300.0</v>
      </c>
      <c r="S33" s="19">
        <v>1000.0</v>
      </c>
      <c r="T33" s="19">
        <f t="shared" si="12"/>
        <v>32641</v>
      </c>
      <c r="U33" s="19">
        <f t="shared" si="9"/>
        <v>32641</v>
      </c>
      <c r="V33" s="21">
        <f t="shared" si="13"/>
        <v>0.3626777778</v>
      </c>
      <c r="W33" s="19" t="s">
        <v>379</v>
      </c>
      <c r="X33" s="19" t="s">
        <v>380</v>
      </c>
      <c r="Y33" s="19" t="s">
        <v>381</v>
      </c>
      <c r="Z33" s="19" t="s">
        <v>382</v>
      </c>
      <c r="AA33" s="20">
        <v>144900.0</v>
      </c>
      <c r="AB33" s="20" t="s">
        <v>66</v>
      </c>
      <c r="AC33" s="19" t="s">
        <v>67</v>
      </c>
      <c r="AD33" s="19" t="s">
        <v>383</v>
      </c>
      <c r="AE33" s="19" t="s">
        <v>384</v>
      </c>
      <c r="AF33" s="19" t="s">
        <v>61</v>
      </c>
      <c r="AG33" s="19" t="s">
        <v>61</v>
      </c>
      <c r="AH33" s="19" t="s">
        <v>383</v>
      </c>
      <c r="AI33" s="19" t="s">
        <v>385</v>
      </c>
      <c r="AJ33" s="19" t="s">
        <v>386</v>
      </c>
      <c r="AK33" s="19" t="s">
        <v>102</v>
      </c>
      <c r="AL33" s="19" t="s">
        <v>103</v>
      </c>
      <c r="AM33" s="19" t="s">
        <v>387</v>
      </c>
      <c r="AN33" s="19" t="s">
        <v>75</v>
      </c>
      <c r="AO33" s="19" t="s">
        <v>105</v>
      </c>
      <c r="AP33" s="19" t="s">
        <v>61</v>
      </c>
      <c r="AQ33" s="19" t="s">
        <v>61</v>
      </c>
      <c r="AR33" s="19" t="s">
        <v>106</v>
      </c>
      <c r="AS33" s="19" t="s">
        <v>388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389</v>
      </c>
      <c r="B34" s="19" t="s">
        <v>390</v>
      </c>
      <c r="C34" s="19" t="s">
        <v>57</v>
      </c>
      <c r="D34" s="19" t="s">
        <v>94</v>
      </c>
      <c r="E34" s="19" t="s">
        <v>59</v>
      </c>
      <c r="F34" s="20">
        <v>1.0</v>
      </c>
      <c r="G34" s="20">
        <v>32250.0</v>
      </c>
      <c r="H34" s="20">
        <v>11500.0</v>
      </c>
      <c r="I34" s="20">
        <v>-1419.0</v>
      </c>
      <c r="J34" s="20" t="s">
        <v>60</v>
      </c>
      <c r="K34" s="20" t="s">
        <v>60</v>
      </c>
      <c r="L34" s="20">
        <v>42331.0</v>
      </c>
      <c r="M34" s="19" t="s">
        <v>61</v>
      </c>
      <c r="N34" s="19" t="str">
        <f t="shared" si="1"/>
        <v>Gafas De Aumento Big Vision Lupa Luz Led Recargable Usb GT-20</v>
      </c>
      <c r="O34" s="19" t="str">
        <f t="shared" si="2"/>
        <v>Gafas De Aumento Big Vision Lupa Luz Led Recargable Usb GT-20</v>
      </c>
      <c r="P34" s="19">
        <f>+VLOOKUP(O34,YOVANI!B:D,3,0)</f>
        <v>20000</v>
      </c>
      <c r="Q34" s="19">
        <f t="shared" si="11"/>
        <v>20000</v>
      </c>
      <c r="R34" s="19">
        <v>7300.0</v>
      </c>
      <c r="S34" s="19">
        <v>1000.0</v>
      </c>
      <c r="T34" s="19">
        <f t="shared" si="12"/>
        <v>14031</v>
      </c>
      <c r="U34" s="19">
        <f t="shared" si="9"/>
        <v>14031</v>
      </c>
      <c r="V34" s="21">
        <f t="shared" si="13"/>
        <v>0.70155</v>
      </c>
      <c r="W34" s="19" t="s">
        <v>391</v>
      </c>
      <c r="X34" s="19" t="s">
        <v>392</v>
      </c>
      <c r="Y34" s="19" t="s">
        <v>393</v>
      </c>
      <c r="Z34" s="19" t="s">
        <v>61</v>
      </c>
      <c r="AA34" s="20">
        <v>32250.0</v>
      </c>
      <c r="AB34" s="20" t="s">
        <v>66</v>
      </c>
      <c r="AC34" s="19" t="s">
        <v>67</v>
      </c>
      <c r="AD34" s="19" t="s">
        <v>394</v>
      </c>
      <c r="AE34" s="19" t="s">
        <v>395</v>
      </c>
      <c r="AF34" s="19" t="s">
        <v>61</v>
      </c>
      <c r="AG34" s="19" t="s">
        <v>61</v>
      </c>
      <c r="AH34" s="19" t="s">
        <v>394</v>
      </c>
      <c r="AI34" s="19" t="s">
        <v>396</v>
      </c>
      <c r="AJ34" s="19" t="s">
        <v>397</v>
      </c>
      <c r="AK34" s="19" t="s">
        <v>141</v>
      </c>
      <c r="AL34" s="19" t="s">
        <v>103</v>
      </c>
      <c r="AM34" s="19" t="s">
        <v>398</v>
      </c>
      <c r="AN34" s="19" t="s">
        <v>75</v>
      </c>
      <c r="AO34" s="19" t="s">
        <v>105</v>
      </c>
      <c r="AP34" s="19" t="s">
        <v>61</v>
      </c>
      <c r="AQ34" s="19" t="s">
        <v>61</v>
      </c>
      <c r="AR34" s="19" t="s">
        <v>106</v>
      </c>
      <c r="AS34" s="19" t="s">
        <v>399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400</v>
      </c>
      <c r="B35" s="19" t="s">
        <v>401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44500.0</v>
      </c>
      <c r="H35" s="20">
        <v>10400.0</v>
      </c>
      <c r="I35" s="20">
        <v>-6550.0</v>
      </c>
      <c r="J35" s="20">
        <v>-10400.0</v>
      </c>
      <c r="K35" s="20" t="s">
        <v>60</v>
      </c>
      <c r="L35" s="20">
        <v>37950.0</v>
      </c>
      <c r="M35" s="19" t="s">
        <v>61</v>
      </c>
      <c r="N35" s="19" t="str">
        <f t="shared" si="1"/>
        <v>Camara Deportiva Full Hd 1080p Impermeable Waterproof 30m Color Negro TNT-35-J</v>
      </c>
      <c r="O35" s="19" t="str">
        <f t="shared" si="2"/>
        <v>Camara Deportiva Full Hd 1080p Impermeable Waterproof 30m Color Negro TNT-35-J</v>
      </c>
      <c r="P35" s="19">
        <f>+VLOOKUP(O35,YOVANI!B:D,3,0)</f>
        <v>35000</v>
      </c>
      <c r="Q35" s="19">
        <f t="shared" si="11"/>
        <v>35000</v>
      </c>
      <c r="R35" s="19"/>
      <c r="S35" s="19">
        <v>1000.0</v>
      </c>
      <c r="T35" s="19">
        <f t="shared" si="12"/>
        <v>1950</v>
      </c>
      <c r="U35" s="19">
        <f t="shared" si="9"/>
        <v>1950</v>
      </c>
      <c r="V35" s="23">
        <f t="shared" si="13"/>
        <v>0.05571428571</v>
      </c>
      <c r="W35" s="19" t="s">
        <v>402</v>
      </c>
      <c r="X35" s="19" t="s">
        <v>403</v>
      </c>
      <c r="Y35" s="19" t="s">
        <v>404</v>
      </c>
      <c r="Z35" s="19" t="s">
        <v>61</v>
      </c>
      <c r="AA35" s="20">
        <v>44500.0</v>
      </c>
      <c r="AB35" s="20" t="s">
        <v>66</v>
      </c>
      <c r="AC35" s="19" t="s">
        <v>67</v>
      </c>
      <c r="AD35" s="19" t="s">
        <v>405</v>
      </c>
      <c r="AE35" s="19" t="s">
        <v>406</v>
      </c>
      <c r="AF35" s="19" t="s">
        <v>61</v>
      </c>
      <c r="AG35" s="19" t="s">
        <v>61</v>
      </c>
      <c r="AH35" s="19" t="s">
        <v>405</v>
      </c>
      <c r="AI35" s="19" t="s">
        <v>407</v>
      </c>
      <c r="AJ35" s="19" t="s">
        <v>408</v>
      </c>
      <c r="AK35" s="19" t="s">
        <v>102</v>
      </c>
      <c r="AL35" s="19" t="s">
        <v>103</v>
      </c>
      <c r="AM35" s="19" t="s">
        <v>409</v>
      </c>
      <c r="AN35" s="19" t="s">
        <v>75</v>
      </c>
      <c r="AO35" s="19" t="s">
        <v>76</v>
      </c>
      <c r="AP35" s="19" t="s">
        <v>61</v>
      </c>
      <c r="AQ35" s="19" t="s">
        <v>61</v>
      </c>
      <c r="AR35" s="19" t="s">
        <v>77</v>
      </c>
      <c r="AS35" s="19" t="s">
        <v>410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411</v>
      </c>
      <c r="B36" s="19" t="s">
        <v>412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55000.0</v>
      </c>
      <c r="H36" s="20">
        <v>16200.0</v>
      </c>
      <c r="I36" s="20">
        <v>-11162.77</v>
      </c>
      <c r="J36" s="20">
        <v>-16200.0</v>
      </c>
      <c r="K36" s="20" t="s">
        <v>60</v>
      </c>
      <c r="L36" s="20">
        <v>43837.23</v>
      </c>
      <c r="M36" s="19" t="s">
        <v>61</v>
      </c>
      <c r="N36" s="19" t="str">
        <f t="shared" si="1"/>
        <v>Maquina Mini Olla Fundidora De Chocolate EléctricaColor : Naranja claroDTRNK-36-F --41</v>
      </c>
      <c r="O36" s="19" t="str">
        <f t="shared" si="2"/>
        <v>Maquina Mini Olla Fundidora De Chocolate EléctricaColor : Naranja claroDTRNK-36-F --41</v>
      </c>
      <c r="P36" s="19">
        <f>+VLOOKUP(O36,YOVANI!B:D,3,0)</f>
        <v>40000</v>
      </c>
      <c r="Q36" s="19">
        <f t="shared" si="11"/>
        <v>40000</v>
      </c>
      <c r="R36" s="19"/>
      <c r="S36" s="19">
        <v>1000.0</v>
      </c>
      <c r="T36" s="19">
        <f t="shared" si="12"/>
        <v>2837.23</v>
      </c>
      <c r="U36" s="19">
        <f t="shared" si="9"/>
        <v>2837.23</v>
      </c>
      <c r="V36" s="21">
        <f t="shared" si="13"/>
        <v>0.07093075</v>
      </c>
      <c r="W36" s="19" t="s">
        <v>239</v>
      </c>
      <c r="X36" s="19" t="s">
        <v>240</v>
      </c>
      <c r="Y36" s="19" t="s">
        <v>241</v>
      </c>
      <c r="Z36" s="19" t="s">
        <v>242</v>
      </c>
      <c r="AA36" s="20">
        <v>55000.0</v>
      </c>
      <c r="AB36" s="20" t="s">
        <v>66</v>
      </c>
      <c r="AC36" s="19" t="s">
        <v>67</v>
      </c>
      <c r="AD36" s="19" t="s">
        <v>413</v>
      </c>
      <c r="AE36" s="19" t="s">
        <v>414</v>
      </c>
      <c r="AF36" s="19" t="s">
        <v>61</v>
      </c>
      <c r="AG36" s="19" t="s">
        <v>61</v>
      </c>
      <c r="AH36" s="19" t="s">
        <v>413</v>
      </c>
      <c r="AI36" s="19" t="s">
        <v>415</v>
      </c>
      <c r="AJ36" s="19" t="s">
        <v>416</v>
      </c>
      <c r="AK36" s="19" t="s">
        <v>417</v>
      </c>
      <c r="AL36" s="19" t="s">
        <v>418</v>
      </c>
      <c r="AM36" s="19" t="s">
        <v>419</v>
      </c>
      <c r="AN36" s="19" t="s">
        <v>75</v>
      </c>
      <c r="AO36" s="19" t="s">
        <v>76</v>
      </c>
      <c r="AP36" s="19" t="s">
        <v>61</v>
      </c>
      <c r="AQ36" s="19" t="s">
        <v>61</v>
      </c>
      <c r="AR36" s="19" t="s">
        <v>77</v>
      </c>
      <c r="AS36" s="19" t="s">
        <v>420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421</v>
      </c>
      <c r="B37" s="19" t="s">
        <v>422</v>
      </c>
      <c r="C37" s="19" t="s">
        <v>57</v>
      </c>
      <c r="D37" s="19" t="s">
        <v>58</v>
      </c>
      <c r="E37" s="19" t="s">
        <v>59</v>
      </c>
      <c r="F37" s="20">
        <v>1.0</v>
      </c>
      <c r="G37" s="20">
        <v>165000.0</v>
      </c>
      <c r="H37" s="20" t="s">
        <v>60</v>
      </c>
      <c r="I37" s="20">
        <v>-27908.1</v>
      </c>
      <c r="J37" s="20">
        <v>-8175.0</v>
      </c>
      <c r="K37" s="20" t="s">
        <v>60</v>
      </c>
      <c r="L37" s="20">
        <v>128916.9</v>
      </c>
      <c r="M37" s="19" t="s">
        <v>61</v>
      </c>
      <c r="N37" s="19" t="str">
        <f t="shared" si="1"/>
        <v>Molino Eléctrico Para Maíz Carne 2500w 6 En 1 Con Embutidor RD-120F</v>
      </c>
      <c r="O37" s="19" t="str">
        <f t="shared" si="2"/>
        <v>Molino Eléctrico Para Maíz Carne 2500w 6 En 1 Con Embutidor RD-120F</v>
      </c>
      <c r="P37" s="19">
        <f>+VLOOKUP(O37,YOVANI!B:D,3,0)</f>
        <v>120000</v>
      </c>
      <c r="Q37" s="19">
        <f t="shared" si="11"/>
        <v>120000</v>
      </c>
      <c r="R37" s="19"/>
      <c r="S37" s="19">
        <v>1000.0</v>
      </c>
      <c r="T37" s="19">
        <f t="shared" si="12"/>
        <v>7916.9</v>
      </c>
      <c r="U37" s="19">
        <f t="shared" si="9"/>
        <v>7916.9</v>
      </c>
      <c r="V37" s="21">
        <f t="shared" si="13"/>
        <v>0.06597416667</v>
      </c>
      <c r="W37" s="19" t="s">
        <v>423</v>
      </c>
      <c r="X37" s="19" t="s">
        <v>424</v>
      </c>
      <c r="Y37" s="19" t="s">
        <v>425</v>
      </c>
      <c r="Z37" s="19" t="s">
        <v>61</v>
      </c>
      <c r="AA37" s="20">
        <v>165000.0</v>
      </c>
      <c r="AB37" s="20" t="s">
        <v>66</v>
      </c>
      <c r="AC37" s="19" t="s">
        <v>67</v>
      </c>
      <c r="AD37" s="19" t="s">
        <v>426</v>
      </c>
      <c r="AE37" s="19" t="s">
        <v>427</v>
      </c>
      <c r="AF37" s="19" t="s">
        <v>61</v>
      </c>
      <c r="AG37" s="19" t="s">
        <v>61</v>
      </c>
      <c r="AH37" s="19" t="s">
        <v>426</v>
      </c>
      <c r="AI37" s="19" t="s">
        <v>428</v>
      </c>
      <c r="AJ37" s="19" t="s">
        <v>429</v>
      </c>
      <c r="AK37" s="19" t="s">
        <v>430</v>
      </c>
      <c r="AL37" s="19" t="s">
        <v>431</v>
      </c>
      <c r="AM37" s="19" t="s">
        <v>432</v>
      </c>
      <c r="AN37" s="19" t="s">
        <v>75</v>
      </c>
      <c r="AO37" s="19" t="s">
        <v>76</v>
      </c>
      <c r="AP37" s="19" t="s">
        <v>61</v>
      </c>
      <c r="AQ37" s="19" t="s">
        <v>61</v>
      </c>
      <c r="AR37" s="19" t="s">
        <v>77</v>
      </c>
      <c r="AS37" s="19" t="s">
        <v>433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434</v>
      </c>
      <c r="B38" s="19" t="s">
        <v>435</v>
      </c>
      <c r="C38" s="19" t="s">
        <v>57</v>
      </c>
      <c r="D38" s="19" t="s">
        <v>58</v>
      </c>
      <c r="E38" s="19" t="s">
        <v>59</v>
      </c>
      <c r="F38" s="20">
        <v>1.0</v>
      </c>
      <c r="G38" s="20">
        <v>79372.0</v>
      </c>
      <c r="H38" s="20">
        <v>12800.0</v>
      </c>
      <c r="I38" s="20">
        <v>-15593.0</v>
      </c>
      <c r="J38" s="20">
        <v>-12800.0</v>
      </c>
      <c r="K38" s="20" t="s">
        <v>60</v>
      </c>
      <c r="L38" s="20">
        <v>63779.0</v>
      </c>
      <c r="M38" s="19" t="s">
        <v>61</v>
      </c>
      <c r="N38" s="19" t="str">
        <f t="shared" si="1"/>
        <v>Maquina De Peluqueria Inalámbrica Profesional Vgr V-268 Color Dorado LI-58</v>
      </c>
      <c r="O38" s="19" t="str">
        <f t="shared" si="2"/>
        <v>Maquina De Peluqueria Inalámbrica Profesional Vgr V-268 Color Dorado LI-58</v>
      </c>
      <c r="P38" s="19">
        <f>+VLOOKUP(O38,YOVANI!B:D,3,0)</f>
        <v>58000</v>
      </c>
      <c r="Q38" s="19">
        <f t="shared" si="11"/>
        <v>58000</v>
      </c>
      <c r="R38" s="19"/>
      <c r="S38" s="19">
        <v>1000.0</v>
      </c>
      <c r="T38" s="19">
        <f t="shared" si="12"/>
        <v>4779</v>
      </c>
      <c r="U38" s="19">
        <f t="shared" si="9"/>
        <v>4779</v>
      </c>
      <c r="V38" s="21">
        <f t="shared" si="13"/>
        <v>0.08239655172</v>
      </c>
      <c r="W38" s="19" t="s">
        <v>278</v>
      </c>
      <c r="X38" s="19" t="s">
        <v>279</v>
      </c>
      <c r="Y38" s="19" t="s">
        <v>280</v>
      </c>
      <c r="Z38" s="19" t="s">
        <v>61</v>
      </c>
      <c r="AA38" s="20">
        <v>79372.0</v>
      </c>
      <c r="AB38" s="20" t="s">
        <v>66</v>
      </c>
      <c r="AC38" s="19" t="s">
        <v>67</v>
      </c>
      <c r="AD38" s="19" t="s">
        <v>436</v>
      </c>
      <c r="AE38" s="19" t="s">
        <v>437</v>
      </c>
      <c r="AF38" s="19" t="s">
        <v>61</v>
      </c>
      <c r="AG38" s="19" t="s">
        <v>61</v>
      </c>
      <c r="AH38" s="19" t="s">
        <v>436</v>
      </c>
      <c r="AI38" s="19" t="s">
        <v>438</v>
      </c>
      <c r="AJ38" s="19" t="s">
        <v>439</v>
      </c>
      <c r="AK38" s="19" t="s">
        <v>440</v>
      </c>
      <c r="AL38" s="19" t="s">
        <v>89</v>
      </c>
      <c r="AM38" s="19" t="s">
        <v>441</v>
      </c>
      <c r="AN38" s="19" t="s">
        <v>75</v>
      </c>
      <c r="AO38" s="19" t="s">
        <v>76</v>
      </c>
      <c r="AP38" s="19" t="s">
        <v>61</v>
      </c>
      <c r="AQ38" s="19" t="s">
        <v>61</v>
      </c>
      <c r="AR38" s="19" t="s">
        <v>442</v>
      </c>
      <c r="AS38" s="19" t="s">
        <v>443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444</v>
      </c>
      <c r="B39" s="19" t="s">
        <v>445</v>
      </c>
      <c r="C39" s="19" t="s">
        <v>57</v>
      </c>
      <c r="D39" s="19" t="s">
        <v>58</v>
      </c>
      <c r="E39" s="19" t="s">
        <v>205</v>
      </c>
      <c r="F39" s="20">
        <v>1.0</v>
      </c>
      <c r="G39" s="20">
        <v>34087.0</v>
      </c>
      <c r="H39" s="20">
        <v>9975.0</v>
      </c>
      <c r="I39" s="20">
        <v>-7895.0</v>
      </c>
      <c r="J39" s="20">
        <v>-9975.0</v>
      </c>
      <c r="K39" s="20" t="s">
        <v>60</v>
      </c>
      <c r="L39" s="20">
        <v>26192.0</v>
      </c>
      <c r="M39" s="19" t="s">
        <v>61</v>
      </c>
      <c r="N39" s="19" t="str">
        <f t="shared" si="1"/>
        <v>Cargador Portátil Power Bank 12800mah 3 Usb + LinternaColor : MarrónTQ-23</v>
      </c>
      <c r="O39" s="19" t="str">
        <f t="shared" si="2"/>
        <v>Cargador Portátil Power Bank 12800mah 3 Usb + LinternaColor : MarrónTQ-23</v>
      </c>
      <c r="P39" s="19">
        <f>+VLOOKUP(O39,YOVANI!B:D,3,0)</f>
        <v>23000</v>
      </c>
      <c r="Q39" s="19">
        <f t="shared" si="11"/>
        <v>23000</v>
      </c>
      <c r="R39" s="19"/>
      <c r="S39" s="19">
        <v>1000.0</v>
      </c>
      <c r="T39" s="19">
        <f t="shared" si="12"/>
        <v>2192</v>
      </c>
      <c r="U39" s="19">
        <f t="shared" si="9"/>
        <v>2192</v>
      </c>
      <c r="V39" s="21">
        <f t="shared" si="13"/>
        <v>0.09530434783</v>
      </c>
      <c r="W39" s="19" t="s">
        <v>446</v>
      </c>
      <c r="X39" s="19" t="s">
        <v>447</v>
      </c>
      <c r="Y39" s="19" t="s">
        <v>448</v>
      </c>
      <c r="Z39" s="19" t="s">
        <v>449</v>
      </c>
      <c r="AA39" s="20">
        <v>34087.0</v>
      </c>
      <c r="AB39" s="20" t="s">
        <v>66</v>
      </c>
      <c r="AC39" s="19" t="s">
        <v>67</v>
      </c>
      <c r="AD39" s="19" t="s">
        <v>450</v>
      </c>
      <c r="AE39" s="19" t="s">
        <v>451</v>
      </c>
      <c r="AF39" s="19" t="s">
        <v>61</v>
      </c>
      <c r="AG39" s="19" t="s">
        <v>61</v>
      </c>
      <c r="AH39" s="19" t="s">
        <v>450</v>
      </c>
      <c r="AI39" s="19" t="s">
        <v>452</v>
      </c>
      <c r="AJ39" s="19" t="s">
        <v>453</v>
      </c>
      <c r="AK39" s="19" t="s">
        <v>175</v>
      </c>
      <c r="AL39" s="19" t="s">
        <v>89</v>
      </c>
      <c r="AM39" s="19" t="s">
        <v>176</v>
      </c>
      <c r="AN39" s="19" t="s">
        <v>75</v>
      </c>
      <c r="AO39" s="19" t="s">
        <v>76</v>
      </c>
      <c r="AP39" s="19" t="s">
        <v>61</v>
      </c>
      <c r="AQ39" s="19" t="s">
        <v>61</v>
      </c>
      <c r="AR39" s="19" t="s">
        <v>77</v>
      </c>
      <c r="AS39" s="19" t="s">
        <v>454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24" t="s">
        <v>455</v>
      </c>
      <c r="B40" s="25" t="s">
        <v>456</v>
      </c>
      <c r="C40" s="25" t="s">
        <v>224</v>
      </c>
      <c r="D40" s="25" t="s">
        <v>61</v>
      </c>
      <c r="E40" s="25" t="s">
        <v>61</v>
      </c>
      <c r="F40" s="26" t="s">
        <v>60</v>
      </c>
      <c r="G40" s="26">
        <v>42500.0</v>
      </c>
      <c r="H40" s="26">
        <v>16150.0</v>
      </c>
      <c r="I40" s="26">
        <v>-10787.5</v>
      </c>
      <c r="J40" s="26">
        <v>-16150.0</v>
      </c>
      <c r="K40" s="26" t="s">
        <v>60</v>
      </c>
      <c r="L40" s="26">
        <v>31712.5</v>
      </c>
      <c r="M40" s="25" t="s">
        <v>61</v>
      </c>
      <c r="N40" s="19" t="str">
        <f t="shared" si="1"/>
        <v>   </v>
      </c>
      <c r="O40" s="19" t="str">
        <f t="shared" si="2"/>
        <v/>
      </c>
      <c r="P40" s="19">
        <v>18000.0</v>
      </c>
      <c r="Q40" s="19">
        <v>18000.0</v>
      </c>
      <c r="R40" s="25"/>
      <c r="S40" s="19">
        <v>1000.0</v>
      </c>
      <c r="T40" s="19">
        <f t="shared" si="12"/>
        <v>12712.5</v>
      </c>
      <c r="U40" s="19" t="str">
        <f t="shared" si="9"/>
        <v>#DIV/0!</v>
      </c>
      <c r="V40" s="21">
        <f t="shared" si="13"/>
        <v>0.70625</v>
      </c>
      <c r="W40" s="25" t="s">
        <v>61</v>
      </c>
      <c r="X40" s="25" t="s">
        <v>61</v>
      </c>
      <c r="Y40" s="25" t="s">
        <v>61</v>
      </c>
      <c r="Z40" s="25" t="s">
        <v>61</v>
      </c>
      <c r="AA40" s="26" t="s">
        <v>60</v>
      </c>
      <c r="AB40" s="26" t="s">
        <v>61</v>
      </c>
      <c r="AC40" s="25" t="s">
        <v>67</v>
      </c>
      <c r="AD40" s="25" t="s">
        <v>457</v>
      </c>
      <c r="AE40" s="25" t="s">
        <v>458</v>
      </c>
      <c r="AF40" s="25" t="s">
        <v>61</v>
      </c>
      <c r="AG40" s="25" t="s">
        <v>61</v>
      </c>
      <c r="AH40" s="25" t="s">
        <v>457</v>
      </c>
      <c r="AI40" s="25" t="s">
        <v>459</v>
      </c>
      <c r="AJ40" s="25" t="s">
        <v>460</v>
      </c>
      <c r="AK40" s="25" t="s">
        <v>461</v>
      </c>
      <c r="AL40" s="25" t="s">
        <v>89</v>
      </c>
      <c r="AM40" s="25" t="s">
        <v>462</v>
      </c>
      <c r="AN40" s="25" t="s">
        <v>75</v>
      </c>
      <c r="AO40" s="25" t="s">
        <v>76</v>
      </c>
      <c r="AP40" s="25" t="s">
        <v>61</v>
      </c>
      <c r="AQ40" s="25" t="s">
        <v>61</v>
      </c>
      <c r="AR40" s="25" t="s">
        <v>77</v>
      </c>
      <c r="AS40" s="25" t="s">
        <v>463</v>
      </c>
      <c r="AT40" s="25" t="s">
        <v>61</v>
      </c>
      <c r="AU40" s="27" t="s">
        <v>61</v>
      </c>
      <c r="AV40" s="25" t="s">
        <v>61</v>
      </c>
      <c r="AW40" s="25" t="s">
        <v>61</v>
      </c>
      <c r="AX40" s="25" t="s">
        <v>61</v>
      </c>
      <c r="AY40" s="25" t="s">
        <v>61</v>
      </c>
      <c r="AZ40" s="25" t="s">
        <v>61</v>
      </c>
      <c r="BA40" s="25" t="s">
        <v>61</v>
      </c>
      <c r="BB40" s="27" t="s">
        <v>60</v>
      </c>
      <c r="BC40" s="25" t="s">
        <v>61</v>
      </c>
      <c r="BD40" s="25" t="s">
        <v>60</v>
      </c>
      <c r="BE40" s="25" t="s">
        <v>61</v>
      </c>
    </row>
    <row r="41" ht="15.75" customHeight="1">
      <c r="A41" s="28" t="s">
        <v>464</v>
      </c>
      <c r="B41" s="29" t="s">
        <v>456</v>
      </c>
      <c r="C41" s="29" t="s">
        <v>57</v>
      </c>
      <c r="D41" s="29" t="s">
        <v>58</v>
      </c>
      <c r="E41" s="29" t="s">
        <v>205</v>
      </c>
      <c r="F41" s="30">
        <v>1.0</v>
      </c>
      <c r="G41" s="30" t="s">
        <v>60</v>
      </c>
      <c r="H41" s="30" t="s">
        <v>60</v>
      </c>
      <c r="I41" s="30" t="s">
        <v>60</v>
      </c>
      <c r="J41" s="30" t="s">
        <v>60</v>
      </c>
      <c r="K41" s="30" t="s">
        <v>60</v>
      </c>
      <c r="L41" s="30" t="s">
        <v>60</v>
      </c>
      <c r="M41" s="29" t="s">
        <v>61</v>
      </c>
      <c r="N41" s="19" t="str">
        <f t="shared" si="1"/>
        <v>Filtro Repuesto Purificador De Agua Para El Grifo Zoosen VZ-4</v>
      </c>
      <c r="O41" s="19" t="str">
        <f t="shared" si="2"/>
        <v>Filtro Repuesto Purificador De Agua Para El Grifo Zoosen VZ-4</v>
      </c>
      <c r="P41" s="19">
        <v>0.0</v>
      </c>
      <c r="Q41" s="19">
        <f t="shared" ref="Q41:Q42" si="14">+P41*F41</f>
        <v>0</v>
      </c>
      <c r="R41" s="29"/>
      <c r="S41" s="19">
        <v>0.0</v>
      </c>
      <c r="T41" s="19">
        <v>0.0</v>
      </c>
      <c r="U41" s="19">
        <f t="shared" si="9"/>
        <v>0</v>
      </c>
      <c r="V41" s="21">
        <v>0.0</v>
      </c>
      <c r="W41" s="29" t="s">
        <v>465</v>
      </c>
      <c r="X41" s="29" t="s">
        <v>466</v>
      </c>
      <c r="Y41" s="29" t="s">
        <v>467</v>
      </c>
      <c r="Z41" s="29" t="s">
        <v>61</v>
      </c>
      <c r="AA41" s="30">
        <v>13600.0</v>
      </c>
      <c r="AB41" s="30" t="s">
        <v>66</v>
      </c>
      <c r="AC41" s="29" t="s">
        <v>61</v>
      </c>
      <c r="AD41" s="29" t="s">
        <v>61</v>
      </c>
      <c r="AE41" s="29" t="s">
        <v>61</v>
      </c>
      <c r="AF41" s="29" t="s">
        <v>61</v>
      </c>
      <c r="AG41" s="29" t="s">
        <v>61</v>
      </c>
      <c r="AH41" s="29" t="s">
        <v>61</v>
      </c>
      <c r="AI41" s="29" t="s">
        <v>61</v>
      </c>
      <c r="AJ41" s="29" t="s">
        <v>61</v>
      </c>
      <c r="AK41" s="29" t="s">
        <v>61</v>
      </c>
      <c r="AL41" s="29" t="s">
        <v>61</v>
      </c>
      <c r="AM41" s="29" t="s">
        <v>61</v>
      </c>
      <c r="AN41" s="29" t="s">
        <v>61</v>
      </c>
      <c r="AO41" s="29" t="s">
        <v>61</v>
      </c>
      <c r="AP41" s="29" t="s">
        <v>61</v>
      </c>
      <c r="AQ41" s="29" t="s">
        <v>61</v>
      </c>
      <c r="AR41" s="29" t="s">
        <v>61</v>
      </c>
      <c r="AS41" s="29" t="s">
        <v>61</v>
      </c>
      <c r="AT41" s="29" t="s">
        <v>61</v>
      </c>
      <c r="AU41" s="30" t="s">
        <v>61</v>
      </c>
      <c r="AV41" s="29" t="s">
        <v>61</v>
      </c>
      <c r="AW41" s="29" t="s">
        <v>61</v>
      </c>
      <c r="AX41" s="29" t="s">
        <v>61</v>
      </c>
      <c r="AY41" s="29" t="s">
        <v>61</v>
      </c>
      <c r="AZ41" s="29" t="s">
        <v>61</v>
      </c>
      <c r="BA41" s="29" t="s">
        <v>61</v>
      </c>
      <c r="BB41" s="30" t="s">
        <v>60</v>
      </c>
      <c r="BC41" s="29" t="s">
        <v>59</v>
      </c>
      <c r="BD41" s="29" t="s">
        <v>60</v>
      </c>
      <c r="BE41" s="29" t="s">
        <v>59</v>
      </c>
    </row>
    <row r="42" ht="15.75" customHeight="1">
      <c r="A42" s="28" t="s">
        <v>468</v>
      </c>
      <c r="B42" s="29" t="s">
        <v>456</v>
      </c>
      <c r="C42" s="29" t="s">
        <v>57</v>
      </c>
      <c r="D42" s="29" t="s">
        <v>58</v>
      </c>
      <c r="E42" s="29" t="s">
        <v>205</v>
      </c>
      <c r="F42" s="30">
        <v>1.0</v>
      </c>
      <c r="G42" s="30" t="s">
        <v>60</v>
      </c>
      <c r="H42" s="30" t="s">
        <v>60</v>
      </c>
      <c r="I42" s="30" t="s">
        <v>60</v>
      </c>
      <c r="J42" s="30" t="s">
        <v>60</v>
      </c>
      <c r="K42" s="30" t="s">
        <v>60</v>
      </c>
      <c r="L42" s="30" t="s">
        <v>60</v>
      </c>
      <c r="M42" s="29" t="s">
        <v>61</v>
      </c>
      <c r="N42" s="19" t="str">
        <f t="shared" si="1"/>
        <v>Filtro De Agua Purificador Grifo 7 Niveles Adaptable Nuevo LI-20</v>
      </c>
      <c r="O42" s="19" t="str">
        <f t="shared" si="2"/>
        <v>Filtro De Agua Purificador Grifo 7 Niveles Adaptable Nuevo LI-20</v>
      </c>
      <c r="P42" s="19">
        <v>0.0</v>
      </c>
      <c r="Q42" s="19">
        <f t="shared" si="14"/>
        <v>0</v>
      </c>
      <c r="R42" s="29"/>
      <c r="S42" s="19">
        <v>0.0</v>
      </c>
      <c r="T42" s="19">
        <v>0.0</v>
      </c>
      <c r="U42" s="19">
        <f t="shared" si="9"/>
        <v>0</v>
      </c>
      <c r="V42" s="21">
        <v>0.0</v>
      </c>
      <c r="W42" s="29" t="s">
        <v>469</v>
      </c>
      <c r="X42" s="29" t="s">
        <v>470</v>
      </c>
      <c r="Y42" s="29" t="s">
        <v>471</v>
      </c>
      <c r="Z42" s="29" t="s">
        <v>61</v>
      </c>
      <c r="AA42" s="30">
        <v>28900.0</v>
      </c>
      <c r="AB42" s="30" t="s">
        <v>66</v>
      </c>
      <c r="AC42" s="29" t="s">
        <v>61</v>
      </c>
      <c r="AD42" s="29" t="s">
        <v>61</v>
      </c>
      <c r="AE42" s="29" t="s">
        <v>61</v>
      </c>
      <c r="AF42" s="29" t="s">
        <v>61</v>
      </c>
      <c r="AG42" s="29" t="s">
        <v>61</v>
      </c>
      <c r="AH42" s="29" t="s">
        <v>61</v>
      </c>
      <c r="AI42" s="29" t="s">
        <v>61</v>
      </c>
      <c r="AJ42" s="29" t="s">
        <v>61</v>
      </c>
      <c r="AK42" s="29" t="s">
        <v>61</v>
      </c>
      <c r="AL42" s="29" t="s">
        <v>61</v>
      </c>
      <c r="AM42" s="29" t="s">
        <v>61</v>
      </c>
      <c r="AN42" s="29" t="s">
        <v>61</v>
      </c>
      <c r="AO42" s="29" t="s">
        <v>61</v>
      </c>
      <c r="AP42" s="29" t="s">
        <v>61</v>
      </c>
      <c r="AQ42" s="29" t="s">
        <v>61</v>
      </c>
      <c r="AR42" s="29" t="s">
        <v>61</v>
      </c>
      <c r="AS42" s="29" t="s">
        <v>61</v>
      </c>
      <c r="AT42" s="29" t="s">
        <v>61</v>
      </c>
      <c r="AU42" s="30" t="s">
        <v>61</v>
      </c>
      <c r="AV42" s="29" t="s">
        <v>61</v>
      </c>
      <c r="AW42" s="29" t="s">
        <v>61</v>
      </c>
      <c r="AX42" s="29" t="s">
        <v>61</v>
      </c>
      <c r="AY42" s="29" t="s">
        <v>61</v>
      </c>
      <c r="AZ42" s="29" t="s">
        <v>61</v>
      </c>
      <c r="BA42" s="29" t="s">
        <v>61</v>
      </c>
      <c r="BB42" s="30" t="s">
        <v>60</v>
      </c>
      <c r="BC42" s="29" t="s">
        <v>59</v>
      </c>
      <c r="BD42" s="29" t="s">
        <v>60</v>
      </c>
      <c r="BE42" s="29" t="s">
        <v>59</v>
      </c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A$2:$BE$42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</hyperlinks>
  <printOptions/>
  <pageMargins bottom="0.75" footer="0.0" header="0.0" left="0.7" right="0.7" top="0.75"/>
  <pageSetup orientation="landscape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9.63"/>
    <col customWidth="1" min="3" max="3" width="11.38"/>
    <col customWidth="1" min="4" max="8" width="22.25"/>
    <col customWidth="1" min="9" max="26" width="10.63"/>
  </cols>
  <sheetData>
    <row r="1" ht="63.75" customHeight="1">
      <c r="A1" s="35" t="s">
        <v>496</v>
      </c>
      <c r="B1" s="36" t="s">
        <v>497</v>
      </c>
      <c r="C1" s="36" t="s">
        <v>498</v>
      </c>
      <c r="D1" s="36" t="s">
        <v>499</v>
      </c>
      <c r="E1" s="37" t="s">
        <v>500</v>
      </c>
      <c r="F1" s="36" t="s">
        <v>501</v>
      </c>
      <c r="G1" s="36" t="s">
        <v>472</v>
      </c>
      <c r="H1" s="36" t="s">
        <v>502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63.75" customHeight="1">
      <c r="A2" s="39">
        <v>84.0</v>
      </c>
      <c r="B2" s="40" t="s">
        <v>503</v>
      </c>
      <c r="C2" s="41">
        <v>2.0</v>
      </c>
      <c r="D2" s="42">
        <v>45000.0</v>
      </c>
      <c r="E2" s="43">
        <v>90000.0</v>
      </c>
      <c r="F2" s="44"/>
      <c r="G2" s="44" t="s">
        <v>479</v>
      </c>
      <c r="H2" s="45" t="s">
        <v>504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63.75" customHeight="1">
      <c r="A3" s="39">
        <v>85.0</v>
      </c>
      <c r="B3" s="40" t="s">
        <v>505</v>
      </c>
      <c r="C3" s="41">
        <v>3.0</v>
      </c>
      <c r="D3" s="42">
        <v>160000.0</v>
      </c>
      <c r="E3" s="43">
        <v>480000.0</v>
      </c>
      <c r="F3" s="44"/>
      <c r="G3" s="44" t="s">
        <v>485</v>
      </c>
      <c r="H3" s="45" t="s">
        <v>504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63.75" customHeight="1">
      <c r="A4" s="39">
        <v>86.0</v>
      </c>
      <c r="B4" s="40" t="s">
        <v>506</v>
      </c>
      <c r="C4" s="41">
        <v>1.0</v>
      </c>
      <c r="D4" s="42">
        <v>15000.0</v>
      </c>
      <c r="E4" s="43">
        <v>15000.0</v>
      </c>
      <c r="F4" s="44"/>
      <c r="G4" s="44" t="s">
        <v>481</v>
      </c>
      <c r="H4" s="45" t="s">
        <v>504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63.75" customHeight="1">
      <c r="A5" s="46">
        <v>87.0</v>
      </c>
      <c r="B5" s="47" t="s">
        <v>507</v>
      </c>
      <c r="C5" s="48">
        <v>1.0</v>
      </c>
      <c r="D5" s="43">
        <v>18000.0</v>
      </c>
      <c r="E5" s="43">
        <v>18000.0</v>
      </c>
      <c r="F5" s="49"/>
      <c r="G5" s="49" t="s">
        <v>494</v>
      </c>
      <c r="H5" s="50" t="s">
        <v>504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63.75" customHeight="1">
      <c r="A6" s="46">
        <v>88.0</v>
      </c>
      <c r="B6" s="47" t="s">
        <v>508</v>
      </c>
      <c r="C6" s="48">
        <v>4.0</v>
      </c>
      <c r="D6" s="43">
        <v>85000.0</v>
      </c>
      <c r="E6" s="43">
        <v>340000.0</v>
      </c>
      <c r="F6" s="49"/>
      <c r="G6" s="49" t="s">
        <v>483</v>
      </c>
      <c r="H6" s="50" t="s">
        <v>504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63.75" customHeight="1">
      <c r="A7" s="46">
        <v>89.0</v>
      </c>
      <c r="B7" s="47" t="s">
        <v>509</v>
      </c>
      <c r="C7" s="48">
        <v>1.0</v>
      </c>
      <c r="D7" s="43">
        <v>20000.0</v>
      </c>
      <c r="E7" s="43">
        <v>20000.0</v>
      </c>
      <c r="F7" s="49"/>
      <c r="G7" s="49" t="s">
        <v>478</v>
      </c>
      <c r="H7" s="50" t="s">
        <v>504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63.75" customHeight="1">
      <c r="A8" s="51">
        <v>90.0</v>
      </c>
      <c r="B8" s="52" t="s">
        <v>510</v>
      </c>
      <c r="C8" s="53">
        <v>1.0</v>
      </c>
      <c r="D8" s="54">
        <v>6700.0</v>
      </c>
      <c r="E8" s="43">
        <v>6700.0</v>
      </c>
      <c r="F8" s="55"/>
      <c r="G8" s="55" t="s">
        <v>484</v>
      </c>
      <c r="H8" s="56" t="s">
        <v>504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63.75" customHeight="1">
      <c r="A9" s="51">
        <v>91.0</v>
      </c>
      <c r="B9" s="52" t="s">
        <v>511</v>
      </c>
      <c r="C9" s="53">
        <v>1.0</v>
      </c>
      <c r="D9" s="54">
        <v>18000.0</v>
      </c>
      <c r="E9" s="43">
        <v>18000.0</v>
      </c>
      <c r="F9" s="55"/>
      <c r="G9" s="55" t="s">
        <v>494</v>
      </c>
      <c r="H9" s="56" t="s">
        <v>504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63.75" customHeight="1">
      <c r="A10" s="39">
        <v>92.0</v>
      </c>
      <c r="B10" s="40" t="s">
        <v>512</v>
      </c>
      <c r="C10" s="41">
        <v>1.0</v>
      </c>
      <c r="D10" s="42">
        <v>38000.0</v>
      </c>
      <c r="E10" s="43">
        <v>38000.0</v>
      </c>
      <c r="F10" s="44"/>
      <c r="G10" s="44" t="s">
        <v>485</v>
      </c>
      <c r="H10" s="45" t="s">
        <v>504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63.75" customHeight="1">
      <c r="A11" s="39">
        <v>93.0</v>
      </c>
      <c r="B11" s="40" t="s">
        <v>513</v>
      </c>
      <c r="C11" s="41">
        <v>3.0</v>
      </c>
      <c r="D11" s="42">
        <v>14000.0</v>
      </c>
      <c r="E11" s="43">
        <v>42000.0</v>
      </c>
      <c r="F11" s="44"/>
      <c r="G11" s="44" t="s">
        <v>476</v>
      </c>
      <c r="H11" s="45" t="s">
        <v>504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63.75" customHeight="1">
      <c r="A12" s="39">
        <v>94.0</v>
      </c>
      <c r="B12" s="40" t="s">
        <v>514</v>
      </c>
      <c r="C12" s="41">
        <v>1.0</v>
      </c>
      <c r="D12" s="42">
        <v>21000.0</v>
      </c>
      <c r="E12" s="43">
        <v>21000.0</v>
      </c>
      <c r="F12" s="44"/>
      <c r="G12" s="44" t="s">
        <v>479</v>
      </c>
      <c r="H12" s="45" t="s">
        <v>504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63.75" customHeight="1">
      <c r="A13" s="51">
        <v>95.0</v>
      </c>
      <c r="B13" s="52" t="s">
        <v>515</v>
      </c>
      <c r="C13" s="53">
        <v>1.0</v>
      </c>
      <c r="D13" s="54">
        <v>40000.0</v>
      </c>
      <c r="E13" s="43">
        <v>40000.0</v>
      </c>
      <c r="F13" s="55"/>
      <c r="G13" s="55" t="s">
        <v>477</v>
      </c>
      <c r="H13" s="56" t="s">
        <v>504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63.75" customHeight="1">
      <c r="A14" s="39">
        <v>96.0</v>
      </c>
      <c r="B14" s="40" t="s">
        <v>516</v>
      </c>
      <c r="C14" s="41">
        <v>2.0</v>
      </c>
      <c r="D14" s="42">
        <v>16000.0</v>
      </c>
      <c r="E14" s="43">
        <v>32000.0</v>
      </c>
      <c r="F14" s="44"/>
      <c r="G14" s="44" t="s">
        <v>492</v>
      </c>
      <c r="H14" s="45" t="s">
        <v>504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63.75" customHeight="1">
      <c r="A15" s="46">
        <v>97.0</v>
      </c>
      <c r="B15" s="47" t="s">
        <v>517</v>
      </c>
      <c r="C15" s="48">
        <v>2.0</v>
      </c>
      <c r="D15" s="43">
        <v>70000.0</v>
      </c>
      <c r="E15" s="43">
        <v>140000.0</v>
      </c>
      <c r="F15" s="49"/>
      <c r="G15" s="49" t="s">
        <v>494</v>
      </c>
      <c r="H15" s="50" t="s">
        <v>504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63.75" customHeight="1">
      <c r="A16" s="57">
        <v>98.0</v>
      </c>
      <c r="B16" s="58" t="s">
        <v>518</v>
      </c>
      <c r="C16" s="59">
        <v>1.0</v>
      </c>
      <c r="D16" s="60">
        <v>58000.0</v>
      </c>
      <c r="E16" s="43">
        <v>58000.0</v>
      </c>
      <c r="F16" s="61"/>
      <c r="G16" s="61" t="s">
        <v>482</v>
      </c>
      <c r="H16" s="62" t="s">
        <v>504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63.75" customHeight="1">
      <c r="A17" s="63">
        <v>99.0</v>
      </c>
      <c r="B17" s="64" t="s">
        <v>519</v>
      </c>
      <c r="C17" s="65">
        <v>1.0</v>
      </c>
      <c r="D17" s="66">
        <v>2800.0</v>
      </c>
      <c r="E17" s="43">
        <v>2800.0</v>
      </c>
      <c r="F17" s="67"/>
      <c r="G17" s="67" t="s">
        <v>482</v>
      </c>
      <c r="H17" s="68" t="s">
        <v>504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63.75" customHeight="1">
      <c r="A18" s="39">
        <v>100.0</v>
      </c>
      <c r="B18" s="40" t="s">
        <v>520</v>
      </c>
      <c r="C18" s="41">
        <v>1.0</v>
      </c>
      <c r="D18" s="42">
        <v>12000.0</v>
      </c>
      <c r="E18" s="43">
        <v>12000.0</v>
      </c>
      <c r="F18" s="44"/>
      <c r="G18" s="44" t="s">
        <v>485</v>
      </c>
      <c r="H18" s="45" t="s">
        <v>504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63.75" customHeight="1">
      <c r="A19" s="57">
        <v>101.0</v>
      </c>
      <c r="B19" s="58" t="s">
        <v>521</v>
      </c>
      <c r="C19" s="59">
        <v>1.0</v>
      </c>
      <c r="D19" s="60">
        <v>20000.0</v>
      </c>
      <c r="E19" s="43">
        <v>20000.0</v>
      </c>
      <c r="F19" s="61"/>
      <c r="G19" s="61" t="s">
        <v>475</v>
      </c>
      <c r="H19" s="62" t="s">
        <v>504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63.75" customHeight="1">
      <c r="A20" s="51">
        <v>102.0</v>
      </c>
      <c r="B20" s="52" t="s">
        <v>522</v>
      </c>
      <c r="C20" s="53">
        <v>1.0</v>
      </c>
      <c r="D20" s="54">
        <v>128000.0</v>
      </c>
      <c r="E20" s="43">
        <v>128000.0</v>
      </c>
      <c r="F20" s="55"/>
      <c r="G20" s="55" t="s">
        <v>482</v>
      </c>
      <c r="H20" s="56" t="s">
        <v>504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63.75" customHeight="1">
      <c r="A21" s="39">
        <v>26.0</v>
      </c>
      <c r="B21" s="40" t="s">
        <v>508</v>
      </c>
      <c r="C21" s="41">
        <v>1.0</v>
      </c>
      <c r="D21" s="42">
        <v>85000.0</v>
      </c>
      <c r="E21" s="43">
        <v>85000.0</v>
      </c>
      <c r="F21" s="44"/>
      <c r="G21" s="44" t="s">
        <v>483</v>
      </c>
      <c r="H21" s="45" t="s">
        <v>504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63.75" customHeight="1">
      <c r="A22" s="39">
        <v>27.0</v>
      </c>
      <c r="B22" s="40" t="s">
        <v>523</v>
      </c>
      <c r="C22" s="41">
        <v>1.0</v>
      </c>
      <c r="D22" s="42">
        <v>77000.0</v>
      </c>
      <c r="E22" s="43">
        <v>77000.0</v>
      </c>
      <c r="F22" s="44"/>
      <c r="G22" s="44" t="s">
        <v>480</v>
      </c>
      <c r="H22" s="45" t="s">
        <v>504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63.75" customHeight="1">
      <c r="A23" s="69">
        <v>19.0</v>
      </c>
      <c r="B23" s="70" t="s">
        <v>524</v>
      </c>
      <c r="C23" s="71">
        <v>1.0</v>
      </c>
      <c r="D23" s="72">
        <v>37000.0</v>
      </c>
      <c r="E23" s="43">
        <v>37000.0</v>
      </c>
      <c r="F23" s="73"/>
      <c r="G23" s="73" t="s">
        <v>474</v>
      </c>
      <c r="H23" s="74" t="s">
        <v>504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63.75" customHeight="1">
      <c r="A24" s="39">
        <v>20.0</v>
      </c>
      <c r="B24" s="40" t="s">
        <v>525</v>
      </c>
      <c r="C24" s="41">
        <v>1.0</v>
      </c>
      <c r="D24" s="42">
        <v>80000.0</v>
      </c>
      <c r="E24" s="43">
        <v>80000.0</v>
      </c>
      <c r="F24" s="44"/>
      <c r="G24" s="44" t="s">
        <v>484</v>
      </c>
      <c r="H24" s="45" t="s">
        <v>504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63.75" customHeight="1">
      <c r="A25" s="75">
        <v>21.0</v>
      </c>
      <c r="B25" s="76" t="s">
        <v>526</v>
      </c>
      <c r="C25" s="77">
        <v>1.0</v>
      </c>
      <c r="D25" s="78">
        <v>90000.0</v>
      </c>
      <c r="E25" s="43">
        <v>90000.0</v>
      </c>
      <c r="F25" s="79"/>
      <c r="G25" s="79" t="s">
        <v>489</v>
      </c>
      <c r="H25" s="80" t="s">
        <v>504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63.75" customHeight="1">
      <c r="A26" s="39">
        <v>22.0</v>
      </c>
      <c r="B26" s="40" t="s">
        <v>527</v>
      </c>
      <c r="C26" s="41">
        <v>1.0</v>
      </c>
      <c r="D26" s="42">
        <v>20000.0</v>
      </c>
      <c r="E26" s="43">
        <v>20000.0</v>
      </c>
      <c r="F26" s="44"/>
      <c r="G26" s="44" t="s">
        <v>486</v>
      </c>
      <c r="H26" s="45" t="s">
        <v>504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63.75" customHeight="1">
      <c r="A27" s="39">
        <v>20.0</v>
      </c>
      <c r="B27" s="40" t="s">
        <v>528</v>
      </c>
      <c r="C27" s="41">
        <v>1.0</v>
      </c>
      <c r="D27" s="42">
        <v>35000.0</v>
      </c>
      <c r="E27" s="43">
        <v>35000.0</v>
      </c>
      <c r="F27" s="44"/>
      <c r="G27" s="44" t="s">
        <v>491</v>
      </c>
      <c r="H27" s="45" t="s">
        <v>504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63.75" customHeight="1">
      <c r="A28" s="39">
        <v>21.0</v>
      </c>
      <c r="B28" s="40" t="s">
        <v>515</v>
      </c>
      <c r="C28" s="41">
        <v>1.0</v>
      </c>
      <c r="D28" s="42">
        <v>40000.0</v>
      </c>
      <c r="E28" s="43">
        <v>40000.0</v>
      </c>
      <c r="F28" s="44"/>
      <c r="G28" s="44" t="s">
        <v>477</v>
      </c>
      <c r="H28" s="45" t="s">
        <v>504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63.75" customHeight="1">
      <c r="A29" s="81">
        <v>22.0</v>
      </c>
      <c r="B29" s="82" t="s">
        <v>529</v>
      </c>
      <c r="C29" s="83">
        <v>1.0</v>
      </c>
      <c r="D29" s="84">
        <v>120000.0</v>
      </c>
      <c r="E29" s="43">
        <v>120000.0</v>
      </c>
      <c r="F29" s="85"/>
      <c r="G29" s="85" t="s">
        <v>488</v>
      </c>
      <c r="H29" s="86" t="s">
        <v>504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63.75" customHeight="1">
      <c r="A30" s="87">
        <v>23.0</v>
      </c>
      <c r="B30" s="88" t="s">
        <v>518</v>
      </c>
      <c r="C30" s="89">
        <v>1.0</v>
      </c>
      <c r="D30" s="90">
        <v>58000.0</v>
      </c>
      <c r="E30" s="43">
        <v>58000.0</v>
      </c>
      <c r="F30" s="91"/>
      <c r="G30" s="91" t="s">
        <v>482</v>
      </c>
      <c r="H30" s="92" t="s">
        <v>504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63.75" customHeight="1">
      <c r="A31" s="39">
        <v>24.0</v>
      </c>
      <c r="B31" s="40" t="s">
        <v>530</v>
      </c>
      <c r="C31" s="41">
        <v>1.0</v>
      </c>
      <c r="D31" s="42">
        <v>23000.0</v>
      </c>
      <c r="E31" s="43">
        <v>23000.0</v>
      </c>
      <c r="F31" s="44"/>
      <c r="G31" s="44" t="s">
        <v>485</v>
      </c>
      <c r="H31" s="45" t="s">
        <v>504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63.75" customHeight="1">
      <c r="A32" s="39">
        <v>25.0</v>
      </c>
      <c r="B32" s="40" t="s">
        <v>531</v>
      </c>
      <c r="C32" s="41">
        <v>1.0</v>
      </c>
      <c r="D32" s="42">
        <v>4000.0</v>
      </c>
      <c r="E32" s="43">
        <v>4000.0</v>
      </c>
      <c r="F32" s="44"/>
      <c r="G32" s="44" t="s">
        <v>493</v>
      </c>
      <c r="H32" s="45" t="s">
        <v>504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63.75" customHeight="1">
      <c r="A33" s="93">
        <v>26.0</v>
      </c>
      <c r="B33" s="94" t="s">
        <v>532</v>
      </c>
      <c r="C33" s="95">
        <v>1.0</v>
      </c>
      <c r="D33" s="96">
        <v>14000.0</v>
      </c>
      <c r="E33" s="43">
        <v>14000.0</v>
      </c>
      <c r="F33" s="97"/>
      <c r="G33" s="97" t="s">
        <v>487</v>
      </c>
      <c r="H33" s="98" t="s">
        <v>504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63.75" customHeight="1">
      <c r="A34" s="99">
        <v>1.0</v>
      </c>
      <c r="B34" s="100" t="s">
        <v>533</v>
      </c>
      <c r="C34" s="101">
        <v>1.0</v>
      </c>
      <c r="D34" s="102">
        <v>25000.0</v>
      </c>
      <c r="E34" s="43">
        <v>25000.0</v>
      </c>
      <c r="F34" s="103"/>
      <c r="G34" s="103" t="s">
        <v>490</v>
      </c>
      <c r="H34" s="100" t="s">
        <v>504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63.75" customHeight="1">
      <c r="A35" s="104"/>
      <c r="B35" s="45" t="s">
        <v>534</v>
      </c>
      <c r="C35" s="105">
        <v>1.0</v>
      </c>
      <c r="D35" s="42">
        <v>15000.0</v>
      </c>
      <c r="E35" s="43">
        <v>15000.0</v>
      </c>
      <c r="F35" s="44"/>
      <c r="G35" s="44" t="s">
        <v>535</v>
      </c>
      <c r="H35" s="45" t="s">
        <v>504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2024-03-19T13:30:33Z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2024-03-20T14:37:45Z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4beb66ec-7482-4c23-930b-d50656d161e7</vt:lpwstr>
  </property>
  <property fmtid="{D5CDD505-2E9C-101B-9397-08002B2CF9AE}" pid="8" name="MSIP_Label_defa4170-0d19-0005-0004-bc88714345d2_ContentBits">
    <vt:lpwstr>0</vt:lpwstr>
  </property>
</Properties>
</file>