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iiTyrAZ1tzVoWKMRsJ5bzv7sgLBPCsNOTWoViHYxiUQ="/>
    </ext>
  </extLst>
</workbook>
</file>

<file path=xl/sharedStrings.xml><?xml version="1.0" encoding="utf-8"?>
<sst xmlns="http://schemas.openxmlformats.org/spreadsheetml/2006/main" count="496" uniqueCount="178">
  <si>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</si>
  <si>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</si>
  <si>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</si>
  <si>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</si>
  <si>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</si>
  <si>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</si>
  <si>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</si>
  <si>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</si>
  <si>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</si>
  <si>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</si>
  <si>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</si>
  <si>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</si>
  <si>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</si>
  <si>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</si>
  <si>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</si>
  <si>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</si>
  <si>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</si>
  <si>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</si>
  <si>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</si>
  <si>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</si>
  <si>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</si>
  <si>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</si>
  <si>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</si>
  <si>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</si>
  <si>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</si>
  <si>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</si>
  <si>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</si>
  <si>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</si>
  <si>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</si>
  <si>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</si>
  <si>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</si>
  <si>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</si>
  <si>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</si>
  <si>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</si>
  <si>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</si>
  <si>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</si>
  <si>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</si>
  <si>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</si>
  <si>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</si>
  <si>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</si>
  <si>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</si>
  <si>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</si>
  <si>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</si>
  <si>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</si>
  <si>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</si>
  <si>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</si>
  <si>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</si>
  <si>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</si>
  <si>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</si>
  <si>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</si>
  <si>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</si>
  <si>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</si>
  <si>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</si>
  <si>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</si>
  <si>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</si>
  <si>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2000007876598726</t>
  </si>
  <si>
    <t>21 de marzo de 2024 17:30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</si>
  <si>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</si>
  <si>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</si>
  <si>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</si>
  <si>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</si>
  <si>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</si>
  <si>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EH-20</t>
  </si>
  <si>
    <t>MCO1385478369</t>
  </si>
  <si>
    <t>Sarten Ceramica 4 Puestos En 1 Antiadherente</t>
  </si>
  <si>
    <t>Color : Negro</t>
  </si>
  <si>
    <t>Clásica</t>
  </si>
  <si>
    <t>Factura no adjunta</t>
  </si>
  <si>
    <t>Ana Karina Ramos Garrido</t>
  </si>
  <si>
    <t>CC 1128060355</t>
  </si>
  <si>
    <t>1128060355</t>
  </si>
  <si>
    <t>La Quinta Calle Segunda De Las Flores #27-72 / Referencia: Calle 35 - La quinta, Cartagena De Indias, Bolivar</t>
  </si>
  <si>
    <t>Cartagena De Indias</t>
  </si>
  <si>
    <t>Bolivar</t>
  </si>
  <si>
    <t>Colombia</t>
  </si>
  <si>
    <t>Colecta de Mercado Envíos</t>
  </si>
  <si>
    <t>MELI Logistics</t>
  </si>
  <si>
    <t>MEL43219322255FMXDF01</t>
  </si>
  <si>
    <t>2000007876267624</t>
  </si>
  <si>
    <t>21 de marzo de 2024 16:40 hs.</t>
  </si>
  <si>
    <t>VZ-13</t>
  </si>
  <si>
    <t>MCO2232848430</t>
  </si>
  <si>
    <t>Set De Ventosas Vacum Terapia M</t>
  </si>
  <si>
    <t xml:space="preserve">Barbara  González </t>
  </si>
  <si>
    <t>CC 22585999</t>
  </si>
  <si>
    <t>22585999</t>
  </si>
  <si>
    <t>Avenida Carrera 10D #11-62 / Piso 2 apartamento 2 Referencia: Portón azul grande - San carlos, Puerto Colombia, Atlantico</t>
  </si>
  <si>
    <t>Puerto Colombia</t>
  </si>
  <si>
    <t>Atlantico</t>
  </si>
  <si>
    <t>081001</t>
  </si>
  <si>
    <t>MEL43219316958FMXDF01</t>
  </si>
  <si>
    <t>2000005552573133</t>
  </si>
  <si>
    <t>22 de marzo de 2024 09:31 hs.</t>
  </si>
  <si>
    <t>Paquete de 3 productos</t>
  </si>
  <si>
    <t>Diana Ramirez</t>
  </si>
  <si>
    <t>CC 1033681665</t>
  </si>
  <si>
    <t>1033681665</t>
  </si>
  <si>
    <t>Calle 7D #81B-03 / Torre 5 Apto 902 - El Castillo, Kennedy, Bogotá D.C.</t>
  </si>
  <si>
    <t>Kennedy</t>
  </si>
  <si>
    <t>Bogotá D.C.</t>
  </si>
  <si>
    <t>110821</t>
  </si>
  <si>
    <t>MEL43221142526FMXDF01</t>
  </si>
  <si>
    <t>2000007880365940</t>
  </si>
  <si>
    <t>Sí</t>
  </si>
  <si>
    <t>HG-25</t>
  </si>
  <si>
    <t>MCO2168948970</t>
  </si>
  <si>
    <t>Cámara Espia Boligrafo Esfero Con Cámara Full Hd 1080p</t>
  </si>
  <si>
    <t>2000007880365942</t>
  </si>
  <si>
    <t>TNT-35-J</t>
  </si>
  <si>
    <t>MCO1400120053</t>
  </si>
  <si>
    <t>Camara Deportiva Full Hd 1080p Impermeable Waterproof 30m Color Negro</t>
  </si>
  <si>
    <t>2000007880380242</t>
  </si>
  <si>
    <t>EH-15</t>
  </si>
  <si>
    <t>MCO2162386532</t>
  </si>
  <si>
    <t>Maquina Coser Mano Portatil Portable Viajera Recargable Mini</t>
  </si>
  <si>
    <t>Color : Blanco</t>
  </si>
  <si>
    <t>2000007881604254</t>
  </si>
  <si>
    <t>22 de marzo de 2024 12:27 hs.</t>
  </si>
  <si>
    <t>VMX-7-J</t>
  </si>
  <si>
    <t>MCO1399262133</t>
  </si>
  <si>
    <t>Dispensador Automatico De Agua Para Botellon Recargable Econ Color Blanco/negro</t>
  </si>
  <si>
    <t>Hernando Muñoz Cudris</t>
  </si>
  <si>
    <t>CC 14268542</t>
  </si>
  <si>
    <t>14268542</t>
  </si>
  <si>
    <t>Carrera 35 #34-35 / Referencia: Apartamento 401 torre 
carrera 35 # 34-35 entrada barrio libano 2000
EDIFICIO TAYRONA TOWERS - Libano 2000, Santa Marta, Magdalena</t>
  </si>
  <si>
    <t>Santa Marta</t>
  </si>
  <si>
    <t>Magdalena</t>
  </si>
  <si>
    <t>470002</t>
  </si>
  <si>
    <t>MEL43221689682FMXDF01</t>
  </si>
  <si>
    <t>2000007881537834</t>
  </si>
  <si>
    <t>22 de marzo de 2024 12:20 hs.</t>
  </si>
  <si>
    <t>GAT-13</t>
  </si>
  <si>
    <t>MCO2217084788</t>
  </si>
  <si>
    <t>Manguera Expandible 15 Metros Color Verde + Pistola</t>
  </si>
  <si>
    <t>Santiago  Romero</t>
  </si>
  <si>
    <t>CC 1072650223</t>
  </si>
  <si>
    <t>1072650223</t>
  </si>
  <si>
    <t>Carrera 3 #42-70 / Referencia: Edificio Milano
Apto 2001 - El Cabrero, Cartagena De Indias, Bolivar</t>
  </si>
  <si>
    <t>MEL43221666928FMXDF01</t>
  </si>
  <si>
    <t>2000007881816326</t>
  </si>
  <si>
    <t>22 de marzo de 2024 14:43 hs.</t>
  </si>
  <si>
    <t>RD-120</t>
  </si>
  <si>
    <t>MCO1396777829</t>
  </si>
  <si>
    <t>Molino Eléctrico Para Maíz Carne 2500w 6 En 1 Con Embutidor</t>
  </si>
  <si>
    <t>Carlos Humberto Castaño Serna</t>
  </si>
  <si>
    <t>CC 16220192</t>
  </si>
  <si>
    <t>16220192</t>
  </si>
  <si>
    <t>Carrera 3-A norte #19-09 / Referencia: casa primer piso - los alamos, Cartago, Valle Del Cauca</t>
  </si>
  <si>
    <t>Cartago</t>
  </si>
  <si>
    <t>Valle Del Cauca</t>
  </si>
  <si>
    <t>MEL43221784984FMXDF01</t>
  </si>
  <si>
    <t>PROVEEDOR</t>
  </si>
  <si>
    <t>Suma de VALOR TOTAL</t>
  </si>
  <si>
    <t>DISTRI</t>
  </si>
  <si>
    <t>ELECTRO HOGAR</t>
  </si>
  <si>
    <t>GO TECH</t>
  </si>
  <si>
    <t>HUGE</t>
  </si>
  <si>
    <t>ROOD</t>
  </si>
  <si>
    <t>TNT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</si>
  <si>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</si>
  <si>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</si>
  <si>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</si>
  <si>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</si>
  <si>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</si>
  <si>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</si>
  <si>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</si>
  <si>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</si>
  <si>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</si>
  <si>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</si>
  <si>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Sarten Ceramica 4 Puestos En 1 AntiadherenteColor : NegroEH-20</t>
  </si>
  <si>
    <t>GIOVANI</t>
  </si>
  <si>
    <t>Set De Ventosas Vacum Terapia M VZ-13</t>
  </si>
  <si>
    <t>Cámara Espia Boligrafo Esfero Con Cámara Full Hd 1080p HG-25</t>
  </si>
  <si>
    <t>Camara Deportiva Full Hd 1080p Impermeable Waterproof 30m Color Negro TNT-35-J</t>
  </si>
  <si>
    <t>Maquina Coser Mano Portatil Portable Viajera Recargable MiniColor : BlancoEH-15</t>
  </si>
  <si>
    <t>Dispensador Automatico De Agua Para Botellon Recargable Econ Color Blanco/negro VMX-7-J</t>
  </si>
  <si>
    <t>Manguera Expandible 15 Metros Color Verde + Pistola GAT-13</t>
  </si>
  <si>
    <t>Molino Eléctrico Para Maíz Carne 2500w 6 En 1 Con Embutidor RD-120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</si>
</sst>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theme="6"/>
        <bgColor theme="6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0" fillId="11" fontId="4" numFmtId="9" xfId="0" applyAlignment="1" applyFill="1" applyFont="1" applyNumberFormat="1">
      <alignment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3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9" fillId="15" fontId="15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" sheet="YOVANI"/>
  </cacheSource>
  <cacheFields>
    <cacheField name="ITEM" numFmtId="0">
      <sharedItems containsSemiMixedTypes="0" containsString="0" containsNumber="1" containsInteger="1">
        <n v="68.0"/>
        <n v="69.0"/>
        <n v="31.0"/>
        <n v="32.0"/>
        <n v="33.0"/>
        <n v="19.0"/>
        <n v="20.0"/>
        <n v="15.0"/>
      </sharedItems>
    </cacheField>
    <cacheField name="PRODUCTO" numFmtId="0">
      <sharedItems>
        <s v="Sarten Ceramica 4 Puestos En 1 AntiadherenteColor : NegroEH-20"/>
        <s v="Set De Ventosas Vacum Terapia M VZ-13"/>
        <s v="Cámara Espia Boligrafo Esfero Con Cámara Full Hd 1080p HG-25"/>
        <s v="Camara Deportiva Full Hd 1080p Impermeable Waterproof 30m Color Negro TNT-35-J"/>
        <s v="Maquina Coser Mano Portatil Portable Viajera Recargable MiniColor : BlancoEH-15"/>
        <s v="Dispensador Automatico De Agua Para Botellon Recargable Econ Color Blanco/negro VMX-7-J"/>
        <s v="Manguera Expandible 15 Metros Color Verde + Pistola GAT-13"/>
        <s v="Molino Eléctrico Para Maíz Carne 2500w 6 En 1 Con Embutidor RD-120"/>
      </sharedItems>
    </cacheField>
    <cacheField name="CANT" numFmtId="0">
      <sharedItems containsSemiMixedTypes="0" containsString="0" containsNumber="1" containsInteger="1">
        <n v="1.0"/>
      </sharedItems>
    </cacheField>
    <cacheField name="VALOR U/N" numFmtId="0">
      <sharedItems containsSemiMixedTypes="0" containsString="0" containsNumber="1" containsInteger="1">
        <n v="20000.0"/>
        <n v="13000.0"/>
        <n v="25000.0"/>
        <n v="35000.0"/>
        <n v="15000.0"/>
        <n v="8000.0"/>
        <n v="12000.0"/>
        <n v="120000.0"/>
      </sharedItems>
    </cacheField>
    <cacheField name="VALOR TOTAL" numFmtId="0">
      <sharedItems containsSemiMixedTypes="0" containsString="0" containsNumber="1" containsInteger="1">
        <n v="20000.0"/>
        <n v="13000.0"/>
        <n v="25000.0"/>
        <n v="35000.0"/>
        <n v="15000.0"/>
        <n v="8000.0"/>
        <n v="12000.0"/>
        <n v="120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ISTRI"/>
        <s v="VELEZ"/>
        <s v="HUGE"/>
        <s v="TNT"/>
        <s v="ELECTRO HOGAR"/>
        <s v="GO TECH"/>
        <s v="VMX"/>
        <s v="ROOD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2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NT" compact="0" outline="0" multipleItemSelectionAllowed="1" showAll="0">
      <items>
        <item x="0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0"/>
        <item x="4"/>
        <item x="5"/>
        <item x="2"/>
        <item x="7"/>
        <item x="3"/>
        <item x="1"/>
        <item x="6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co/ventas/2000007876598726/detalle" TargetMode="External"/><Relationship Id="rId2" Type="http://schemas.openxmlformats.org/officeDocument/2006/relationships/hyperlink" Target="https://www.mercadolibre.com.co/ventas/2000007876267624/detalle" TargetMode="External"/><Relationship Id="rId3" Type="http://schemas.openxmlformats.org/officeDocument/2006/relationships/hyperlink" Target="https://www.mercadolibre.com.co/ventas/2000005552573133/detalle" TargetMode="External"/><Relationship Id="rId4" Type="http://schemas.openxmlformats.org/officeDocument/2006/relationships/hyperlink" Target="https://www.mercadolibre.com.co/ventas/2000005552573133/detall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ercadolibre.com.co/ventas/2000007881816326/detalle" TargetMode="External"/><Relationship Id="rId5" Type="http://schemas.openxmlformats.org/officeDocument/2006/relationships/hyperlink" Target="https://www.mercadolibre.com.co/ventas/2000005552573133/detalle" TargetMode="External"/><Relationship Id="rId6" Type="http://schemas.openxmlformats.org/officeDocument/2006/relationships/hyperlink" Target="https://www.mercadolibre.com.co/ventas/2000005552573133/detalle" TargetMode="External"/><Relationship Id="rId7" Type="http://schemas.openxmlformats.org/officeDocument/2006/relationships/hyperlink" Target="https://www.mercadolibre.com.co/ventas/2000007881604254/detalle" TargetMode="External"/><Relationship Id="rId8" Type="http://schemas.openxmlformats.org/officeDocument/2006/relationships/hyperlink" Target="https://www.mercadolibre.com.co/ventas/2000007881537834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6.2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29900.0</v>
      </c>
      <c r="H3" s="20">
        <v>15800.0</v>
      </c>
      <c r="I3" s="20">
        <v>-6286.0</v>
      </c>
      <c r="J3" s="20">
        <v>-15800.0</v>
      </c>
      <c r="K3" s="20" t="s">
        <v>60</v>
      </c>
      <c r="L3" s="20">
        <v>23614.0</v>
      </c>
      <c r="M3" s="19" t="s">
        <v>61</v>
      </c>
      <c r="N3" s="19" t="str">
        <f t="shared" ref="N3:N11" si="1">+Y3&amp;Z3&amp;W3</f>
        <v>Sarten Ceramica 4 Puestos En 1 AntiadherenteColor : NegroEH-20</v>
      </c>
      <c r="O3" s="19" t="str">
        <f t="shared" ref="O3:O11" si="2">+CLEAN(TRIM(N3))</f>
        <v>Sarten Ceramica 4 Puestos En 1 AntiadherenteColor : NegroEH-20</v>
      </c>
      <c r="P3" s="19">
        <f>+VLOOKUP(O3,YOVANI!B:D,3,0)</f>
        <v>20000</v>
      </c>
      <c r="Q3" s="19">
        <f t="shared" ref="Q3:Q4" si="3">+P3*F3</f>
        <v>20000</v>
      </c>
      <c r="R3" s="19"/>
      <c r="S3" s="19">
        <v>1000.0</v>
      </c>
      <c r="T3" s="19">
        <f t="shared" ref="T3:T5" si="4">+L3-Q3-R3-S3</f>
        <v>2614</v>
      </c>
      <c r="U3" s="19">
        <f t="shared" ref="U3:U11" si="5">+T3/F3</f>
        <v>2614</v>
      </c>
      <c r="V3" s="21">
        <f t="shared" ref="V3:V5" si="6">+T3/Q3</f>
        <v>0.1307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29900.0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61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26900.0</v>
      </c>
      <c r="H4" s="20">
        <v>12900.0</v>
      </c>
      <c r="I4" s="20">
        <v>-6404.0</v>
      </c>
      <c r="J4" s="20">
        <v>-12900.0</v>
      </c>
      <c r="K4" s="20" t="s">
        <v>60</v>
      </c>
      <c r="L4" s="20">
        <v>20496.0</v>
      </c>
      <c r="M4" s="19" t="s">
        <v>61</v>
      </c>
      <c r="N4" s="19" t="str">
        <f t="shared" si="1"/>
        <v>Set De Ventosas Vacum Terapia M VZ-13</v>
      </c>
      <c r="O4" s="19" t="str">
        <f t="shared" si="2"/>
        <v>Set De Ventosas Vacum Terapia M VZ-13</v>
      </c>
      <c r="P4" s="19">
        <f>+VLOOKUP(O4,YOVANI!B:D,3,0)</f>
        <v>13000</v>
      </c>
      <c r="Q4" s="19">
        <f t="shared" si="3"/>
        <v>13000</v>
      </c>
      <c r="R4" s="19"/>
      <c r="S4" s="19">
        <v>1000.0</v>
      </c>
      <c r="T4" s="19">
        <f t="shared" si="4"/>
        <v>6496</v>
      </c>
      <c r="U4" s="19">
        <f t="shared" si="5"/>
        <v>6496</v>
      </c>
      <c r="V4" s="21">
        <f t="shared" si="6"/>
        <v>0.4996923077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26900.0</v>
      </c>
      <c r="AB4" s="20" t="s">
        <v>66</v>
      </c>
      <c r="AC4" s="19" t="s">
        <v>67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>
      <c r="A5" s="22" t="s">
        <v>91</v>
      </c>
      <c r="B5" s="23" t="s">
        <v>92</v>
      </c>
      <c r="C5" s="23" t="s">
        <v>93</v>
      </c>
      <c r="D5" s="23" t="s">
        <v>61</v>
      </c>
      <c r="E5" s="23" t="s">
        <v>61</v>
      </c>
      <c r="F5" s="24" t="s">
        <v>60</v>
      </c>
      <c r="G5" s="24">
        <v>103077.0</v>
      </c>
      <c r="H5" s="24" t="s">
        <v>60</v>
      </c>
      <c r="I5" s="24">
        <v>-20006.16</v>
      </c>
      <c r="J5" s="24" t="s">
        <v>60</v>
      </c>
      <c r="K5" s="24" t="s">
        <v>60</v>
      </c>
      <c r="L5" s="24">
        <v>83070.84</v>
      </c>
      <c r="M5" s="23" t="s">
        <v>61</v>
      </c>
      <c r="N5" s="19" t="str">
        <f t="shared" si="1"/>
        <v>   </v>
      </c>
      <c r="O5" s="19" t="str">
        <f t="shared" si="2"/>
        <v/>
      </c>
      <c r="P5" s="19">
        <v>75000.0</v>
      </c>
      <c r="Q5" s="19">
        <v>75000.0</v>
      </c>
      <c r="R5" s="23"/>
      <c r="S5" s="19">
        <v>1000.0</v>
      </c>
      <c r="T5" s="19">
        <f t="shared" si="4"/>
        <v>7070.84</v>
      </c>
      <c r="U5" s="19" t="str">
        <f t="shared" si="5"/>
        <v>#DIV/0!</v>
      </c>
      <c r="V5" s="25">
        <f t="shared" si="6"/>
        <v>0.09427786667</v>
      </c>
      <c r="W5" s="23" t="s">
        <v>61</v>
      </c>
      <c r="X5" s="23" t="s">
        <v>61</v>
      </c>
      <c r="Y5" s="23" t="s">
        <v>61</v>
      </c>
      <c r="Z5" s="23" t="s">
        <v>61</v>
      </c>
      <c r="AA5" s="24" t="s">
        <v>60</v>
      </c>
      <c r="AB5" s="24" t="s">
        <v>61</v>
      </c>
      <c r="AC5" s="23" t="s">
        <v>67</v>
      </c>
      <c r="AD5" s="23" t="s">
        <v>94</v>
      </c>
      <c r="AE5" s="23" t="s">
        <v>95</v>
      </c>
      <c r="AF5" s="23" t="s">
        <v>61</v>
      </c>
      <c r="AG5" s="23" t="s">
        <v>61</v>
      </c>
      <c r="AH5" s="23" t="s">
        <v>94</v>
      </c>
      <c r="AI5" s="23" t="s">
        <v>96</v>
      </c>
      <c r="AJ5" s="23" t="s">
        <v>97</v>
      </c>
      <c r="AK5" s="23" t="s">
        <v>98</v>
      </c>
      <c r="AL5" s="23" t="s">
        <v>99</v>
      </c>
      <c r="AM5" s="23" t="s">
        <v>100</v>
      </c>
      <c r="AN5" s="23" t="s">
        <v>74</v>
      </c>
      <c r="AO5" s="23" t="s">
        <v>75</v>
      </c>
      <c r="AP5" s="23" t="s">
        <v>61</v>
      </c>
      <c r="AQ5" s="23" t="s">
        <v>61</v>
      </c>
      <c r="AR5" s="23" t="s">
        <v>76</v>
      </c>
      <c r="AS5" s="23" t="s">
        <v>101</v>
      </c>
      <c r="AT5" s="23" t="s">
        <v>61</v>
      </c>
      <c r="AU5" s="26" t="s">
        <v>61</v>
      </c>
      <c r="AV5" s="23" t="s">
        <v>61</v>
      </c>
      <c r="AW5" s="23" t="s">
        <v>61</v>
      </c>
      <c r="AX5" s="23" t="s">
        <v>61</v>
      </c>
      <c r="AY5" s="23" t="s">
        <v>61</v>
      </c>
      <c r="AZ5" s="23" t="s">
        <v>61</v>
      </c>
      <c r="BA5" s="23" t="s">
        <v>61</v>
      </c>
      <c r="BB5" s="26" t="s">
        <v>60</v>
      </c>
      <c r="BC5" s="23" t="s">
        <v>61</v>
      </c>
      <c r="BD5" s="23" t="s">
        <v>60</v>
      </c>
      <c r="BE5" s="23" t="s">
        <v>61</v>
      </c>
    </row>
    <row r="6">
      <c r="A6" s="27" t="s">
        <v>102</v>
      </c>
      <c r="B6" s="28" t="s">
        <v>92</v>
      </c>
      <c r="C6" s="28" t="s">
        <v>57</v>
      </c>
      <c r="D6" s="28" t="s">
        <v>58</v>
      </c>
      <c r="E6" s="28" t="s">
        <v>103</v>
      </c>
      <c r="F6" s="29">
        <v>1.0</v>
      </c>
      <c r="G6" s="29" t="s">
        <v>60</v>
      </c>
      <c r="H6" s="29" t="s">
        <v>60</v>
      </c>
      <c r="I6" s="29" t="s">
        <v>60</v>
      </c>
      <c r="J6" s="29" t="s">
        <v>60</v>
      </c>
      <c r="K6" s="29" t="s">
        <v>60</v>
      </c>
      <c r="L6" s="29" t="s">
        <v>60</v>
      </c>
      <c r="M6" s="28" t="s">
        <v>61</v>
      </c>
      <c r="N6" s="19" t="str">
        <f t="shared" si="1"/>
        <v>Cámara Espia Boligrafo Esfero Con Cámara Full Hd 1080p HG-25</v>
      </c>
      <c r="O6" s="19" t="str">
        <f t="shared" si="2"/>
        <v>Cámara Espia Boligrafo Esfero Con Cámara Full Hd 1080p HG-25</v>
      </c>
      <c r="P6" s="19">
        <v>0.0</v>
      </c>
      <c r="Q6" s="19">
        <f t="shared" ref="Q6:Q11" si="7">+P6*F6</f>
        <v>0</v>
      </c>
      <c r="R6" s="28"/>
      <c r="S6" s="19">
        <v>0.0</v>
      </c>
      <c r="T6" s="19">
        <v>0.0</v>
      </c>
      <c r="U6" s="19">
        <f t="shared" si="5"/>
        <v>0</v>
      </c>
      <c r="V6" s="21">
        <v>0.0</v>
      </c>
      <c r="W6" s="28" t="s">
        <v>104</v>
      </c>
      <c r="X6" s="28" t="s">
        <v>105</v>
      </c>
      <c r="Y6" s="28" t="s">
        <v>106</v>
      </c>
      <c r="Z6" s="28" t="s">
        <v>61</v>
      </c>
      <c r="AA6" s="29">
        <v>35900.0</v>
      </c>
      <c r="AB6" s="29" t="s">
        <v>66</v>
      </c>
      <c r="AC6" s="28" t="s">
        <v>61</v>
      </c>
      <c r="AD6" s="28" t="s">
        <v>61</v>
      </c>
      <c r="AE6" s="28" t="s">
        <v>61</v>
      </c>
      <c r="AF6" s="28" t="s">
        <v>61</v>
      </c>
      <c r="AG6" s="28" t="s">
        <v>61</v>
      </c>
      <c r="AH6" s="28" t="s">
        <v>61</v>
      </c>
      <c r="AI6" s="28" t="s">
        <v>61</v>
      </c>
      <c r="AJ6" s="28" t="s">
        <v>61</v>
      </c>
      <c r="AK6" s="28" t="s">
        <v>61</v>
      </c>
      <c r="AL6" s="28" t="s">
        <v>61</v>
      </c>
      <c r="AM6" s="28" t="s">
        <v>61</v>
      </c>
      <c r="AN6" s="28" t="s">
        <v>61</v>
      </c>
      <c r="AO6" s="28" t="s">
        <v>61</v>
      </c>
      <c r="AP6" s="28" t="s">
        <v>61</v>
      </c>
      <c r="AQ6" s="28" t="s">
        <v>61</v>
      </c>
      <c r="AR6" s="28" t="s">
        <v>61</v>
      </c>
      <c r="AS6" s="28" t="s">
        <v>61</v>
      </c>
      <c r="AT6" s="28" t="s">
        <v>61</v>
      </c>
      <c r="AU6" s="29" t="s">
        <v>61</v>
      </c>
      <c r="AV6" s="28" t="s">
        <v>61</v>
      </c>
      <c r="AW6" s="28" t="s">
        <v>61</v>
      </c>
      <c r="AX6" s="28" t="s">
        <v>61</v>
      </c>
      <c r="AY6" s="28" t="s">
        <v>61</v>
      </c>
      <c r="AZ6" s="28" t="s">
        <v>61</v>
      </c>
      <c r="BA6" s="28" t="s">
        <v>61</v>
      </c>
      <c r="BB6" s="29" t="s">
        <v>60</v>
      </c>
      <c r="BC6" s="28" t="s">
        <v>59</v>
      </c>
      <c r="BD6" s="28" t="s">
        <v>60</v>
      </c>
      <c r="BE6" s="28" t="s">
        <v>59</v>
      </c>
    </row>
    <row r="7">
      <c r="A7" s="27" t="s">
        <v>107</v>
      </c>
      <c r="B7" s="28" t="s">
        <v>92</v>
      </c>
      <c r="C7" s="28" t="s">
        <v>57</v>
      </c>
      <c r="D7" s="28" t="s">
        <v>58</v>
      </c>
      <c r="E7" s="28" t="s">
        <v>103</v>
      </c>
      <c r="F7" s="29">
        <v>1.0</v>
      </c>
      <c r="G7" s="29" t="s">
        <v>60</v>
      </c>
      <c r="H7" s="29" t="s">
        <v>60</v>
      </c>
      <c r="I7" s="29" t="s">
        <v>60</v>
      </c>
      <c r="J7" s="29" t="s">
        <v>60</v>
      </c>
      <c r="K7" s="29" t="s">
        <v>60</v>
      </c>
      <c r="L7" s="29" t="s">
        <v>60</v>
      </c>
      <c r="M7" s="28" t="s">
        <v>61</v>
      </c>
      <c r="N7" s="19" t="str">
        <f t="shared" si="1"/>
        <v>Camara Deportiva Full Hd 1080p Impermeable Waterproof 30m Color Negro TNT-35-J</v>
      </c>
      <c r="O7" s="19" t="str">
        <f t="shared" si="2"/>
        <v>Camara Deportiva Full Hd 1080p Impermeable Waterproof 30m Color Negro TNT-35-J</v>
      </c>
      <c r="P7" s="19">
        <v>0.0</v>
      </c>
      <c r="Q7" s="19">
        <f t="shared" si="7"/>
        <v>0</v>
      </c>
      <c r="R7" s="28"/>
      <c r="S7" s="19">
        <v>0.0</v>
      </c>
      <c r="T7" s="19">
        <v>0.0</v>
      </c>
      <c r="U7" s="19">
        <f t="shared" si="5"/>
        <v>0</v>
      </c>
      <c r="V7" s="21">
        <v>0.0</v>
      </c>
      <c r="W7" s="28" t="s">
        <v>108</v>
      </c>
      <c r="X7" s="28" t="s">
        <v>109</v>
      </c>
      <c r="Y7" s="28" t="s">
        <v>110</v>
      </c>
      <c r="Z7" s="28" t="s">
        <v>61</v>
      </c>
      <c r="AA7" s="29">
        <v>44500.0</v>
      </c>
      <c r="AB7" s="29" t="s">
        <v>66</v>
      </c>
      <c r="AC7" s="28" t="s">
        <v>61</v>
      </c>
      <c r="AD7" s="28" t="s">
        <v>61</v>
      </c>
      <c r="AE7" s="28" t="s">
        <v>61</v>
      </c>
      <c r="AF7" s="28" t="s">
        <v>61</v>
      </c>
      <c r="AG7" s="28" t="s">
        <v>61</v>
      </c>
      <c r="AH7" s="28" t="s">
        <v>61</v>
      </c>
      <c r="AI7" s="28" t="s">
        <v>61</v>
      </c>
      <c r="AJ7" s="28" t="s">
        <v>61</v>
      </c>
      <c r="AK7" s="28" t="s">
        <v>61</v>
      </c>
      <c r="AL7" s="28" t="s">
        <v>61</v>
      </c>
      <c r="AM7" s="28" t="s">
        <v>61</v>
      </c>
      <c r="AN7" s="28" t="s">
        <v>61</v>
      </c>
      <c r="AO7" s="28" t="s">
        <v>61</v>
      </c>
      <c r="AP7" s="28" t="s">
        <v>61</v>
      </c>
      <c r="AQ7" s="28" t="s">
        <v>61</v>
      </c>
      <c r="AR7" s="28" t="s">
        <v>61</v>
      </c>
      <c r="AS7" s="28" t="s">
        <v>61</v>
      </c>
      <c r="AT7" s="28" t="s">
        <v>61</v>
      </c>
      <c r="AU7" s="29" t="s">
        <v>61</v>
      </c>
      <c r="AV7" s="28" t="s">
        <v>61</v>
      </c>
      <c r="AW7" s="28" t="s">
        <v>61</v>
      </c>
      <c r="AX7" s="28" t="s">
        <v>61</v>
      </c>
      <c r="AY7" s="28" t="s">
        <v>61</v>
      </c>
      <c r="AZ7" s="28" t="s">
        <v>61</v>
      </c>
      <c r="BA7" s="28" t="s">
        <v>61</v>
      </c>
      <c r="BB7" s="29" t="s">
        <v>60</v>
      </c>
      <c r="BC7" s="28" t="s">
        <v>59</v>
      </c>
      <c r="BD7" s="28" t="s">
        <v>60</v>
      </c>
      <c r="BE7" s="28" t="s">
        <v>59</v>
      </c>
    </row>
    <row r="8">
      <c r="A8" s="27" t="s">
        <v>111</v>
      </c>
      <c r="B8" s="28" t="s">
        <v>92</v>
      </c>
      <c r="C8" s="28" t="s">
        <v>57</v>
      </c>
      <c r="D8" s="28" t="s">
        <v>58</v>
      </c>
      <c r="E8" s="28" t="s">
        <v>103</v>
      </c>
      <c r="F8" s="29">
        <v>1.0</v>
      </c>
      <c r="G8" s="29" t="s">
        <v>60</v>
      </c>
      <c r="H8" s="29" t="s">
        <v>60</v>
      </c>
      <c r="I8" s="29" t="s">
        <v>60</v>
      </c>
      <c r="J8" s="29" t="s">
        <v>60</v>
      </c>
      <c r="K8" s="29" t="s">
        <v>60</v>
      </c>
      <c r="L8" s="29" t="s">
        <v>60</v>
      </c>
      <c r="M8" s="28" t="s">
        <v>61</v>
      </c>
      <c r="N8" s="19" t="str">
        <f t="shared" si="1"/>
        <v>Maquina Coser Mano Portatil Portable Viajera Recargable MiniColor : BlancoEH-15</v>
      </c>
      <c r="O8" s="19" t="str">
        <f t="shared" si="2"/>
        <v>Maquina Coser Mano Portatil Portable Viajera Recargable MiniColor : BlancoEH-15</v>
      </c>
      <c r="P8" s="19">
        <v>0.0</v>
      </c>
      <c r="Q8" s="19">
        <f t="shared" si="7"/>
        <v>0</v>
      </c>
      <c r="R8" s="28"/>
      <c r="S8" s="19">
        <v>0.0</v>
      </c>
      <c r="T8" s="19">
        <v>0.0</v>
      </c>
      <c r="U8" s="19">
        <f t="shared" si="5"/>
        <v>0</v>
      </c>
      <c r="V8" s="21">
        <v>0.0</v>
      </c>
      <c r="W8" s="28" t="s">
        <v>112</v>
      </c>
      <c r="X8" s="28" t="s">
        <v>113</v>
      </c>
      <c r="Y8" s="28" t="s">
        <v>114</v>
      </c>
      <c r="Z8" s="28" t="s">
        <v>115</v>
      </c>
      <c r="AA8" s="29">
        <v>22677.0</v>
      </c>
      <c r="AB8" s="29" t="s">
        <v>66</v>
      </c>
      <c r="AC8" s="28" t="s">
        <v>61</v>
      </c>
      <c r="AD8" s="28" t="s">
        <v>61</v>
      </c>
      <c r="AE8" s="28" t="s">
        <v>61</v>
      </c>
      <c r="AF8" s="28" t="s">
        <v>61</v>
      </c>
      <c r="AG8" s="28" t="s">
        <v>61</v>
      </c>
      <c r="AH8" s="28" t="s">
        <v>61</v>
      </c>
      <c r="AI8" s="28" t="s">
        <v>61</v>
      </c>
      <c r="AJ8" s="28" t="s">
        <v>61</v>
      </c>
      <c r="AK8" s="28" t="s">
        <v>61</v>
      </c>
      <c r="AL8" s="28" t="s">
        <v>61</v>
      </c>
      <c r="AM8" s="28" t="s">
        <v>61</v>
      </c>
      <c r="AN8" s="28" t="s">
        <v>61</v>
      </c>
      <c r="AO8" s="28" t="s">
        <v>61</v>
      </c>
      <c r="AP8" s="28" t="s">
        <v>61</v>
      </c>
      <c r="AQ8" s="28" t="s">
        <v>61</v>
      </c>
      <c r="AR8" s="28" t="s">
        <v>61</v>
      </c>
      <c r="AS8" s="28" t="s">
        <v>61</v>
      </c>
      <c r="AT8" s="28" t="s">
        <v>61</v>
      </c>
      <c r="AU8" s="29" t="s">
        <v>61</v>
      </c>
      <c r="AV8" s="28" t="s">
        <v>61</v>
      </c>
      <c r="AW8" s="28" t="s">
        <v>61</v>
      </c>
      <c r="AX8" s="28" t="s">
        <v>61</v>
      </c>
      <c r="AY8" s="28" t="s">
        <v>61</v>
      </c>
      <c r="AZ8" s="28" t="s">
        <v>61</v>
      </c>
      <c r="BA8" s="28" t="s">
        <v>61</v>
      </c>
      <c r="BB8" s="29" t="s">
        <v>60</v>
      </c>
      <c r="BC8" s="28" t="s">
        <v>59</v>
      </c>
      <c r="BD8" s="28" t="s">
        <v>60</v>
      </c>
      <c r="BE8" s="28" t="s">
        <v>59</v>
      </c>
    </row>
    <row r="9">
      <c r="A9" s="18" t="s">
        <v>116</v>
      </c>
      <c r="B9" s="19" t="s">
        <v>117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14950.0</v>
      </c>
      <c r="H9" s="20">
        <v>14800.0</v>
      </c>
      <c r="I9" s="20">
        <v>-4193.0</v>
      </c>
      <c r="J9" s="20">
        <v>-14800.0</v>
      </c>
      <c r="K9" s="20" t="s">
        <v>60</v>
      </c>
      <c r="L9" s="20">
        <v>10757.0</v>
      </c>
      <c r="M9" s="19" t="s">
        <v>61</v>
      </c>
      <c r="N9" s="19" t="str">
        <f t="shared" si="1"/>
        <v>Dispensador Automatico De Agua Para Botellon Recargable Econ Color Blanco/negro VMX-7-J</v>
      </c>
      <c r="O9" s="19" t="str">
        <f t="shared" si="2"/>
        <v>Dispensador Automatico De Agua Para Botellon Recargable Econ Color Blanco/negro VMX-7-J</v>
      </c>
      <c r="P9" s="19">
        <f>+VLOOKUP(O9,YOVANI!B:D,3,0)</f>
        <v>8000</v>
      </c>
      <c r="Q9" s="19">
        <f t="shared" si="7"/>
        <v>8000</v>
      </c>
      <c r="R9" s="19"/>
      <c r="S9" s="19">
        <v>1000.0</v>
      </c>
      <c r="T9" s="19">
        <f t="shared" ref="T9:T11" si="8">+L9-Q9-R9-S9</f>
        <v>1757</v>
      </c>
      <c r="U9" s="19">
        <f t="shared" si="5"/>
        <v>1757</v>
      </c>
      <c r="V9" s="21">
        <f t="shared" ref="V9:V11" si="9">+T9/Q9</f>
        <v>0.219625</v>
      </c>
      <c r="W9" s="19" t="s">
        <v>118</v>
      </c>
      <c r="X9" s="19" t="s">
        <v>119</v>
      </c>
      <c r="Y9" s="19" t="s">
        <v>120</v>
      </c>
      <c r="Z9" s="19" t="s">
        <v>61</v>
      </c>
      <c r="AA9" s="20">
        <v>14950.0</v>
      </c>
      <c r="AB9" s="20" t="s">
        <v>66</v>
      </c>
      <c r="AC9" s="19" t="s">
        <v>67</v>
      </c>
      <c r="AD9" s="19" t="s">
        <v>121</v>
      </c>
      <c r="AE9" s="19" t="s">
        <v>122</v>
      </c>
      <c r="AF9" s="19" t="s">
        <v>61</v>
      </c>
      <c r="AG9" s="19" t="s">
        <v>61</v>
      </c>
      <c r="AH9" s="19" t="s">
        <v>121</v>
      </c>
      <c r="AI9" s="19" t="s">
        <v>123</v>
      </c>
      <c r="AJ9" s="19" t="s">
        <v>124</v>
      </c>
      <c r="AK9" s="19" t="s">
        <v>125</v>
      </c>
      <c r="AL9" s="19" t="s">
        <v>126</v>
      </c>
      <c r="AM9" s="19" t="s">
        <v>127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128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129</v>
      </c>
      <c r="B10" s="19" t="s">
        <v>130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21900.0</v>
      </c>
      <c r="H10" s="20">
        <v>14000.0</v>
      </c>
      <c r="I10" s="20">
        <v>-5166.0</v>
      </c>
      <c r="J10" s="20">
        <v>-14000.0</v>
      </c>
      <c r="K10" s="20" t="s">
        <v>60</v>
      </c>
      <c r="L10" s="20">
        <v>16734.0</v>
      </c>
      <c r="M10" s="19" t="s">
        <v>61</v>
      </c>
      <c r="N10" s="19" t="str">
        <f t="shared" si="1"/>
        <v>Manguera Expandible 15 Metros Color Verde + Pistola GAT-13</v>
      </c>
      <c r="O10" s="19" t="str">
        <f t="shared" si="2"/>
        <v>Manguera Expandible 15 Metros Color Verde + Pistola GAT-13</v>
      </c>
      <c r="P10" s="19">
        <f>+VLOOKUP(O10,YOVANI!B:D,3,0)</f>
        <v>12000</v>
      </c>
      <c r="Q10" s="19">
        <f t="shared" si="7"/>
        <v>12000</v>
      </c>
      <c r="R10" s="19"/>
      <c r="S10" s="19">
        <v>1000.0</v>
      </c>
      <c r="T10" s="19">
        <f t="shared" si="8"/>
        <v>3734</v>
      </c>
      <c r="U10" s="19">
        <f t="shared" si="5"/>
        <v>3734</v>
      </c>
      <c r="V10" s="21">
        <f t="shared" si="9"/>
        <v>0.3111666667</v>
      </c>
      <c r="W10" s="19" t="s">
        <v>131</v>
      </c>
      <c r="X10" s="19" t="s">
        <v>132</v>
      </c>
      <c r="Y10" s="19" t="s">
        <v>133</v>
      </c>
      <c r="Z10" s="19" t="s">
        <v>61</v>
      </c>
      <c r="AA10" s="20">
        <v>21900.0</v>
      </c>
      <c r="AB10" s="20" t="s">
        <v>66</v>
      </c>
      <c r="AC10" s="19" t="s">
        <v>67</v>
      </c>
      <c r="AD10" s="19" t="s">
        <v>134</v>
      </c>
      <c r="AE10" s="19" t="s">
        <v>135</v>
      </c>
      <c r="AF10" s="19" t="s">
        <v>61</v>
      </c>
      <c r="AG10" s="19" t="s">
        <v>61</v>
      </c>
      <c r="AH10" s="19" t="s">
        <v>134</v>
      </c>
      <c r="AI10" s="19" t="s">
        <v>136</v>
      </c>
      <c r="AJ10" s="19" t="s">
        <v>137</v>
      </c>
      <c r="AK10" s="19" t="s">
        <v>72</v>
      </c>
      <c r="AL10" s="19" t="s">
        <v>73</v>
      </c>
      <c r="AM10" s="19" t="s">
        <v>61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138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139</v>
      </c>
      <c r="B11" s="19" t="s">
        <v>140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179950.0</v>
      </c>
      <c r="H11" s="20" t="s">
        <v>60</v>
      </c>
      <c r="I11" s="20">
        <v>-26992.0</v>
      </c>
      <c r="J11" s="20">
        <v>-8175.0</v>
      </c>
      <c r="K11" s="20" t="s">
        <v>60</v>
      </c>
      <c r="L11" s="20">
        <v>144783.0</v>
      </c>
      <c r="M11" s="19" t="s">
        <v>61</v>
      </c>
      <c r="N11" s="19" t="str">
        <f t="shared" si="1"/>
        <v>Molino Eléctrico Para Maíz Carne 2500w 6 En 1 Con Embutidor RD-120</v>
      </c>
      <c r="O11" s="19" t="str">
        <f t="shared" si="2"/>
        <v>Molino Eléctrico Para Maíz Carne 2500w 6 En 1 Con Embutidor RD-120</v>
      </c>
      <c r="P11" s="19">
        <f>+VLOOKUP(O11,YOVANI!B:D,3,0)</f>
        <v>120000</v>
      </c>
      <c r="Q11" s="19">
        <f t="shared" si="7"/>
        <v>120000</v>
      </c>
      <c r="R11" s="19"/>
      <c r="S11" s="19">
        <v>1000.0</v>
      </c>
      <c r="T11" s="19">
        <f t="shared" si="8"/>
        <v>23783</v>
      </c>
      <c r="U11" s="19">
        <f t="shared" si="5"/>
        <v>23783</v>
      </c>
      <c r="V11" s="21">
        <f t="shared" si="9"/>
        <v>0.1981916667</v>
      </c>
      <c r="W11" s="19" t="s">
        <v>141</v>
      </c>
      <c r="X11" s="19" t="s">
        <v>142</v>
      </c>
      <c r="Y11" s="19" t="s">
        <v>143</v>
      </c>
      <c r="Z11" s="19" t="s">
        <v>61</v>
      </c>
      <c r="AA11" s="20">
        <v>179950.0</v>
      </c>
      <c r="AB11" s="20" t="s">
        <v>66</v>
      </c>
      <c r="AC11" s="19" t="s">
        <v>67</v>
      </c>
      <c r="AD11" s="19" t="s">
        <v>144</v>
      </c>
      <c r="AE11" s="19" t="s">
        <v>145</v>
      </c>
      <c r="AF11" s="19" t="s">
        <v>61</v>
      </c>
      <c r="AG11" s="19" t="s">
        <v>61</v>
      </c>
      <c r="AH11" s="19" t="s">
        <v>144</v>
      </c>
      <c r="AI11" s="19" t="s">
        <v>146</v>
      </c>
      <c r="AJ11" s="19" t="s">
        <v>147</v>
      </c>
      <c r="AK11" s="19" t="s">
        <v>148</v>
      </c>
      <c r="AL11" s="19" t="s">
        <v>149</v>
      </c>
      <c r="AM11" s="19" t="s">
        <v>61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150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G12" s="30"/>
      <c r="H12" s="30"/>
      <c r="I12" s="30"/>
      <c r="J12" s="30"/>
      <c r="K12" s="30"/>
      <c r="L12" s="30"/>
      <c r="AA12" s="30"/>
    </row>
    <row r="13">
      <c r="G13" s="30"/>
      <c r="H13" s="30"/>
      <c r="I13" s="30"/>
      <c r="J13" s="30"/>
      <c r="K13" s="30"/>
      <c r="L13" s="30"/>
      <c r="AA13" s="30"/>
    </row>
    <row r="14">
      <c r="G14" s="30"/>
      <c r="H14" s="30"/>
      <c r="I14" s="30"/>
      <c r="J14" s="30"/>
      <c r="K14" s="30"/>
      <c r="L14" s="30"/>
      <c r="AA14" s="30"/>
    </row>
    <row r="15">
      <c r="G15" s="30"/>
      <c r="H15" s="30"/>
      <c r="I15" s="30"/>
      <c r="J15" s="30"/>
      <c r="K15" s="30"/>
      <c r="L15" s="30"/>
      <c r="AA15" s="30"/>
    </row>
    <row r="16">
      <c r="G16" s="30"/>
      <c r="H16" s="30"/>
      <c r="I16" s="30"/>
      <c r="J16" s="30"/>
      <c r="K16" s="30"/>
      <c r="L16" s="30"/>
      <c r="AA16" s="30"/>
    </row>
    <row r="17">
      <c r="G17" s="30"/>
      <c r="H17" s="30"/>
      <c r="I17" s="30"/>
      <c r="J17" s="30"/>
      <c r="K17" s="30"/>
      <c r="L17" s="30"/>
      <c r="AA17" s="30"/>
    </row>
    <row r="18">
      <c r="G18" s="30"/>
      <c r="H18" s="30"/>
      <c r="I18" s="30"/>
      <c r="J18" s="30"/>
      <c r="K18" s="30"/>
      <c r="L18" s="30"/>
      <c r="AA18" s="30"/>
    </row>
    <row r="19">
      <c r="G19" s="30"/>
      <c r="H19" s="30"/>
      <c r="I19" s="30"/>
      <c r="J19" s="30"/>
      <c r="K19" s="30"/>
      <c r="L19" s="30"/>
      <c r="AA19" s="30"/>
    </row>
    <row r="20">
      <c r="G20" s="30"/>
      <c r="H20" s="30"/>
      <c r="I20" s="30"/>
      <c r="J20" s="30"/>
      <c r="K20" s="30"/>
      <c r="L20" s="30"/>
      <c r="AA20" s="30"/>
    </row>
    <row r="21" ht="15.75" customHeight="1">
      <c r="G21" s="30"/>
      <c r="H21" s="30"/>
      <c r="I21" s="30"/>
      <c r="J21" s="30"/>
      <c r="K21" s="30"/>
      <c r="L21" s="30"/>
      <c r="AA21" s="30"/>
    </row>
    <row r="22" ht="15.75" customHeight="1">
      <c r="G22" s="30"/>
      <c r="H22" s="30"/>
      <c r="I22" s="30"/>
      <c r="J22" s="30"/>
      <c r="K22" s="30"/>
      <c r="L22" s="30"/>
      <c r="AA22" s="30"/>
    </row>
    <row r="23" ht="15.75" customHeight="1">
      <c r="G23" s="30"/>
      <c r="H23" s="30"/>
      <c r="I23" s="30"/>
      <c r="J23" s="30"/>
      <c r="K23" s="30"/>
      <c r="L23" s="30"/>
      <c r="AA23" s="30"/>
    </row>
    <row r="24" ht="15.75" customHeight="1">
      <c r="G24" s="30"/>
      <c r="H24" s="30"/>
      <c r="I24" s="30"/>
      <c r="J24" s="30"/>
      <c r="K24" s="30"/>
      <c r="L24" s="30"/>
      <c r="AA24" s="30"/>
    </row>
    <row r="25" ht="15.75" customHeight="1">
      <c r="G25" s="30"/>
      <c r="H25" s="30"/>
      <c r="I25" s="30"/>
      <c r="J25" s="30"/>
      <c r="K25" s="30"/>
      <c r="L25" s="30"/>
      <c r="AA25" s="30"/>
    </row>
    <row r="26" ht="15.75" customHeight="1">
      <c r="G26" s="30"/>
      <c r="H26" s="30"/>
      <c r="I26" s="30"/>
      <c r="J26" s="30"/>
      <c r="K26" s="30"/>
      <c r="L26" s="30"/>
      <c r="AA26" s="30"/>
    </row>
    <row r="27" ht="15.75" customHeight="1">
      <c r="G27" s="30"/>
      <c r="H27" s="30"/>
      <c r="I27" s="30"/>
      <c r="J27" s="30"/>
      <c r="K27" s="30"/>
      <c r="L27" s="30"/>
      <c r="AA27" s="30"/>
    </row>
    <row r="28" ht="15.75" customHeight="1">
      <c r="G28" s="30"/>
      <c r="H28" s="30"/>
      <c r="I28" s="30"/>
      <c r="J28" s="30"/>
      <c r="K28" s="30"/>
      <c r="L28" s="30"/>
      <c r="AA28" s="30"/>
    </row>
    <row r="29" ht="15.75" customHeight="1">
      <c r="G29" s="30"/>
      <c r="H29" s="30"/>
      <c r="I29" s="30"/>
      <c r="J29" s="30"/>
      <c r="K29" s="30"/>
      <c r="L29" s="30"/>
      <c r="AA29" s="30"/>
    </row>
    <row r="30" ht="15.75" customHeight="1">
      <c r="G30" s="30"/>
      <c r="H30" s="30"/>
      <c r="I30" s="30"/>
      <c r="J30" s="30"/>
      <c r="K30" s="30"/>
      <c r="L30" s="30"/>
      <c r="AA30" s="30"/>
    </row>
    <row r="31" ht="15.75" customHeight="1">
      <c r="G31" s="30"/>
      <c r="H31" s="30"/>
      <c r="I31" s="30"/>
      <c r="J31" s="30"/>
      <c r="K31" s="30"/>
      <c r="L31" s="30"/>
      <c r="AA31" s="30"/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11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7.0"/>
    <col customWidth="1" min="3" max="3" width="11.38"/>
    <col customWidth="1" min="4" max="8" width="20.13"/>
    <col customWidth="1" min="9" max="26" width="10.63"/>
  </cols>
  <sheetData>
    <row r="1" ht="63.75" customHeight="1">
      <c r="A1" s="34" t="s">
        <v>162</v>
      </c>
      <c r="B1" s="35" t="s">
        <v>163</v>
      </c>
      <c r="C1" s="35" t="s">
        <v>164</v>
      </c>
      <c r="D1" s="35" t="s">
        <v>165</v>
      </c>
      <c r="E1" s="36" t="s">
        <v>166</v>
      </c>
      <c r="F1" s="35" t="s">
        <v>167</v>
      </c>
      <c r="G1" s="35" t="s">
        <v>151</v>
      </c>
      <c r="H1" s="35" t="s">
        <v>168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3.75" customHeight="1">
      <c r="A2" s="38">
        <v>68.0</v>
      </c>
      <c r="B2" s="39" t="s">
        <v>169</v>
      </c>
      <c r="C2" s="40">
        <v>1.0</v>
      </c>
      <c r="D2" s="41">
        <v>20000.0</v>
      </c>
      <c r="E2" s="41">
        <v>20000.0</v>
      </c>
      <c r="F2" s="42"/>
      <c r="G2" s="43" t="s">
        <v>153</v>
      </c>
      <c r="H2" s="43" t="s">
        <v>170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3.75" customHeight="1">
      <c r="A3" s="38">
        <v>69.0</v>
      </c>
      <c r="B3" s="39" t="s">
        <v>171</v>
      </c>
      <c r="C3" s="40">
        <v>1.0</v>
      </c>
      <c r="D3" s="41">
        <v>13000.0</v>
      </c>
      <c r="E3" s="41">
        <v>13000.0</v>
      </c>
      <c r="F3" s="42"/>
      <c r="G3" s="43" t="s">
        <v>159</v>
      </c>
      <c r="H3" s="43" t="s">
        <v>170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3.75" customHeight="1">
      <c r="A4" s="38">
        <v>31.0</v>
      </c>
      <c r="B4" s="39" t="s">
        <v>172</v>
      </c>
      <c r="C4" s="40">
        <v>1.0</v>
      </c>
      <c r="D4" s="44">
        <v>25000.0</v>
      </c>
      <c r="E4" s="41">
        <v>25000.0</v>
      </c>
      <c r="F4" s="42"/>
      <c r="G4" s="42" t="s">
        <v>156</v>
      </c>
      <c r="H4" s="43" t="s">
        <v>170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3.75" customHeight="1">
      <c r="A5" s="38">
        <v>32.0</v>
      </c>
      <c r="B5" s="39" t="s">
        <v>173</v>
      </c>
      <c r="C5" s="40">
        <v>1.0</v>
      </c>
      <c r="D5" s="44">
        <v>35000.0</v>
      </c>
      <c r="E5" s="41">
        <v>35000.0</v>
      </c>
      <c r="F5" s="42"/>
      <c r="G5" s="42" t="s">
        <v>158</v>
      </c>
      <c r="H5" s="43" t="s">
        <v>170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3.75" customHeight="1">
      <c r="A6" s="38">
        <v>33.0</v>
      </c>
      <c r="B6" s="39" t="s">
        <v>174</v>
      </c>
      <c r="C6" s="40">
        <v>1.0</v>
      </c>
      <c r="D6" s="44">
        <v>15000.0</v>
      </c>
      <c r="E6" s="41">
        <v>15000.0</v>
      </c>
      <c r="F6" s="42"/>
      <c r="G6" s="42" t="s">
        <v>154</v>
      </c>
      <c r="H6" s="43" t="s">
        <v>170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3.75" customHeight="1">
      <c r="A7" s="38">
        <v>19.0</v>
      </c>
      <c r="B7" s="39" t="s">
        <v>175</v>
      </c>
      <c r="C7" s="40">
        <v>1.0</v>
      </c>
      <c r="D7" s="44">
        <v>8000.0</v>
      </c>
      <c r="E7" s="41">
        <v>8000.0</v>
      </c>
      <c r="F7" s="42"/>
      <c r="G7" s="42" t="s">
        <v>155</v>
      </c>
      <c r="H7" s="43" t="s">
        <v>170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3.75" customHeight="1">
      <c r="A8" s="38">
        <v>20.0</v>
      </c>
      <c r="B8" s="39" t="s">
        <v>176</v>
      </c>
      <c r="C8" s="40">
        <v>1.0</v>
      </c>
      <c r="D8" s="44">
        <v>12000.0</v>
      </c>
      <c r="E8" s="41">
        <v>12000.0</v>
      </c>
      <c r="F8" s="42"/>
      <c r="G8" s="42" t="s">
        <v>160</v>
      </c>
      <c r="H8" s="43" t="s">
        <v>170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3.75" customHeight="1">
      <c r="A9" s="38">
        <v>15.0</v>
      </c>
      <c r="B9" s="39" t="s">
        <v>177</v>
      </c>
      <c r="C9" s="41">
        <v>1.0</v>
      </c>
      <c r="D9" s="41">
        <v>120000.0</v>
      </c>
      <c r="E9" s="41">
        <v>120000.0</v>
      </c>
      <c r="F9" s="42"/>
      <c r="G9" s="43" t="s">
        <v>157</v>
      </c>
      <c r="H9" s="43" t="s">
        <v>170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2024-03-22T13:20:57Z</dcterms:created>
  <dc:creator>Apache POI</dc:creator>
</cp:coreProperties>
</file>