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CO'!$A$2:$BE$60</definedName>
  </definedNames>
  <calcPr/>
  <extLst>
    <ext uri="GoogleSheetsCustomDataVersion2">
      <go:sheetsCustomData xmlns:go="http://customooxmlschemas.google.com/" r:id="rId6" roundtripDataChecksum="ur1ZzHaBYaEq9U7l4uZCD42gyuRuOKLal+GffzThY1E="/>
    </ext>
  </extLst>
</workbook>
</file>

<file path=xl/sharedStrings.xml><?xml version="1.0" encoding="utf-8"?>
<sst xmlns="http://schemas.openxmlformats.org/spreadsheetml/2006/main" count="2618" uniqueCount="685">
  <si>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</si>
  <si>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</si>
  <si>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</si>
  <si>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</si>
  <si>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</si>
  <si>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</si>
  <si>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</si>
  <si>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</si>
  <si>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</si>
  <si>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</si>
  <si>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</si>
  <si>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</si>
  <si>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</si>
  <si>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</si>
  <si>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</si>
  <si>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</si>
  <si>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</si>
  <si>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</si>
  <si>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</si>
  <si>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</si>
  <si>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</si>
  <si>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</si>
  <si>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</si>
  <si>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</si>
  <si>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</si>
  <si>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</si>
  <si>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</si>
  <si>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</si>
  <si>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</si>
  <si>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</si>
  <si>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</si>
  <si>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</si>
  <si>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</si>
  <si>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</si>
  <si>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</si>
  <si>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</si>
  <si>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</si>
  <si>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</si>
  <si>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</si>
  <si>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</si>
  <si>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</si>
  <si>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</si>
  <si>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</si>
  <si>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</si>
  <si>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</si>
  <si>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</si>
  <si>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</si>
  <si>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</si>
  <si>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</si>
  <si>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</si>
  <si>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</si>
  <si>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</si>
  <si>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</si>
  <si>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</si>
  <si>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</si>
  <si>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2000007740197588</t>
  </si>
  <si>
    <t>4 de marzo de 2024 07:52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</si>
  <si>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</si>
  <si>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</si>
  <si>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</si>
  <si>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</si>
  <si>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</si>
  <si>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DG-22</t>
  </si>
  <si>
    <t>MCO2177492518</t>
  </si>
  <si>
    <t>Organizador Estante De Huevos Para Nevera Encimera 3 Niveles</t>
  </si>
  <si>
    <t>Color : Gris</t>
  </si>
  <si>
    <t>Clásica</t>
  </si>
  <si>
    <t>Factura no adjunta</t>
  </si>
  <si>
    <t>AURA PATRICIA CARO MONTENEGRO</t>
  </si>
  <si>
    <t>CC 52222772</t>
  </si>
  <si>
    <t>52222772</t>
  </si>
  <si>
    <t>Carrera 37 #1A-51 / Carabelas, Puente Aranda, Bogotá D.C.</t>
  </si>
  <si>
    <t>Puente Aranda</t>
  </si>
  <si>
    <t>Bogotá D.C.</t>
  </si>
  <si>
    <t>111631</t>
  </si>
  <si>
    <t>Colombia</t>
  </si>
  <si>
    <t>Mercado Envíos Flex</t>
  </si>
  <si>
    <t>VENDERAYUDAME20231125182521</t>
  </si>
  <si>
    <t>43160666991</t>
  </si>
  <si>
    <t>2000007740235010</t>
  </si>
  <si>
    <t>4 de marzo de 2024 07:41 hs.</t>
  </si>
  <si>
    <t>Tienes que darle el paquete a la próxima colecta que te visite.</t>
  </si>
  <si>
    <t>RD-74</t>
  </si>
  <si>
    <t>MCO1395474549</t>
  </si>
  <si>
    <t>Compresor De Aire Mini A Batería Portátil Camel 628-4x4 12v Gris</t>
  </si>
  <si>
    <t>juan fernando ibarra Soto</t>
  </si>
  <si>
    <t>CC 70569114</t>
  </si>
  <si>
    <t>70569114</t>
  </si>
  <si>
    <t>Calle 9 a sur #54 b-41 / Referencia: Casa 85 urbanización quintas del rodeo - Guayabal, Medellín, Antioquia</t>
  </si>
  <si>
    <t>Medellín</t>
  </si>
  <si>
    <t>Antioquia</t>
  </si>
  <si>
    <t>050023</t>
  </si>
  <si>
    <t>Colecta de Mercado Envíos</t>
  </si>
  <si>
    <t>MELI Logistics</t>
  </si>
  <si>
    <t>MEL43160681171FMXDF01</t>
  </si>
  <si>
    <t>2000007740055432</t>
  </si>
  <si>
    <t>4 de marzo de 2024 07:12 hs.</t>
  </si>
  <si>
    <t>DTK-60</t>
  </si>
  <si>
    <t>MCO2221197440</t>
  </si>
  <si>
    <t>Cámara De Seguridad V380 Para Exteriores Cámara Seguridad Ip Wifi Blanca</t>
  </si>
  <si>
    <t>OMAR EDUARDO VARGAS MORENO</t>
  </si>
  <si>
    <t>CC 7180241</t>
  </si>
  <si>
    <t>7180241</t>
  </si>
  <si>
    <t>cra 2 a este #6 a-16 / 5 cuadras arriba del parque - altos de choconta, Chocontá, Cundinamarca</t>
  </si>
  <si>
    <t>Chocontá</t>
  </si>
  <si>
    <t>Cundinamarca</t>
  </si>
  <si>
    <t>250801</t>
  </si>
  <si>
    <t>Coordinadora</t>
  </si>
  <si>
    <t>MEL43160744974FMXDF01</t>
  </si>
  <si>
    <t>2000007739978622</t>
  </si>
  <si>
    <t>4 de marzo de 2024 06:58 hs.</t>
  </si>
  <si>
    <t>TC-14</t>
  </si>
  <si>
    <t>MCO2206660172</t>
  </si>
  <si>
    <t>Cámara De Seguridad Shenzhen A9 Mini Con Resolución De 1080p Visión Nocturna Incluida Negra</t>
  </si>
  <si>
    <t>Gabriel Fernando Godoy Gonzalez</t>
  </si>
  <si>
    <t>CC 19250072</t>
  </si>
  <si>
    <t>19250072</t>
  </si>
  <si>
    <t>Carrera 109A #83 - 50-111011 / Interior 5 Apartamento 402 - Bolivia 8, Engativá, Bogotá D.C.</t>
  </si>
  <si>
    <t>Engativá</t>
  </si>
  <si>
    <t>111011</t>
  </si>
  <si>
    <t>43160707298</t>
  </si>
  <si>
    <t>2000007738905996</t>
  </si>
  <si>
    <t>3 de marzo de 2024 22:28 hs.</t>
  </si>
  <si>
    <t>JUA-45.3</t>
  </si>
  <si>
    <t>MCO1397551015</t>
  </si>
  <si>
    <t>Ventilador De Techo De 30w Luz Integradas, Control Remoto</t>
  </si>
  <si>
    <t>Color de la luz : Blanco frío | Voltaje : 110V</t>
  </si>
  <si>
    <t>LACIDES ANTONIO ALTAMAR LOZANO</t>
  </si>
  <si>
    <t>CC 19297275</t>
  </si>
  <si>
    <t>19297275</t>
  </si>
  <si>
    <t>Calle 6 #23-31 / Referencia: Esquina subida para Casaloma - EL TRIUNFO, Honda, Tolima</t>
  </si>
  <si>
    <t>Honda</t>
  </si>
  <si>
    <t>Tolima</t>
  </si>
  <si>
    <t>732040</t>
  </si>
  <si>
    <t>MEL43160271762FMXDF01</t>
  </si>
  <si>
    <t>2000007738681596</t>
  </si>
  <si>
    <t>3 de marzo de 2024 21:44 hs.</t>
  </si>
  <si>
    <t>GOT-12</t>
  </si>
  <si>
    <t>MCO1388117913</t>
  </si>
  <si>
    <t>Rizador De Pelo Sin Calor Para Cabello Largo Diadema Ondas</t>
  </si>
  <si>
    <t>Ginnary González</t>
  </si>
  <si>
    <t>CC 1069751501</t>
  </si>
  <si>
    <t>1069751501</t>
  </si>
  <si>
    <t>Avenida Caracas #49-55 / Referencia: Apto 1207 - Quesada, Teusaquillo, Bogotá D.C.</t>
  </si>
  <si>
    <t>Teusaquillo</t>
  </si>
  <si>
    <t>111311</t>
  </si>
  <si>
    <t>43160044223</t>
  </si>
  <si>
    <t>2000007738409150</t>
  </si>
  <si>
    <t>3 de marzo de 2024 20:58 hs.</t>
  </si>
  <si>
    <t>DG-12</t>
  </si>
  <si>
    <t>MCO2162427120</t>
  </si>
  <si>
    <t>Pelota Bola Inteligente Para Gatos Perros Recargable Usb C</t>
  </si>
  <si>
    <t>Color : Rosa</t>
  </si>
  <si>
    <t>Daniel Eduardo Morales Vásquez</t>
  </si>
  <si>
    <t>CC 1088297118</t>
  </si>
  <si>
    <t>1088297118</t>
  </si>
  <si>
    <t>Carrera 26 #80-45 / Referencia: Manzana 40 Casa 27 - Corales - Corales, Pereira, Risaralda</t>
  </si>
  <si>
    <t>Pereira</t>
  </si>
  <si>
    <t>Risaralda</t>
  </si>
  <si>
    <t>660001</t>
  </si>
  <si>
    <t>MEL43160074446FMXDF01</t>
  </si>
  <si>
    <t>2000007738308884</t>
  </si>
  <si>
    <t>3 de marzo de 2024 20:46 hs.</t>
  </si>
  <si>
    <t>VZ-11</t>
  </si>
  <si>
    <t>MCO1384053565</t>
  </si>
  <si>
    <t>Afeitadora Eléctrica Portátil Mini-shave Recargable Por Usb Color Negro</t>
  </si>
  <si>
    <t>Giovanny Alexander Castro Valbuena</t>
  </si>
  <si>
    <t>CC 80549016</t>
  </si>
  <si>
    <t>80549016</t>
  </si>
  <si>
    <t>Calle 7 #21-168 / Referencia: Torre 15 Apto 160 - Conjunto Cerrado San Lucas La Quinta, Zipaquirá, Cundinamarca</t>
  </si>
  <si>
    <t>Zipaquirá</t>
  </si>
  <si>
    <t>250252</t>
  </si>
  <si>
    <t>MEL43160034602FMXDF01</t>
  </si>
  <si>
    <t>2000007738172024</t>
  </si>
  <si>
    <t>3 de marzo de 2024 20:39 hs.</t>
  </si>
  <si>
    <t>OLGA BLANCO</t>
  </si>
  <si>
    <t>CC 35421546</t>
  </si>
  <si>
    <t>35421546</t>
  </si>
  <si>
    <t>Calle 14 #17-02 / Referencia: NUEVA DROGUERIA 1 - SAN RAFAEL, Zipaquirá, Cundinamarca</t>
  </si>
  <si>
    <t>250251</t>
  </si>
  <si>
    <t>MEL43159975504FMXDF01</t>
  </si>
  <si>
    <t>2000007738167320</t>
  </si>
  <si>
    <t>3 de marzo de 2024 20:22 hs.</t>
  </si>
  <si>
    <t>Andres Mateo Arboleda Cardona</t>
  </si>
  <si>
    <t>CC 1001725257</t>
  </si>
  <si>
    <t>1001725257</t>
  </si>
  <si>
    <t>Calle 68d #47a-30 / Referencia: Parqueadero de la Virgen 
Bloque 22. 
Apartamento 102 - porvenir, Rionegro, Antioquia</t>
  </si>
  <si>
    <t>Rionegro</t>
  </si>
  <si>
    <t>054040</t>
  </si>
  <si>
    <t>MEL43159838977FMXDF01</t>
  </si>
  <si>
    <t>2000007738143686</t>
  </si>
  <si>
    <t>3 de marzo de 2024 20:19 hs.</t>
  </si>
  <si>
    <t>ANDRES VILLAMIZAR SAS</t>
  </si>
  <si>
    <t>NIT 9005790096</t>
  </si>
  <si>
    <t>9005790096</t>
  </si>
  <si>
    <t>Autopista Norte kilómetro 31 sector los clubes #SN-SN / Referencia: Autopista Norte kilómetro 31 sector los clubes. Barrio Rincón Grande.  Casa C7 - Autopista Norte kilómetro 31 sector los clubes. Barrio Rincón Grande. Casa C7, Sopó, Cundinamarca</t>
  </si>
  <si>
    <t>Sopó</t>
  </si>
  <si>
    <t>251008</t>
  </si>
  <si>
    <t>MEL43159831941FMXDF01</t>
  </si>
  <si>
    <t>2000007738064580</t>
  </si>
  <si>
    <t>3 de marzo de 2024 20:06 hs.</t>
  </si>
  <si>
    <t>HG-60</t>
  </si>
  <si>
    <t>MCO1384869033</t>
  </si>
  <si>
    <t>Cámara Para Carro Dvr 3 Lentes 1080p Full Hd Dash Cam 3 En 1</t>
  </si>
  <si>
    <t>jorge ivan quintero</t>
  </si>
  <si>
    <t>CC 14704322</t>
  </si>
  <si>
    <t>14704322</t>
  </si>
  <si>
    <t>Calle 22 #3-23 / Las flores, Palmira, Valle Del Cauca</t>
  </si>
  <si>
    <t>Palmira</t>
  </si>
  <si>
    <t>Valle Del Cauca</t>
  </si>
  <si>
    <t>763533</t>
  </si>
  <si>
    <t>MEL43159794615FMXDF01</t>
  </si>
  <si>
    <t>2000005477958503</t>
  </si>
  <si>
    <t>3 de marzo de 2024 19:38 hs.</t>
  </si>
  <si>
    <t>Paquete de 2 productos</t>
  </si>
  <si>
    <t>Jeyson Gallego</t>
  </si>
  <si>
    <t>CC 71218098</t>
  </si>
  <si>
    <t>71218098</t>
  </si>
  <si>
    <t>Calle 106 #50-21 / Referencia: Edificio Green apto 301. - Pasadena, Suba, Bogotá D.C.</t>
  </si>
  <si>
    <t>Suba</t>
  </si>
  <si>
    <t>111171</t>
  </si>
  <si>
    <t>43159716887</t>
  </si>
  <si>
    <t>2000007737872818</t>
  </si>
  <si>
    <t>Sí</t>
  </si>
  <si>
    <t>RD-22</t>
  </si>
  <si>
    <t>MCO2223179380</t>
  </si>
  <si>
    <t>Molino Moledor De Café Y Pequeñas Especias Eléctrico</t>
  </si>
  <si>
    <t>2000007737865614</t>
  </si>
  <si>
    <t>EH-50</t>
  </si>
  <si>
    <t>MCO1382955459</t>
  </si>
  <si>
    <t>Aspiradora De Mano Inalambrica Portatil Recargable Pequeña</t>
  </si>
  <si>
    <t>2000007737615210</t>
  </si>
  <si>
    <t>3 de marzo de 2024 19:03 hs.</t>
  </si>
  <si>
    <t>GAT-13</t>
  </si>
  <si>
    <t>MCO1394073625</t>
  </si>
  <si>
    <t>Manguera Expandible 15m 7 Tipos De Riego Jardín Lavado</t>
  </si>
  <si>
    <t>Color : colores</t>
  </si>
  <si>
    <t>Diana Sierra</t>
  </si>
  <si>
    <t>CC 1076659519</t>
  </si>
  <si>
    <t>1076659519</t>
  </si>
  <si>
    <t>Calle 13 #17A-26 / Primer piso Referencia: Casa de rejas negras primer piso - San Carlos, Zipaquirá, Cundinamarca</t>
  </si>
  <si>
    <t>MEL43159614885FMXDF01</t>
  </si>
  <si>
    <t>2000007737532760</t>
  </si>
  <si>
    <t>3 de marzo de 2024 18:52 hs.</t>
  </si>
  <si>
    <t>TQ-25</t>
  </si>
  <si>
    <t>MCO1383779111</t>
  </si>
  <si>
    <t>Picador De Verduras Y Frutas Multifuncional Brava Spring</t>
  </si>
  <si>
    <t>Jonathan parra</t>
  </si>
  <si>
    <t>CC 1012354029</t>
  </si>
  <si>
    <t>1012354029</t>
  </si>
  <si>
    <t>Calle 57 Sur #89b-16 / Bosa, Bogotá D.C.</t>
  </si>
  <si>
    <t>Bosa</t>
  </si>
  <si>
    <t>110711</t>
  </si>
  <si>
    <t>43159722638</t>
  </si>
  <si>
    <t>2000007737231444</t>
  </si>
  <si>
    <t>3 de marzo de 2024 18:10 hs.</t>
  </si>
  <si>
    <t>GOT-16</t>
  </si>
  <si>
    <t>MCO1388151823</t>
  </si>
  <si>
    <t>Practica Y Precisa Bascula Para Pesar Equipaje.</t>
  </si>
  <si>
    <t>ISMAEL MARTINEZ BELTRAN</t>
  </si>
  <si>
    <t>CC 92501815</t>
  </si>
  <si>
    <t>92501815</t>
  </si>
  <si>
    <t>Carrera 14 #15a-131 / Frente al Hospital Universitario Esquina. - La Pajuela, Sincelejo, Sucre</t>
  </si>
  <si>
    <t>Sincelejo</t>
  </si>
  <si>
    <t>Sucre</t>
  </si>
  <si>
    <t>700003</t>
  </si>
  <si>
    <t>MEL43159604068FMXDF01</t>
  </si>
  <si>
    <t>2000007736746628</t>
  </si>
  <si>
    <t>3 de marzo de 2024 16:56 hs.</t>
  </si>
  <si>
    <t>Jorge Blanco</t>
  </si>
  <si>
    <t>CC 98629963</t>
  </si>
  <si>
    <t>98629963</t>
  </si>
  <si>
    <t>Carrera 35 #15B-35 / of. 508 Ed. prisma Referencia: una cuadra arriba de carulla palmas - Las Palmas, Medellín, Antioquia</t>
  </si>
  <si>
    <t>050021</t>
  </si>
  <si>
    <t>MEL43159405356FMXDF01</t>
  </si>
  <si>
    <t>2000007736103892</t>
  </si>
  <si>
    <t>3 de marzo de 2024 15:16 hs.</t>
  </si>
  <si>
    <t>Marlon  Caballero Alfonso</t>
  </si>
  <si>
    <t>CC 1007635480</t>
  </si>
  <si>
    <t>1007635480</t>
  </si>
  <si>
    <t>Carrera9 No 6-47 barrio la cabaña #6-47 / la cabaña, Florida, Valle Del Cauca</t>
  </si>
  <si>
    <t>Florida</t>
  </si>
  <si>
    <t>763560</t>
  </si>
  <si>
    <t>MEL43159150814FMXDF01</t>
  </si>
  <si>
    <t>2000007735772816</t>
  </si>
  <si>
    <t>3 de marzo de 2024 14:25 hs.</t>
  </si>
  <si>
    <t>TS-90</t>
  </si>
  <si>
    <t>MCO2196799974</t>
  </si>
  <si>
    <t>Video Beam Proyector Mini Led Hdmi Yg300 60 Pulgadas</t>
  </si>
  <si>
    <t>Kabier Alfonso David Rodríguez</t>
  </si>
  <si>
    <t>CC 15048097</t>
  </si>
  <si>
    <t>15048097</t>
  </si>
  <si>
    <t>Carrera 1K #22-05 / Referencia: Esquina del CDI del Barrio San José Sahagún -Córdoba - San José ( Sahagún-Córdoba), Sahagún, Córdoba</t>
  </si>
  <si>
    <t>Sahagún</t>
  </si>
  <si>
    <t>Córdoba</t>
  </si>
  <si>
    <t>232540</t>
  </si>
  <si>
    <t>MEL43159012132FMXDF01</t>
  </si>
  <si>
    <t>2000007735513056</t>
  </si>
  <si>
    <t>3 de marzo de 2024 13:41 hs.</t>
  </si>
  <si>
    <t>Rodrigo Ricardo</t>
  </si>
  <si>
    <t>CC 73196357</t>
  </si>
  <si>
    <t>73196357</t>
  </si>
  <si>
    <t>Calle 10 #02-75 / Referencia: Apartamento 6B Edificio el Guerrero - Bocagrande, Cartagena De Indias, Bolivar</t>
  </si>
  <si>
    <t>Cartagena De Indias</t>
  </si>
  <si>
    <t>Bolivar</t>
  </si>
  <si>
    <t>MEL43158909306FMXDF01</t>
  </si>
  <si>
    <t>2000007735199224</t>
  </si>
  <si>
    <t>3 de marzo de 2024 12:51 hs.</t>
  </si>
  <si>
    <t>RD-120</t>
  </si>
  <si>
    <t>MCO1396777829</t>
  </si>
  <si>
    <t>Molino Eléctrico Para Maíz Carne 2500w 6 En 1 Con Embutidor</t>
  </si>
  <si>
    <t>Victor Barrios Alvarez</t>
  </si>
  <si>
    <t>CC 1002136517</t>
  </si>
  <si>
    <t>1002136517</t>
  </si>
  <si>
    <t>Carrera 29 #16-12 / Rebolo, Barranquilla, Atlantico</t>
  </si>
  <si>
    <t>Barranquilla</t>
  </si>
  <si>
    <t>Atlantico</t>
  </si>
  <si>
    <t>MEL43158780158FMXDF01</t>
  </si>
  <si>
    <t>2000007735179918</t>
  </si>
  <si>
    <t>3 de marzo de 2024 12:48 hs.</t>
  </si>
  <si>
    <t>VT-150</t>
  </si>
  <si>
    <t>MCO2219597618</t>
  </si>
  <si>
    <t>Reflector Solar Exterior 500w Recargable Panel Led Luz Blanc</t>
  </si>
  <si>
    <t>Color de la carcasa : Negro | Color de la luz : Blanco frío | Voltaje : 110V</t>
  </si>
  <si>
    <t>Andres Murcia</t>
  </si>
  <si>
    <t>CC 79984317</t>
  </si>
  <si>
    <t>79984317</t>
  </si>
  <si>
    <t>Carrera 20 #20-46 / Referencia: Surtigangazo - Calle La Caliente, Yarumal, Antioquia</t>
  </si>
  <si>
    <t>Yarumal</t>
  </si>
  <si>
    <t>052030</t>
  </si>
  <si>
    <t>MEL43158632949FMXDF01</t>
  </si>
  <si>
    <t>2000007735132518</t>
  </si>
  <si>
    <t>3 de marzo de 2024 12:41 hs.</t>
  </si>
  <si>
    <t>Augusto Aragon</t>
  </si>
  <si>
    <t>CC 79525668</t>
  </si>
  <si>
    <t>79525668</t>
  </si>
  <si>
    <t>Calle calle 86 A #116A-35 / Int 14 Apto 301 Referencia: interior 14 Apto 301 conjunto los almendros - Ciudadela Colsubsidio, Engativá, Bogotá D.C.</t>
  </si>
  <si>
    <t>110221</t>
  </si>
  <si>
    <t>43158608233</t>
  </si>
  <si>
    <t>2000007734722442</t>
  </si>
  <si>
    <t>3 de marzo de 2024 11:33 hs.</t>
  </si>
  <si>
    <t>MV-25</t>
  </si>
  <si>
    <t>MCO2217268662</t>
  </si>
  <si>
    <t>Tabla Para Doblar Ropa Para Adultos</t>
  </si>
  <si>
    <t>Martin Andres Restrepo Garcia</t>
  </si>
  <si>
    <t>CC 79718861</t>
  </si>
  <si>
    <t>79718861</t>
  </si>
  <si>
    <t>Calle 128B #53A-33 / Referencia: Apartamento 305 - Prado Veraniego, Suba, Bogotá D.C.</t>
  </si>
  <si>
    <t>110231</t>
  </si>
  <si>
    <t>43158581142</t>
  </si>
  <si>
    <t>2000007734442102</t>
  </si>
  <si>
    <t>3 de marzo de 2024 10:41 hs.</t>
  </si>
  <si>
    <t>OLGER MEDINA</t>
  </si>
  <si>
    <t>CC 79852415</t>
  </si>
  <si>
    <t>79852415</t>
  </si>
  <si>
    <t>Calle 10b #86-81 / torr24apartamento501 Referencia: conjunto alsacia occidental - alsacia ocidental, Kennedy, Bogotá D.C.</t>
  </si>
  <si>
    <t>Kennedy</t>
  </si>
  <si>
    <t>110811</t>
  </si>
  <si>
    <t>43158321935</t>
  </si>
  <si>
    <t>2000005476029393</t>
  </si>
  <si>
    <t>3 de marzo de 2024 09:51 hs.</t>
  </si>
  <si>
    <t>TQ-15</t>
  </si>
  <si>
    <t>MCO1383815599</t>
  </si>
  <si>
    <t>Licuadora Portatil Deportiva 380ml Inalambrica Batidos Fruta Color Rosa</t>
  </si>
  <si>
    <t>Jorge Chala</t>
  </si>
  <si>
    <t>CC 80213933</t>
  </si>
  <si>
    <t>80213933</t>
  </si>
  <si>
    <t>Carrera 11 este #4c-11 / torre 13 apt 104 Referencia: conjunto primavera cajica - granjitas, Cajicá, Cundinamarca</t>
  </si>
  <si>
    <t>Cajicá</t>
  </si>
  <si>
    <t>111021</t>
  </si>
  <si>
    <t>MEL43158204355FMXDF01</t>
  </si>
  <si>
    <t>2000007733940596</t>
  </si>
  <si>
    <t>3 de marzo de 2024 09:13 hs.</t>
  </si>
  <si>
    <t>Ana Lopez</t>
  </si>
  <si>
    <t>CC 1093757210</t>
  </si>
  <si>
    <t>1093757210</t>
  </si>
  <si>
    <t>Avenida 0 #11-161 / Referencia: edificio negomono ficina 202 si no me encuentro dejar en porteria - caobos, Cúcuta, Norte De Santander</t>
  </si>
  <si>
    <t>Cúcuta</t>
  </si>
  <si>
    <t>Norte De Santander</t>
  </si>
  <si>
    <t>540006</t>
  </si>
  <si>
    <t>MEL43158116967FMXDF01</t>
  </si>
  <si>
    <t>2000007733885288</t>
  </si>
  <si>
    <t>3 de marzo de 2024 09:03 hs.</t>
  </si>
  <si>
    <t>Lorena Arias</t>
  </si>
  <si>
    <t>CC 1031142745</t>
  </si>
  <si>
    <t>1031142745</t>
  </si>
  <si>
    <t>Calle 86A Sur #7 Este-82 / Reserva de san David 2 Torre 1 apto 404 - Usme, Bogotá D.C.</t>
  </si>
  <si>
    <t>Usme</t>
  </si>
  <si>
    <t>110531</t>
  </si>
  <si>
    <t>43158095785</t>
  </si>
  <si>
    <t>2000007733575372</t>
  </si>
  <si>
    <t>3 de marzo de 2024 07:50 hs.</t>
  </si>
  <si>
    <t>Juan Reinel Perez Guerra</t>
  </si>
  <si>
    <t>CC 1116922884</t>
  </si>
  <si>
    <t>1116922884</t>
  </si>
  <si>
    <t>Transversal 7-15A-33 #SN-SN / Referencia: la casa tiene arto jardín y rejas plateadas, preguntar por Carmen, también se puede llamar a este número 3143911279 - Olimpico, El Doncello, Caqueta</t>
  </si>
  <si>
    <t>El Doncello</t>
  </si>
  <si>
    <t>Caqueta</t>
  </si>
  <si>
    <t>181010</t>
  </si>
  <si>
    <t>Envia</t>
  </si>
  <si>
    <t>MEL43157965519FMXDF01</t>
  </si>
  <si>
    <t>2000007733519146</t>
  </si>
  <si>
    <t>3 de marzo de 2024 07:33 hs.</t>
  </si>
  <si>
    <t>MV-70</t>
  </si>
  <si>
    <t>MCO1394592473</t>
  </si>
  <si>
    <t>Mini Impresora Celular Inalámbrica Térmica + 6 Rollos Papel</t>
  </si>
  <si>
    <t>Lileidys Loraine Granados Nieves</t>
  </si>
  <si>
    <t>CC 1121042608</t>
  </si>
  <si>
    <t>1121042608</t>
  </si>
  <si>
    <t>Calle 11 11 - 45 #SN-SN / 1 Referencia: Reja plateada - Av principal al aldo de servi entrega, Distraccion, Guajira</t>
  </si>
  <si>
    <t>Distraccion</t>
  </si>
  <si>
    <t>Guajira</t>
  </si>
  <si>
    <t>MEL43158082452FMXDF01</t>
  </si>
  <si>
    <t>2000007733238766</t>
  </si>
  <si>
    <t>3 de marzo de 2024 04:33 hs.</t>
  </si>
  <si>
    <t>JUA-33.2</t>
  </si>
  <si>
    <t>MCO1397552177</t>
  </si>
  <si>
    <t>Ventilador Portatil Pequeño Grip Go De 3 Velocidades</t>
  </si>
  <si>
    <t>Cantidad de aspas : 2 | Color de la estructura : Blanco | Color de las aspas : Blanco | Diámetro : 10 " | Frecuencia : 1 | Material de las aspas : Plástico | Voltaje : 110V/220V</t>
  </si>
  <si>
    <t>marco tulio quitian</t>
  </si>
  <si>
    <t>CC 79986953</t>
  </si>
  <si>
    <t>79986953</t>
  </si>
  <si>
    <t>Avenida Calle 48Q sur #5c-59 / Referencia: Conjunto Bosques de San José 2 
Casa G6 - molinos 2, Rafael Uribe Uribe, Bogotá D.C.</t>
  </si>
  <si>
    <t>Rafael Uribe Uribe</t>
  </si>
  <si>
    <t>111841</t>
  </si>
  <si>
    <t>43157813563</t>
  </si>
  <si>
    <t>2000007733200722</t>
  </si>
  <si>
    <t>3 de marzo de 2024 03:19 hs.</t>
  </si>
  <si>
    <t>Milena Pimiento</t>
  </si>
  <si>
    <t>CC 1073247839</t>
  </si>
  <si>
    <t>1073247839</t>
  </si>
  <si>
    <t>Carrera 5 este #10-131 / Referencia: Oficina segundo piso - serrezuelita, Mosquera, Cundinamarca</t>
  </si>
  <si>
    <t>Mosquera</t>
  </si>
  <si>
    <t>250040</t>
  </si>
  <si>
    <t>MEL43157936992FMXDF01</t>
  </si>
  <si>
    <t>2000007732953394</t>
  </si>
  <si>
    <t>2 de marzo de 2024 23:55 hs.</t>
  </si>
  <si>
    <t>Ana Maria Jimenez</t>
  </si>
  <si>
    <t>CC 1130589172</t>
  </si>
  <si>
    <t>1130589172</t>
  </si>
  <si>
    <t>CALLE 13 9-43 / Libertadores, Jamundí, Valle Del Cauca</t>
  </si>
  <si>
    <t>Jamundí</t>
  </si>
  <si>
    <t>764001</t>
  </si>
  <si>
    <t>MEL43157706105FMXDF01</t>
  </si>
  <si>
    <t>2000007732775892</t>
  </si>
  <si>
    <t>2 de marzo de 2024 22:48 hs.</t>
  </si>
  <si>
    <t>OF-COST</t>
  </si>
  <si>
    <t>MCO2232965220</t>
  </si>
  <si>
    <t>Tablet Didactica De Escritura Niños Lcd Infantil Borrable</t>
  </si>
  <si>
    <t>Color : Negro</t>
  </si>
  <si>
    <t>juan  hernandez</t>
  </si>
  <si>
    <t>CC 1045760978</t>
  </si>
  <si>
    <t>1045760978</t>
  </si>
  <si>
    <t>Carrera 35 #68B-34 / Casa Referencia: Casa de rejas blancas - El Recreo, Barranquilla, Atlantico</t>
  </si>
  <si>
    <t>080016</t>
  </si>
  <si>
    <t>MEL43157779288FMXDF01</t>
  </si>
  <si>
    <t>2000007729539826</t>
  </si>
  <si>
    <t>2 de marzo de 2024 22:33 hs.</t>
  </si>
  <si>
    <t>jose jedwar urrego</t>
  </si>
  <si>
    <t>CC 98659164</t>
  </si>
  <si>
    <t>98659164</t>
  </si>
  <si>
    <t>Calle calle 39 B SUR #33-20 / 301 Referencia: APAR 301 - MESA, Envigado, Antioquia</t>
  </si>
  <si>
    <t>Envigado</t>
  </si>
  <si>
    <t>055420</t>
  </si>
  <si>
    <t>MEL43156433612FMXDF01</t>
  </si>
  <si>
    <t>2000007732104400</t>
  </si>
  <si>
    <t>2 de marzo de 2024 20:03 hs.</t>
  </si>
  <si>
    <t>Andrea Gomez</t>
  </si>
  <si>
    <t>CC 1019046933</t>
  </si>
  <si>
    <t>1019046933</t>
  </si>
  <si>
    <t>Calle 60 #75-150 / Referencia: apt 804 bloque 1 Ribera del Valle - San Germán, Medellín, Antioquia</t>
  </si>
  <si>
    <t>050034</t>
  </si>
  <si>
    <t>MEL43157356075FMXDF01</t>
  </si>
  <si>
    <t>2000005474657279</t>
  </si>
  <si>
    <t>2 de marzo de 2024 18:25 hs.</t>
  </si>
  <si>
    <t>Alexander Vargas</t>
  </si>
  <si>
    <t>CC 1070957717</t>
  </si>
  <si>
    <t>1070957717</t>
  </si>
  <si>
    <t>Carrera 28 #5e-33 / Charquito, Mosquera, Cundinamarca</t>
  </si>
  <si>
    <t>250047</t>
  </si>
  <si>
    <t>MEL43157270782FMXDF01</t>
  </si>
  <si>
    <t>2000007731566130</t>
  </si>
  <si>
    <t>TMAY-68</t>
  </si>
  <si>
    <t>MCO1387846717</t>
  </si>
  <si>
    <t>Maquina Original Wahl Mini T-pro - 09307-108 -</t>
  </si>
  <si>
    <t>Color : Blanco | Voltaje : 110V</t>
  </si>
  <si>
    <t>2000007731566134</t>
  </si>
  <si>
    <t>2000005474460325</t>
  </si>
  <si>
    <t>2 de marzo de 2024 17:20 hs.</t>
  </si>
  <si>
    <t>Carmen Anaya</t>
  </si>
  <si>
    <t>CC 43277769</t>
  </si>
  <si>
    <t>43277769</t>
  </si>
  <si>
    <t>Avenida 46 #67-53 / Referencia: Avenida 46 Diagonal 67-53 Casa, primer piso.  C. P. 051050 - Niquia Camacol, Bello, Antioquia</t>
  </si>
  <si>
    <t>Bello</t>
  </si>
  <si>
    <t>051050</t>
  </si>
  <si>
    <t>MEL43157117132FMXDF01</t>
  </si>
  <si>
    <t>2000007730251088</t>
  </si>
  <si>
    <t>2 de marzo de 2024 14:44 hs.</t>
  </si>
  <si>
    <t>Camilo Espinosa</t>
  </si>
  <si>
    <t>CC 1110465102</t>
  </si>
  <si>
    <t>1110465102</t>
  </si>
  <si>
    <t>Avenida Carrera 25 #36-57 / Referencia: frente al quijote - cra 25 # 36- 57, Calarcá, Quindio</t>
  </si>
  <si>
    <t>Calarcá</t>
  </si>
  <si>
    <t>Quindio</t>
  </si>
  <si>
    <t>632001</t>
  </si>
  <si>
    <t>MEL43156582567FMXDF01</t>
  </si>
  <si>
    <t>2000007741166054</t>
  </si>
  <si>
    <t>4 de marzo de 2024 09:42 hs.</t>
  </si>
  <si>
    <t>DB-110</t>
  </si>
  <si>
    <t>MCO2230774736</t>
  </si>
  <si>
    <t>Cortadora De Cabello Profesional Vgr V-002 Original</t>
  </si>
  <si>
    <t>Color : Negro | Voltaje : 110V</t>
  </si>
  <si>
    <t>JEISON ESNEIDER sanchez valero</t>
  </si>
  <si>
    <t>CC 1053847827</t>
  </si>
  <si>
    <t>1053847827</t>
  </si>
  <si>
    <t>CARRERA 25 31-27 / LINARES, Manizales, Caldas</t>
  </si>
  <si>
    <t>Manizales</t>
  </si>
  <si>
    <t>Caldas</t>
  </si>
  <si>
    <t>170001</t>
  </si>
  <si>
    <t>MEL43161227014FMXDF01</t>
  </si>
  <si>
    <t>2000007742906838</t>
  </si>
  <si>
    <t>4 de marzo de 2024 13:02 hs.</t>
  </si>
  <si>
    <t>Erica Martínez</t>
  </si>
  <si>
    <t>CC 1002395428</t>
  </si>
  <si>
    <t>1002395428</t>
  </si>
  <si>
    <t>Calle 10 #SN-SN / Referencia: al lado de el colegio de ciudad jardín "José Joaquín Castro Martínez" - cuidad jardin, Tunja, Boyaca</t>
  </si>
  <si>
    <t>Tunja</t>
  </si>
  <si>
    <t>Boyaca</t>
  </si>
  <si>
    <t>MEL43161980982FMXDF01</t>
  </si>
  <si>
    <t>2000007742883890</t>
  </si>
  <si>
    <t>4 de marzo de 2024 12:58 hs.</t>
  </si>
  <si>
    <t>Susana Camejo</t>
  </si>
  <si>
    <t>CE 564166</t>
  </si>
  <si>
    <t>564166</t>
  </si>
  <si>
    <t>Calle 124 #19a-02 / Edificio Nueva Santa Barbara - La Calleja alta, Usaquén, Bogotá D.C.</t>
  </si>
  <si>
    <t>Usaquén</t>
  </si>
  <si>
    <t>110111</t>
  </si>
  <si>
    <t>43161974734</t>
  </si>
  <si>
    <t>2000005480512683</t>
  </si>
  <si>
    <t>4 de marzo de 2024 12:46 hs.</t>
  </si>
  <si>
    <t>Ana Isabel Agudelo Gómez</t>
  </si>
  <si>
    <t>CC 1017260260</t>
  </si>
  <si>
    <t>1017260260</t>
  </si>
  <si>
    <t>Calle 21 Sur #41-117 / Torre 2 Apto 308 Referencia: En la frontera de envigado y medellín. Urbanización canta piedra torre 2 apto 308 - Los sauces, Envigado, Antioquia</t>
  </si>
  <si>
    <t>MEL43161784757FMXDF01</t>
  </si>
  <si>
    <t>2000007742415456</t>
  </si>
  <si>
    <t>4 de marzo de 2024 12:09 hs.</t>
  </si>
  <si>
    <t>camila dominguez</t>
  </si>
  <si>
    <t>CC 1193531701</t>
  </si>
  <si>
    <t>1193531701</t>
  </si>
  <si>
    <t>Calle 15 #69-81 / Casa E7 Referencia: Conjunto Alcalá de las casas - La Hacienda, Cali, Valle Del Cauca</t>
  </si>
  <si>
    <t>Cali</t>
  </si>
  <si>
    <t>760033</t>
  </si>
  <si>
    <t>MEL43161631245FMXDF01</t>
  </si>
  <si>
    <t>2000005480048969</t>
  </si>
  <si>
    <t>4 de marzo de 2024 11:06 hs.</t>
  </si>
  <si>
    <t>Paquete de 3 productos</t>
  </si>
  <si>
    <t>Luz Betancourt</t>
  </si>
  <si>
    <t>CC 43584127</t>
  </si>
  <si>
    <t>43584127</t>
  </si>
  <si>
    <t>Calle 9A #73-95 / Referencia: Urbanización Cercanías de la Mota Apto 924 - Belén Las Margaritas, Medellín, Antioquia</t>
  </si>
  <si>
    <t>050025</t>
  </si>
  <si>
    <t>MEL43161540806FMXDF01</t>
  </si>
  <si>
    <t>2000007741875886</t>
  </si>
  <si>
    <t>RD-24</t>
  </si>
  <si>
    <t>MCO2223436110</t>
  </si>
  <si>
    <t>Termo Bebidas Calientes Frías 500ml Acero Inox Taza Viaje</t>
  </si>
  <si>
    <t>2000007741875884</t>
  </si>
  <si>
    <t>EH-15</t>
  </si>
  <si>
    <t>MCO2162386532</t>
  </si>
  <si>
    <t>Maquina Coser Mano Portatil Portable Viajera Recargable Mini</t>
  </si>
  <si>
    <t>Color : Blanco</t>
  </si>
  <si>
    <t>2000007741875888</t>
  </si>
  <si>
    <t>2000007743993324</t>
  </si>
  <si>
    <t>4 de marzo de 2024 15:04 hs.</t>
  </si>
  <si>
    <t>Tienes que darle el paquete a tu conductor mañana.</t>
  </si>
  <si>
    <t>Asdrubal Espejo</t>
  </si>
  <si>
    <t>CC 1024522645</t>
  </si>
  <si>
    <t>1024522645</t>
  </si>
  <si>
    <t>Carrera 3 c #13-67 / El dorado, Soacha, Cundinamarca</t>
  </si>
  <si>
    <t>Soacha</t>
  </si>
  <si>
    <t>250053</t>
  </si>
  <si>
    <t>43162446258</t>
  </si>
  <si>
    <t>2000007743954160</t>
  </si>
  <si>
    <t>4 de marzo de 2024 14:59 hs.</t>
  </si>
  <si>
    <t>Ginna Gomez</t>
  </si>
  <si>
    <t>CC 52916896</t>
  </si>
  <si>
    <t>52916896</t>
  </si>
  <si>
    <t>14b #161-54 / Local 3 Rincon Del Parque - Pradera Norte, Usaquén, Bogotá D.C.</t>
  </si>
  <si>
    <t>110131</t>
  </si>
  <si>
    <t>43162422742</t>
  </si>
  <si>
    <t>2000007743185818</t>
  </si>
  <si>
    <t>4 de marzo de 2024 14:22 hs.</t>
  </si>
  <si>
    <t>isabel sindicue</t>
  </si>
  <si>
    <t>CC 40334070</t>
  </si>
  <si>
    <t>40334070</t>
  </si>
  <si>
    <t>Calle calle 5a #15-72 / Referencia: piso 2 - macunaima, Villavicencio, Meta</t>
  </si>
  <si>
    <t>Villavicencio</t>
  </si>
  <si>
    <t>Meta</t>
  </si>
  <si>
    <t>500003</t>
  </si>
  <si>
    <t>MEL43162105642FMXDF01</t>
  </si>
  <si>
    <t>2000007741684934</t>
  </si>
  <si>
    <t>4 de marzo de 2024 13:30 hs.</t>
  </si>
  <si>
    <t>JUA-14.5</t>
  </si>
  <si>
    <t>MCO1385131165</t>
  </si>
  <si>
    <t>Lámparas Luz Led X3 Portátil Inalámbricas Adhesivas +control</t>
  </si>
  <si>
    <t xml:space="preserve">camila  preciado </t>
  </si>
  <si>
    <t>CC 1001204122</t>
  </si>
  <si>
    <t>1001204122</t>
  </si>
  <si>
    <t>Calle calle 17 sur #39-95 / Referencia: apartamentos la guaca - Ciudad Montes, Puente Aranda, Bogotá D.C.</t>
  </si>
  <si>
    <t>43161315725</t>
  </si>
  <si>
    <t>2000005480711651</t>
  </si>
  <si>
    <t>4 de marzo de 2024 13:27 hs.</t>
  </si>
  <si>
    <t>Oscar Soto</t>
  </si>
  <si>
    <t>CC 94552311</t>
  </si>
  <si>
    <t>94552311</t>
  </si>
  <si>
    <t>Carrera 57 #119A-60 / Torre 2 - APTO 606 - Conjunto Provenza Imperial - Lagos de Córdoba, Suba, Bogotá D.C.</t>
  </si>
  <si>
    <t>43162080950</t>
  </si>
  <si>
    <t>2000007742700768</t>
  </si>
  <si>
    <t>4 de marzo de 2024 13:15 hs.</t>
  </si>
  <si>
    <t>Katherine Alvarez Benitez</t>
  </si>
  <si>
    <t>CC 1102857593</t>
  </si>
  <si>
    <t>1102857593</t>
  </si>
  <si>
    <t>Carrera 22 #38-40 / Referencia: En el mercado público la Macarena Deposito se llama cacharrería y Drogas Alejandro al lado de la dulcería el paraíso - la macarena, Corozal, Sucre</t>
  </si>
  <si>
    <t>Corozal</t>
  </si>
  <si>
    <t>705030</t>
  </si>
  <si>
    <t>MEL43161892972FMXDF01</t>
  </si>
  <si>
    <t>LISTA DE MERCANCIA 1ER CORTE ML FLEX Y COLECTA GIOVANI 04 MARZO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</si>
  <si>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</si>
  <si>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</si>
  <si>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</si>
  <si>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</si>
  <si>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</si>
  <si>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</si>
  <si>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</si>
  <si>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</si>
  <si>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</si>
  <si>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Organizador Estante De Huevos Para Nevera Encimera 3 NivelesColor : GrisDG-22</t>
  </si>
  <si>
    <t>CONTADO</t>
  </si>
  <si>
    <t>DG TECH</t>
  </si>
  <si>
    <t>Compresor De Aire Mini A Batería Portátil Camel 628-4x4 12v Gris RD-74</t>
  </si>
  <si>
    <t>IPEGA</t>
  </si>
  <si>
    <t>Cámara De Seguridad V380 Para Exteriores Cámara Seguridad Ip Wifi Blanca DTK-60</t>
  </si>
  <si>
    <t>D TRONIK</t>
  </si>
  <si>
    <t>Cámara De Seguridad Shenzhen A9 Mini Con Resolución De 1080p Visión Nocturna Incluida Negra TC-14</t>
  </si>
  <si>
    <t>DARDOS</t>
  </si>
  <si>
    <t>Ventilador De Techo De 30w Luz Integradas, Control RemotoColor de la luz : Blanco frío | Voltaje : 110VJUA-45.3</t>
  </si>
  <si>
    <t>JUAN</t>
  </si>
  <si>
    <t>Rizador De Pelo Sin Calor Para Cabello Largo Diadema Ondas GOT-12</t>
  </si>
  <si>
    <t>GO TECH</t>
  </si>
  <si>
    <t>Pelota Bola Inteligente Para Gatos Perros Recargable Usb CColor : RosaDG-12</t>
  </si>
  <si>
    <t>Afeitadora Eléctrica Portátil Mini-shave Recargable Por Usb Color Negro VZ-11</t>
  </si>
  <si>
    <t>TIGERS</t>
  </si>
  <si>
    <t>Cámara Para Carro Dvr 3 Lentes 1080p Full Hd Dash Cam 3 En 1 HG-60</t>
  </si>
  <si>
    <t>JULIAN</t>
  </si>
  <si>
    <t>Molino Moledor De Café Y Pequeñas Especias EléctricoColor : GrisRD-22</t>
  </si>
  <si>
    <t>CREDITO</t>
  </si>
  <si>
    <t>TOR SEBAS</t>
  </si>
  <si>
    <t>Aspiradora De Mano Inalambrica Portatil Recargable PequeñaColor : GrisEH-50</t>
  </si>
  <si>
    <t>ELECTRO HOGAR</t>
  </si>
  <si>
    <t>Manguera Expandible 15m 7 Tipos De Riego Jardín LavadoColor : coloresGAT-13</t>
  </si>
  <si>
    <t>DISTRI</t>
  </si>
  <si>
    <t>Picador De Verduras Y Frutas Multifuncional Brava Spring TQ-25</t>
  </si>
  <si>
    <t>TV MARKET</t>
  </si>
  <si>
    <t>Practica Y Precisa Bascula Para Pesar Equipaje.Color : GrisGOT-16</t>
  </si>
  <si>
    <t>Video Beam Proyector Mini Led Hdmi Yg300 60 Pulgadas TS-90</t>
  </si>
  <si>
    <t>JOMA</t>
  </si>
  <si>
    <t>Molino Eléctrico Para Maíz Carne 2500w 6 En 1 Con Embutidor RD-120</t>
  </si>
  <si>
    <t>ROOD</t>
  </si>
  <si>
    <t>Reflector Solar Exterior 500w Recargable Panel Led Luz BlancColor de la carcasa : Negro | Color de la luz : Blanco frío | Voltaje : 110VVT-150</t>
  </si>
  <si>
    <t>TV NOVEDADES</t>
  </si>
  <si>
    <t>Tabla Para Doblar Ropa Para AdultosColor : coloresMV-25</t>
  </si>
  <si>
    <t>MV MARCAS</t>
  </si>
  <si>
    <t>Licuadora Portatil Deportiva 380ml Inalambrica Batidos Fruta Color Rosa TQ-15</t>
  </si>
  <si>
    <t>Mini Impresora Celular Inalámbrica Térmica + 6 Rollos PapelColor : RosaMV-70</t>
  </si>
  <si>
    <t>Ventilador Portatil Pequeño Grip Go De 3 VelocidadesCantidad de aspas : 2 | Color de la estructura : Blanco | Color de las aspas : Blanco | Diámetro : 10 " | Frecuencia : 1 | Material de las aspas : Plástico | Voltaje : 110V/220VJUA-33.2</t>
  </si>
  <si>
    <t>Tablet Didactica De Escritura Niños Lcd Infantil BorrableColor : NegroOF-COST</t>
  </si>
  <si>
    <t>OFICINA</t>
  </si>
  <si>
    <t>Maquina Original Wahl Mini T-pro - 09307-108 -Color : Blanco | Voltaje : 110VTMAY-68</t>
  </si>
  <si>
    <t>TECNOLOGIA MAYORISTA</t>
  </si>
  <si>
    <t>Cortadora De Cabello Profesional Vgr V-002 OriginalColor : Negro | Voltaje : 110VDB-110</t>
  </si>
  <si>
    <t>DAVID</t>
  </si>
  <si>
    <t>Termo Bebidas Calientes Frías 500ml Acero Inox Taza ViajeColor : coloresRD-24</t>
  </si>
  <si>
    <t>Maquina Coser Mano Portatil Portable Viajera Recargable MiniColor : BlancoEH-15</t>
  </si>
  <si>
    <t>Lámparas Luz Led X3 Portátil Inalámbricas Adhesivas +controlColor de la luz : Blanco frío | Voltaje : 110VJUA-14.5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</si>
</sst>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center" shrinkToFit="0" vertical="center" wrapText="1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4" fillId="11" fontId="7" numFmtId="0" xfId="0" applyAlignment="1" applyBorder="1" applyFont="1">
      <alignment horizontal="lef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5474657279/detalle" TargetMode="External"/><Relationship Id="rId42" Type="http://schemas.openxmlformats.org/officeDocument/2006/relationships/hyperlink" Target="https://www.mercadolibre.com.co/ventas/2000005474460325/detalle" TargetMode="External"/><Relationship Id="rId41" Type="http://schemas.openxmlformats.org/officeDocument/2006/relationships/hyperlink" Target="https://www.mercadolibre.com.co/ventas/2000005474657279/detalle" TargetMode="External"/><Relationship Id="rId44" Type="http://schemas.openxmlformats.org/officeDocument/2006/relationships/hyperlink" Target="https://www.mercadolibre.com.co/ventas/2000007741166054/detalle" TargetMode="External"/><Relationship Id="rId43" Type="http://schemas.openxmlformats.org/officeDocument/2006/relationships/hyperlink" Target="https://www.mercadolibre.com.co/ventas/2000007730251088/detalle" TargetMode="External"/><Relationship Id="rId46" Type="http://schemas.openxmlformats.org/officeDocument/2006/relationships/hyperlink" Target="https://www.mercadolibre.com.co/ventas/2000007742883890/detalle" TargetMode="External"/><Relationship Id="rId45" Type="http://schemas.openxmlformats.org/officeDocument/2006/relationships/hyperlink" Target="https://www.mercadolibre.com.co/ventas/2000007742906838/detalle" TargetMode="External"/><Relationship Id="rId1" Type="http://schemas.openxmlformats.org/officeDocument/2006/relationships/hyperlink" Target="https://www.mercadolibre.com.co/ventas/2000007740197588/detalle" TargetMode="External"/><Relationship Id="rId2" Type="http://schemas.openxmlformats.org/officeDocument/2006/relationships/hyperlink" Target="https://www.mercadolibre.com.co/ventas/2000007740235010/detalle" TargetMode="External"/><Relationship Id="rId3" Type="http://schemas.openxmlformats.org/officeDocument/2006/relationships/hyperlink" Target="https://www.mercadolibre.com.co/ventas/2000007740055432/detalle" TargetMode="External"/><Relationship Id="rId4" Type="http://schemas.openxmlformats.org/officeDocument/2006/relationships/hyperlink" Target="https://www.mercadolibre.com.co/ventas/2000007739978622/detalle" TargetMode="External"/><Relationship Id="rId9" Type="http://schemas.openxmlformats.org/officeDocument/2006/relationships/hyperlink" Target="https://www.mercadolibre.com.co/ventas/2000007738172024/detalle" TargetMode="External"/><Relationship Id="rId48" Type="http://schemas.openxmlformats.org/officeDocument/2006/relationships/hyperlink" Target="https://www.mercadolibre.com.co/ventas/2000007742415456/detalle" TargetMode="External"/><Relationship Id="rId47" Type="http://schemas.openxmlformats.org/officeDocument/2006/relationships/hyperlink" Target="https://www.mercadolibre.com.co/ventas/2000005480512683/detalle" TargetMode="External"/><Relationship Id="rId49" Type="http://schemas.openxmlformats.org/officeDocument/2006/relationships/hyperlink" Target="https://www.mercadolibre.com.co/ventas/2000005480048969/detalle" TargetMode="External"/><Relationship Id="rId5" Type="http://schemas.openxmlformats.org/officeDocument/2006/relationships/hyperlink" Target="https://www.mercadolibre.com.co/ventas/2000007738905996/detalle" TargetMode="External"/><Relationship Id="rId6" Type="http://schemas.openxmlformats.org/officeDocument/2006/relationships/hyperlink" Target="https://www.mercadolibre.com.co/ventas/2000007738681596/detalle" TargetMode="External"/><Relationship Id="rId7" Type="http://schemas.openxmlformats.org/officeDocument/2006/relationships/hyperlink" Target="https://www.mercadolibre.com.co/ventas/2000007738409150/detalle" TargetMode="External"/><Relationship Id="rId8" Type="http://schemas.openxmlformats.org/officeDocument/2006/relationships/hyperlink" Target="https://www.mercadolibre.com.co/ventas/2000007738308884/detalle" TargetMode="External"/><Relationship Id="rId31" Type="http://schemas.openxmlformats.org/officeDocument/2006/relationships/hyperlink" Target="https://www.mercadolibre.com.co/ventas/2000007733575372/detalle" TargetMode="External"/><Relationship Id="rId30" Type="http://schemas.openxmlformats.org/officeDocument/2006/relationships/hyperlink" Target="https://www.mercadolibre.com.co/ventas/2000007733885288/detalle" TargetMode="External"/><Relationship Id="rId33" Type="http://schemas.openxmlformats.org/officeDocument/2006/relationships/hyperlink" Target="https://www.mercadolibre.com.co/ventas/2000007733238766/detalle" TargetMode="External"/><Relationship Id="rId32" Type="http://schemas.openxmlformats.org/officeDocument/2006/relationships/hyperlink" Target="https://www.mercadolibre.com.co/ventas/2000007733519146/detalle" TargetMode="External"/><Relationship Id="rId35" Type="http://schemas.openxmlformats.org/officeDocument/2006/relationships/hyperlink" Target="https://www.mercadolibre.com.co/ventas/2000007732953394/detalle" TargetMode="External"/><Relationship Id="rId34" Type="http://schemas.openxmlformats.org/officeDocument/2006/relationships/hyperlink" Target="https://www.mercadolibre.com.co/ventas/2000007733200722/detalle" TargetMode="External"/><Relationship Id="rId37" Type="http://schemas.openxmlformats.org/officeDocument/2006/relationships/hyperlink" Target="https://www.mercadolibre.com.co/ventas/2000007729539826/detalle" TargetMode="External"/><Relationship Id="rId36" Type="http://schemas.openxmlformats.org/officeDocument/2006/relationships/hyperlink" Target="https://www.mercadolibre.com.co/ventas/2000007732775892/detalle" TargetMode="External"/><Relationship Id="rId39" Type="http://schemas.openxmlformats.org/officeDocument/2006/relationships/hyperlink" Target="https://www.mercadolibre.com.co/ventas/2000005474657279/detalle" TargetMode="External"/><Relationship Id="rId38" Type="http://schemas.openxmlformats.org/officeDocument/2006/relationships/hyperlink" Target="https://www.mercadolibre.com.co/ventas/2000007732104400/detalle" TargetMode="External"/><Relationship Id="rId20" Type="http://schemas.openxmlformats.org/officeDocument/2006/relationships/hyperlink" Target="https://www.mercadolibre.com.co/ventas/2000007736103892/detalle" TargetMode="External"/><Relationship Id="rId22" Type="http://schemas.openxmlformats.org/officeDocument/2006/relationships/hyperlink" Target="https://www.mercadolibre.com.co/ventas/2000007735513056/detalle" TargetMode="External"/><Relationship Id="rId21" Type="http://schemas.openxmlformats.org/officeDocument/2006/relationships/hyperlink" Target="https://www.mercadolibre.com.co/ventas/2000007735772816/detalle" TargetMode="External"/><Relationship Id="rId24" Type="http://schemas.openxmlformats.org/officeDocument/2006/relationships/hyperlink" Target="https://www.mercadolibre.com.co/ventas/2000007735179918/detalle" TargetMode="External"/><Relationship Id="rId23" Type="http://schemas.openxmlformats.org/officeDocument/2006/relationships/hyperlink" Target="https://www.mercadolibre.com.co/ventas/2000007735199224/detalle" TargetMode="External"/><Relationship Id="rId26" Type="http://schemas.openxmlformats.org/officeDocument/2006/relationships/hyperlink" Target="https://www.mercadolibre.com.co/ventas/2000007734722442/detalle" TargetMode="External"/><Relationship Id="rId25" Type="http://schemas.openxmlformats.org/officeDocument/2006/relationships/hyperlink" Target="https://www.mercadolibre.com.co/ventas/2000007735132518/detalle" TargetMode="External"/><Relationship Id="rId28" Type="http://schemas.openxmlformats.org/officeDocument/2006/relationships/hyperlink" Target="https://www.mercadolibre.com.co/ventas/2000005476029393/detalle" TargetMode="External"/><Relationship Id="rId27" Type="http://schemas.openxmlformats.org/officeDocument/2006/relationships/hyperlink" Target="https://www.mercadolibre.com.co/ventas/2000007734442102/detalle" TargetMode="External"/><Relationship Id="rId29" Type="http://schemas.openxmlformats.org/officeDocument/2006/relationships/hyperlink" Target="https://www.mercadolibre.com.co/ventas/2000007733940596/detalle" TargetMode="External"/><Relationship Id="rId51" Type="http://schemas.openxmlformats.org/officeDocument/2006/relationships/hyperlink" Target="https://www.mercadolibre.com.co/ventas/2000005480048969/detalle" TargetMode="External"/><Relationship Id="rId50" Type="http://schemas.openxmlformats.org/officeDocument/2006/relationships/hyperlink" Target="https://www.mercadolibre.com.co/ventas/2000005480048969/detalle" TargetMode="External"/><Relationship Id="rId53" Type="http://schemas.openxmlformats.org/officeDocument/2006/relationships/hyperlink" Target="https://www.mercadolibre.com.co/ventas/2000007743993324/detalle" TargetMode="External"/><Relationship Id="rId52" Type="http://schemas.openxmlformats.org/officeDocument/2006/relationships/hyperlink" Target="https://www.mercadolibre.com.co/ventas/2000005480048969/detalle" TargetMode="External"/><Relationship Id="rId11" Type="http://schemas.openxmlformats.org/officeDocument/2006/relationships/hyperlink" Target="https://www.mercadolibre.com.co/ventas/2000007738143686/detalle" TargetMode="External"/><Relationship Id="rId55" Type="http://schemas.openxmlformats.org/officeDocument/2006/relationships/hyperlink" Target="https://www.mercadolibre.com.co/ventas/2000007743185818/detalle" TargetMode="External"/><Relationship Id="rId10" Type="http://schemas.openxmlformats.org/officeDocument/2006/relationships/hyperlink" Target="https://www.mercadolibre.com.co/ventas/2000007738167320/detalle" TargetMode="External"/><Relationship Id="rId54" Type="http://schemas.openxmlformats.org/officeDocument/2006/relationships/hyperlink" Target="https://www.mercadolibre.com.co/ventas/2000007743954160/detalle" TargetMode="External"/><Relationship Id="rId13" Type="http://schemas.openxmlformats.org/officeDocument/2006/relationships/hyperlink" Target="https://www.mercadolibre.com.co/ventas/2000005477958503/detalle" TargetMode="External"/><Relationship Id="rId57" Type="http://schemas.openxmlformats.org/officeDocument/2006/relationships/hyperlink" Target="https://www.mercadolibre.com.co/ventas/2000005480711651/detalle" TargetMode="External"/><Relationship Id="rId12" Type="http://schemas.openxmlformats.org/officeDocument/2006/relationships/hyperlink" Target="https://www.mercadolibre.com.co/ventas/2000007738064580/detalle" TargetMode="External"/><Relationship Id="rId56" Type="http://schemas.openxmlformats.org/officeDocument/2006/relationships/hyperlink" Target="https://www.mercadolibre.com.co/ventas/2000007741684934/detalle" TargetMode="External"/><Relationship Id="rId15" Type="http://schemas.openxmlformats.org/officeDocument/2006/relationships/hyperlink" Target="https://www.mercadolibre.com.co/ventas/2000005477958503/detalle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mercadolibre.com.co/ventas/2000005477958503/detalle" TargetMode="External"/><Relationship Id="rId58" Type="http://schemas.openxmlformats.org/officeDocument/2006/relationships/hyperlink" Target="https://www.mercadolibre.com.co/ventas/2000007742700768/detalle" TargetMode="External"/><Relationship Id="rId17" Type="http://schemas.openxmlformats.org/officeDocument/2006/relationships/hyperlink" Target="https://www.mercadolibre.com.co/ventas/2000007737532760/detalle" TargetMode="External"/><Relationship Id="rId16" Type="http://schemas.openxmlformats.org/officeDocument/2006/relationships/hyperlink" Target="https://www.mercadolibre.com.co/ventas/2000007737615210/detalle" TargetMode="External"/><Relationship Id="rId19" Type="http://schemas.openxmlformats.org/officeDocument/2006/relationships/hyperlink" Target="https://www.mercadolibre.com.co/ventas/2000007736746628/detalle" TargetMode="External"/><Relationship Id="rId18" Type="http://schemas.openxmlformats.org/officeDocument/2006/relationships/hyperlink" Target="https://www.mercadolibre.com.co/ventas/200000773723144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2.75"/>
    <col customWidth="1" min="13" max="13" width="4.25"/>
    <col customWidth="1" min="14" max="14" width="83.5"/>
    <col customWidth="1" hidden="1" min="15" max="15" width="190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33840.0</v>
      </c>
      <c r="H3" s="20">
        <v>8900.0</v>
      </c>
      <c r="I3" s="20">
        <v>-6838.0</v>
      </c>
      <c r="J3" s="20" t="s">
        <v>60</v>
      </c>
      <c r="K3" s="20" t="s">
        <v>60</v>
      </c>
      <c r="L3" s="20">
        <v>35902.0</v>
      </c>
      <c r="M3" s="19" t="s">
        <v>61</v>
      </c>
      <c r="N3" s="19" t="str">
        <f t="shared" ref="N3:N60" si="1">+Y3&amp;Z3&amp;W3</f>
        <v>Organizador Estante De Huevos Para Nevera Encimera 3 NivelesColor : GrisDG-22</v>
      </c>
      <c r="O3" s="19" t="str">
        <f t="shared" ref="O3:O60" si="2">+CLEAN(TRIM(N3))</f>
        <v>Organizador Estante De Huevos Para Nevera Encimera 3 NivelesColor : GrisDG-22</v>
      </c>
      <c r="P3" s="19">
        <f>VLOOKUP(O3,YOVANI!B:D,3,0)</f>
        <v>22000</v>
      </c>
      <c r="Q3" s="19">
        <f t="shared" ref="Q3:Q14" si="3">P3*F3</f>
        <v>22000</v>
      </c>
      <c r="R3" s="19">
        <v>7300.0</v>
      </c>
      <c r="S3" s="19">
        <v>1000.0</v>
      </c>
      <c r="T3" s="19">
        <f t="shared" ref="T3:T15" si="4">L3-Q3-R3-S3</f>
        <v>5602</v>
      </c>
      <c r="U3" s="19">
        <f t="shared" ref="U3:U41" si="5">T3/F33</f>
        <v>5602</v>
      </c>
      <c r="V3" s="21">
        <f t="shared" ref="V3:V15" si="6">T3/Q3</f>
        <v>0.2546363636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33840.0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81</v>
      </c>
      <c r="E4" s="19" t="s">
        <v>59</v>
      </c>
      <c r="F4" s="20">
        <v>1.0</v>
      </c>
      <c r="G4" s="20">
        <v>106545.0</v>
      </c>
      <c r="H4" s="20" t="s">
        <v>60</v>
      </c>
      <c r="I4" s="20">
        <v>-16955.28</v>
      </c>
      <c r="J4" s="20">
        <v>-7055.0</v>
      </c>
      <c r="K4" s="20" t="s">
        <v>60</v>
      </c>
      <c r="L4" s="20">
        <v>82534.72</v>
      </c>
      <c r="M4" s="19" t="s">
        <v>61</v>
      </c>
      <c r="N4" s="19" t="str">
        <f t="shared" si="1"/>
        <v>Compresor De Aire Mini A Batería Portátil Camel 628-4x4 12v Gris RD-74</v>
      </c>
      <c r="O4" s="19" t="str">
        <f t="shared" si="2"/>
        <v>Compresor De Aire Mini A Batería Portátil Camel 628-4x4 12v Gris RD-74</v>
      </c>
      <c r="P4" s="19">
        <f>VLOOKUP(O4,YOVANI!B:D,3,0)</f>
        <v>62000</v>
      </c>
      <c r="Q4" s="19">
        <f t="shared" si="3"/>
        <v>62000</v>
      </c>
      <c r="R4" s="19"/>
      <c r="S4" s="19">
        <v>1000.0</v>
      </c>
      <c r="T4" s="19">
        <f t="shared" si="4"/>
        <v>19534.72</v>
      </c>
      <c r="U4" s="19">
        <f t="shared" si="5"/>
        <v>19534.72</v>
      </c>
      <c r="V4" s="21">
        <f t="shared" si="6"/>
        <v>0.315076129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106545.0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92</v>
      </c>
      <c r="AP4" s="19" t="s">
        <v>61</v>
      </c>
      <c r="AQ4" s="19" t="s">
        <v>61</v>
      </c>
      <c r="AR4" s="19" t="s">
        <v>93</v>
      </c>
      <c r="AS4" s="19" t="s">
        <v>94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95</v>
      </c>
      <c r="B5" s="19" t="s">
        <v>96</v>
      </c>
      <c r="C5" s="19" t="s">
        <v>57</v>
      </c>
      <c r="D5" s="19" t="s">
        <v>81</v>
      </c>
      <c r="E5" s="19" t="s">
        <v>59</v>
      </c>
      <c r="F5" s="20">
        <v>1.0</v>
      </c>
      <c r="G5" s="20">
        <v>90900.0</v>
      </c>
      <c r="H5" s="20" t="s">
        <v>60</v>
      </c>
      <c r="I5" s="20">
        <v>-12647.83</v>
      </c>
      <c r="J5" s="20">
        <v>-8175.0</v>
      </c>
      <c r="K5" s="20" t="s">
        <v>60</v>
      </c>
      <c r="L5" s="20">
        <v>70077.17</v>
      </c>
      <c r="M5" s="19" t="s">
        <v>61</v>
      </c>
      <c r="N5" s="19" t="str">
        <f t="shared" si="1"/>
        <v>Cámara De Seguridad V380 Para Exteriores Cámara Seguridad Ip Wifi Blanca DTK-60</v>
      </c>
      <c r="O5" s="19" t="str">
        <f t="shared" si="2"/>
        <v>Cámara De Seguridad V380 Para Exteriores Cámara Seguridad Ip Wifi Blanca DTK-60</v>
      </c>
      <c r="P5" s="19">
        <f>VLOOKUP(O5,YOVANI!B:D,3,0)</f>
        <v>60000</v>
      </c>
      <c r="Q5" s="19">
        <f t="shared" si="3"/>
        <v>60000</v>
      </c>
      <c r="R5" s="19"/>
      <c r="S5" s="19">
        <v>1000.0</v>
      </c>
      <c r="T5" s="19">
        <f t="shared" si="4"/>
        <v>9077.17</v>
      </c>
      <c r="U5" s="19">
        <f t="shared" si="5"/>
        <v>9077.17</v>
      </c>
      <c r="V5" s="21">
        <f t="shared" si="6"/>
        <v>0.1512861667</v>
      </c>
      <c r="W5" s="19" t="s">
        <v>97</v>
      </c>
      <c r="X5" s="19" t="s">
        <v>98</v>
      </c>
      <c r="Y5" s="19" t="s">
        <v>99</v>
      </c>
      <c r="Z5" s="19" t="s">
        <v>61</v>
      </c>
      <c r="AA5" s="20">
        <v>90900.0</v>
      </c>
      <c r="AB5" s="20" t="s">
        <v>66</v>
      </c>
      <c r="AC5" s="19" t="s">
        <v>67</v>
      </c>
      <c r="AD5" s="19" t="s">
        <v>100</v>
      </c>
      <c r="AE5" s="19" t="s">
        <v>101</v>
      </c>
      <c r="AF5" s="19" t="s">
        <v>61</v>
      </c>
      <c r="AG5" s="19" t="s">
        <v>61</v>
      </c>
      <c r="AH5" s="19" t="s">
        <v>100</v>
      </c>
      <c r="AI5" s="19" t="s">
        <v>102</v>
      </c>
      <c r="AJ5" s="19" t="s">
        <v>103</v>
      </c>
      <c r="AK5" s="19" t="s">
        <v>104</v>
      </c>
      <c r="AL5" s="19" t="s">
        <v>105</v>
      </c>
      <c r="AM5" s="19" t="s">
        <v>106</v>
      </c>
      <c r="AN5" s="19" t="s">
        <v>75</v>
      </c>
      <c r="AO5" s="19" t="s">
        <v>92</v>
      </c>
      <c r="AP5" s="19" t="s">
        <v>61</v>
      </c>
      <c r="AQ5" s="19" t="s">
        <v>61</v>
      </c>
      <c r="AR5" s="19" t="s">
        <v>107</v>
      </c>
      <c r="AS5" s="19" t="s">
        <v>108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109</v>
      </c>
      <c r="B6" s="19" t="s">
        <v>110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20033.0</v>
      </c>
      <c r="H6" s="20">
        <v>9900.0</v>
      </c>
      <c r="I6" s="20">
        <v>-4504.0</v>
      </c>
      <c r="J6" s="20" t="s">
        <v>60</v>
      </c>
      <c r="K6" s="20" t="s">
        <v>60</v>
      </c>
      <c r="L6" s="20">
        <v>25429.0</v>
      </c>
      <c r="M6" s="19" t="s">
        <v>61</v>
      </c>
      <c r="N6" s="19" t="str">
        <f t="shared" si="1"/>
        <v>Cámara De Seguridad Shenzhen A9 Mini Con Resolución De 1080p Visión Nocturna Incluida Negra TC-14</v>
      </c>
      <c r="O6" s="19" t="str">
        <f t="shared" si="2"/>
        <v>Cámara De Seguridad Shenzhen A9 Mini Con Resolución De 1080p Visión Nocturna Incluida Negra TC-14</v>
      </c>
      <c r="P6" s="19">
        <f>VLOOKUP(O6,YOVANI!B:D,3,0)</f>
        <v>14000</v>
      </c>
      <c r="Q6" s="19">
        <f t="shared" si="3"/>
        <v>14000</v>
      </c>
      <c r="R6" s="19">
        <v>7300.0</v>
      </c>
      <c r="S6" s="19">
        <v>1000.0</v>
      </c>
      <c r="T6" s="19">
        <f t="shared" si="4"/>
        <v>3129</v>
      </c>
      <c r="U6" s="19">
        <f t="shared" si="5"/>
        <v>3129</v>
      </c>
      <c r="V6" s="21">
        <f t="shared" si="6"/>
        <v>0.2235</v>
      </c>
      <c r="W6" s="19" t="s">
        <v>111</v>
      </c>
      <c r="X6" s="19" t="s">
        <v>112</v>
      </c>
      <c r="Y6" s="19" t="s">
        <v>113</v>
      </c>
      <c r="Z6" s="19" t="s">
        <v>61</v>
      </c>
      <c r="AA6" s="20">
        <v>20033.0</v>
      </c>
      <c r="AB6" s="20" t="s">
        <v>66</v>
      </c>
      <c r="AC6" s="19" t="s">
        <v>67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73</v>
      </c>
      <c r="AM6" s="19" t="s">
        <v>119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120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121</v>
      </c>
      <c r="B7" s="19" t="s">
        <v>122</v>
      </c>
      <c r="C7" s="19" t="s">
        <v>57</v>
      </c>
      <c r="D7" s="19" t="s">
        <v>81</v>
      </c>
      <c r="E7" s="19" t="s">
        <v>59</v>
      </c>
      <c r="F7" s="20">
        <v>1.0</v>
      </c>
      <c r="G7" s="20">
        <v>79900.0</v>
      </c>
      <c r="H7" s="20">
        <v>12900.0</v>
      </c>
      <c r="I7" s="20">
        <v>-13286.0</v>
      </c>
      <c r="J7" s="20">
        <v>-12900.0</v>
      </c>
      <c r="K7" s="20" t="s">
        <v>60</v>
      </c>
      <c r="L7" s="20">
        <v>66614.0</v>
      </c>
      <c r="M7" s="19" t="s">
        <v>61</v>
      </c>
      <c r="N7" s="19" t="str">
        <f t="shared" si="1"/>
        <v>Ventilador De Techo De 30w Luz Integradas, Control RemotoColor de la luz : Blanco frío | Voltaje : 110VJUA-45.3</v>
      </c>
      <c r="O7" s="19" t="str">
        <f t="shared" si="2"/>
        <v>Ventilador De Techo De 30w Luz Integradas, Control RemotoColor de la luz : Blanco frío | Voltaje : 110VJUA-45.3</v>
      </c>
      <c r="P7" s="19">
        <f>VLOOKUP(O7,YOVANI!B:D,3,0)</f>
        <v>45300</v>
      </c>
      <c r="Q7" s="19">
        <f t="shared" si="3"/>
        <v>45300</v>
      </c>
      <c r="R7" s="19"/>
      <c r="S7" s="19">
        <v>1000.0</v>
      </c>
      <c r="T7" s="19">
        <f t="shared" si="4"/>
        <v>20314</v>
      </c>
      <c r="U7" s="19">
        <f t="shared" si="5"/>
        <v>20314</v>
      </c>
      <c r="V7" s="21">
        <f t="shared" si="6"/>
        <v>0.4484326711</v>
      </c>
      <c r="W7" s="19" t="s">
        <v>123</v>
      </c>
      <c r="X7" s="19" t="s">
        <v>124</v>
      </c>
      <c r="Y7" s="19" t="s">
        <v>125</v>
      </c>
      <c r="Z7" s="19" t="s">
        <v>126</v>
      </c>
      <c r="AA7" s="20">
        <v>79900.0</v>
      </c>
      <c r="AB7" s="20" t="s">
        <v>66</v>
      </c>
      <c r="AC7" s="19" t="s">
        <v>67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131</v>
      </c>
      <c r="AL7" s="19" t="s">
        <v>132</v>
      </c>
      <c r="AM7" s="19" t="s">
        <v>133</v>
      </c>
      <c r="AN7" s="19" t="s">
        <v>75</v>
      </c>
      <c r="AO7" s="19" t="s">
        <v>92</v>
      </c>
      <c r="AP7" s="19" t="s">
        <v>61</v>
      </c>
      <c r="AQ7" s="19" t="s">
        <v>61</v>
      </c>
      <c r="AR7" s="19" t="s">
        <v>93</v>
      </c>
      <c r="AS7" s="19" t="s">
        <v>134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135</v>
      </c>
      <c r="B8" s="19" t="s">
        <v>136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20763.0</v>
      </c>
      <c r="H8" s="20">
        <v>9900.0</v>
      </c>
      <c r="I8" s="20">
        <v>-5422.0</v>
      </c>
      <c r="J8" s="20" t="s">
        <v>60</v>
      </c>
      <c r="K8" s="20" t="s">
        <v>60</v>
      </c>
      <c r="L8" s="20">
        <v>25241.0</v>
      </c>
      <c r="M8" s="19" t="s">
        <v>61</v>
      </c>
      <c r="N8" s="19" t="str">
        <f t="shared" si="1"/>
        <v>Rizador De Pelo Sin Calor Para Cabello Largo Diadema Ondas GOT-12</v>
      </c>
      <c r="O8" s="19" t="str">
        <f t="shared" si="2"/>
        <v>Rizador De Pelo Sin Calor Para Cabello Largo Diadema Ondas GOT-12</v>
      </c>
      <c r="P8" s="19">
        <f>VLOOKUP(O8,YOVANI!B:D,3,0)</f>
        <v>10000</v>
      </c>
      <c r="Q8" s="19">
        <f t="shared" si="3"/>
        <v>10000</v>
      </c>
      <c r="R8" s="19">
        <v>7300.0</v>
      </c>
      <c r="S8" s="19">
        <v>1000.0</v>
      </c>
      <c r="T8" s="19">
        <f t="shared" si="4"/>
        <v>6941</v>
      </c>
      <c r="U8" s="19">
        <f t="shared" si="5"/>
        <v>6941</v>
      </c>
      <c r="V8" s="21">
        <f t="shared" si="6"/>
        <v>0.6941</v>
      </c>
      <c r="W8" s="19" t="s">
        <v>137</v>
      </c>
      <c r="X8" s="19" t="s">
        <v>138</v>
      </c>
      <c r="Y8" s="19" t="s">
        <v>139</v>
      </c>
      <c r="Z8" s="19" t="s">
        <v>61</v>
      </c>
      <c r="AA8" s="20">
        <v>20763.0</v>
      </c>
      <c r="AB8" s="20" t="s">
        <v>66</v>
      </c>
      <c r="AC8" s="19" t="s">
        <v>67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144</v>
      </c>
      <c r="AL8" s="19" t="s">
        <v>73</v>
      </c>
      <c r="AM8" s="19" t="s">
        <v>145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81</v>
      </c>
      <c r="E9" s="19" t="s">
        <v>59</v>
      </c>
      <c r="F9" s="20">
        <v>1.0</v>
      </c>
      <c r="G9" s="20">
        <v>19228.0</v>
      </c>
      <c r="H9" s="20">
        <v>9525.0</v>
      </c>
      <c r="I9" s="20">
        <v>-5534.34</v>
      </c>
      <c r="J9" s="20">
        <v>-9525.0</v>
      </c>
      <c r="K9" s="20" t="s">
        <v>60</v>
      </c>
      <c r="L9" s="20">
        <v>13693.66</v>
      </c>
      <c r="M9" s="19" t="s">
        <v>61</v>
      </c>
      <c r="N9" s="19" t="str">
        <f t="shared" si="1"/>
        <v>Pelota Bola Inteligente Para Gatos Perros Recargable Usb CColor : RosaDG-12</v>
      </c>
      <c r="O9" s="19" t="str">
        <f t="shared" si="2"/>
        <v>Pelota Bola Inteligente Para Gatos Perros Recargable Usb CColor : RosaDG-12</v>
      </c>
      <c r="P9" s="19">
        <f>VLOOKUP(O9,YOVANI!B:D,3,0)</f>
        <v>12000</v>
      </c>
      <c r="Q9" s="19">
        <f t="shared" si="3"/>
        <v>12000</v>
      </c>
      <c r="R9" s="19"/>
      <c r="S9" s="19">
        <v>1000.0</v>
      </c>
      <c r="T9" s="19">
        <f t="shared" si="4"/>
        <v>693.66</v>
      </c>
      <c r="U9" s="19">
        <f t="shared" si="5"/>
        <v>693.66</v>
      </c>
      <c r="V9" s="21">
        <f t="shared" si="6"/>
        <v>0.057805</v>
      </c>
      <c r="W9" s="19" t="s">
        <v>149</v>
      </c>
      <c r="X9" s="19" t="s">
        <v>150</v>
      </c>
      <c r="Y9" s="19" t="s">
        <v>151</v>
      </c>
      <c r="Z9" s="19" t="s">
        <v>152</v>
      </c>
      <c r="AA9" s="20">
        <v>19228.0</v>
      </c>
      <c r="AB9" s="20" t="s">
        <v>66</v>
      </c>
      <c r="AC9" s="19" t="s">
        <v>67</v>
      </c>
      <c r="AD9" s="19" t="s">
        <v>153</v>
      </c>
      <c r="AE9" s="19" t="s">
        <v>154</v>
      </c>
      <c r="AF9" s="19" t="s">
        <v>61</v>
      </c>
      <c r="AG9" s="19" t="s">
        <v>61</v>
      </c>
      <c r="AH9" s="19" t="s">
        <v>153</v>
      </c>
      <c r="AI9" s="19" t="s">
        <v>155</v>
      </c>
      <c r="AJ9" s="19" t="s">
        <v>156</v>
      </c>
      <c r="AK9" s="19" t="s">
        <v>157</v>
      </c>
      <c r="AL9" s="19" t="s">
        <v>158</v>
      </c>
      <c r="AM9" s="19" t="s">
        <v>159</v>
      </c>
      <c r="AN9" s="19" t="s">
        <v>75</v>
      </c>
      <c r="AO9" s="19" t="s">
        <v>92</v>
      </c>
      <c r="AP9" s="19" t="s">
        <v>61</v>
      </c>
      <c r="AQ9" s="19" t="s">
        <v>61</v>
      </c>
      <c r="AR9" s="19" t="s">
        <v>93</v>
      </c>
      <c r="AS9" s="19" t="s">
        <v>160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161</v>
      </c>
      <c r="B10" s="19" t="s">
        <v>162</v>
      </c>
      <c r="C10" s="19" t="s">
        <v>57</v>
      </c>
      <c r="D10" s="19" t="s">
        <v>81</v>
      </c>
      <c r="E10" s="19" t="s">
        <v>59</v>
      </c>
      <c r="F10" s="20">
        <v>1.0</v>
      </c>
      <c r="G10" s="20">
        <v>18038.0</v>
      </c>
      <c r="H10" s="20">
        <v>11850.0</v>
      </c>
      <c r="I10" s="20">
        <v>-5166.0</v>
      </c>
      <c r="J10" s="20">
        <v>-11850.0</v>
      </c>
      <c r="K10" s="20" t="s">
        <v>60</v>
      </c>
      <c r="L10" s="20">
        <v>12872.0</v>
      </c>
      <c r="M10" s="19" t="s">
        <v>61</v>
      </c>
      <c r="N10" s="19" t="str">
        <f t="shared" si="1"/>
        <v>Afeitadora Eléctrica Portátil Mini-shave Recargable Por Usb Color Negro VZ-11</v>
      </c>
      <c r="O10" s="19" t="str">
        <f t="shared" si="2"/>
        <v>Afeitadora Eléctrica Portátil Mini-shave Recargable Por Usb Color Negro VZ-11</v>
      </c>
      <c r="P10" s="19">
        <f>VLOOKUP(O10,YOVANI!B:D,3,0)</f>
        <v>7000</v>
      </c>
      <c r="Q10" s="19">
        <f t="shared" si="3"/>
        <v>7000</v>
      </c>
      <c r="R10" s="19"/>
      <c r="S10" s="19">
        <v>1000.0</v>
      </c>
      <c r="T10" s="19">
        <f t="shared" si="4"/>
        <v>4872</v>
      </c>
      <c r="U10" s="19">
        <f t="shared" si="5"/>
        <v>4872</v>
      </c>
      <c r="V10" s="21">
        <f t="shared" si="6"/>
        <v>0.696</v>
      </c>
      <c r="W10" s="19" t="s">
        <v>163</v>
      </c>
      <c r="X10" s="19" t="s">
        <v>164</v>
      </c>
      <c r="Y10" s="19" t="s">
        <v>165</v>
      </c>
      <c r="Z10" s="19" t="s">
        <v>61</v>
      </c>
      <c r="AA10" s="20">
        <v>18038.0</v>
      </c>
      <c r="AB10" s="20" t="s">
        <v>66</v>
      </c>
      <c r="AC10" s="19" t="s">
        <v>67</v>
      </c>
      <c r="AD10" s="19" t="s">
        <v>166</v>
      </c>
      <c r="AE10" s="19" t="s">
        <v>167</v>
      </c>
      <c r="AF10" s="19" t="s">
        <v>61</v>
      </c>
      <c r="AG10" s="19" t="s">
        <v>61</v>
      </c>
      <c r="AH10" s="19" t="s">
        <v>166</v>
      </c>
      <c r="AI10" s="19" t="s">
        <v>168</v>
      </c>
      <c r="AJ10" s="19" t="s">
        <v>169</v>
      </c>
      <c r="AK10" s="19" t="s">
        <v>170</v>
      </c>
      <c r="AL10" s="19" t="s">
        <v>105</v>
      </c>
      <c r="AM10" s="19" t="s">
        <v>171</v>
      </c>
      <c r="AN10" s="19" t="s">
        <v>75</v>
      </c>
      <c r="AO10" s="19" t="s">
        <v>92</v>
      </c>
      <c r="AP10" s="19" t="s">
        <v>61</v>
      </c>
      <c r="AQ10" s="19" t="s">
        <v>61</v>
      </c>
      <c r="AR10" s="19" t="s">
        <v>93</v>
      </c>
      <c r="AS10" s="19" t="s">
        <v>172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173</v>
      </c>
      <c r="B11" s="19" t="s">
        <v>174</v>
      </c>
      <c r="C11" s="19" t="s">
        <v>57</v>
      </c>
      <c r="D11" s="19" t="s">
        <v>81</v>
      </c>
      <c r="E11" s="19" t="s">
        <v>59</v>
      </c>
      <c r="F11" s="20">
        <v>2.0</v>
      </c>
      <c r="G11" s="20">
        <v>40066.0</v>
      </c>
      <c r="H11" s="20">
        <v>13430.0</v>
      </c>
      <c r="I11" s="20">
        <v>-9008.0</v>
      </c>
      <c r="J11" s="20">
        <v>-13430.0</v>
      </c>
      <c r="K11" s="20" t="s">
        <v>60</v>
      </c>
      <c r="L11" s="20">
        <v>31058.0</v>
      </c>
      <c r="M11" s="19" t="s">
        <v>61</v>
      </c>
      <c r="N11" s="19" t="str">
        <f t="shared" si="1"/>
        <v>Cámara De Seguridad Shenzhen A9 Mini Con Resolución De 1080p Visión Nocturna Incluida Negra TC-14</v>
      </c>
      <c r="O11" s="19" t="str">
        <f t="shared" si="2"/>
        <v>Cámara De Seguridad Shenzhen A9 Mini Con Resolución De 1080p Visión Nocturna Incluida Negra TC-14</v>
      </c>
      <c r="P11" s="19">
        <f>VLOOKUP(O11,YOVANI!B:D,3,0)</f>
        <v>14000</v>
      </c>
      <c r="Q11" s="19">
        <f t="shared" si="3"/>
        <v>28000</v>
      </c>
      <c r="R11" s="19"/>
      <c r="S11" s="19">
        <v>1000.0</v>
      </c>
      <c r="T11" s="19">
        <f t="shared" si="4"/>
        <v>2058</v>
      </c>
      <c r="U11" s="19" t="str">
        <f t="shared" si="5"/>
        <v>#DIV/0!</v>
      </c>
      <c r="V11" s="21">
        <f t="shared" si="6"/>
        <v>0.0735</v>
      </c>
      <c r="W11" s="19" t="s">
        <v>111</v>
      </c>
      <c r="X11" s="19" t="s">
        <v>112</v>
      </c>
      <c r="Y11" s="19" t="s">
        <v>113</v>
      </c>
      <c r="Z11" s="19" t="s">
        <v>61</v>
      </c>
      <c r="AA11" s="20">
        <v>20033.0</v>
      </c>
      <c r="AB11" s="20" t="s">
        <v>66</v>
      </c>
      <c r="AC11" s="19" t="s">
        <v>67</v>
      </c>
      <c r="AD11" s="19" t="s">
        <v>175</v>
      </c>
      <c r="AE11" s="19" t="s">
        <v>176</v>
      </c>
      <c r="AF11" s="19" t="s">
        <v>61</v>
      </c>
      <c r="AG11" s="19" t="s">
        <v>61</v>
      </c>
      <c r="AH11" s="19" t="s">
        <v>175</v>
      </c>
      <c r="AI11" s="19" t="s">
        <v>177</v>
      </c>
      <c r="AJ11" s="19" t="s">
        <v>178</v>
      </c>
      <c r="AK11" s="19" t="s">
        <v>170</v>
      </c>
      <c r="AL11" s="19" t="s">
        <v>105</v>
      </c>
      <c r="AM11" s="19" t="s">
        <v>179</v>
      </c>
      <c r="AN11" s="19" t="s">
        <v>75</v>
      </c>
      <c r="AO11" s="19" t="s">
        <v>92</v>
      </c>
      <c r="AP11" s="19" t="s">
        <v>61</v>
      </c>
      <c r="AQ11" s="19" t="s">
        <v>61</v>
      </c>
      <c r="AR11" s="19" t="s">
        <v>93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181</v>
      </c>
      <c r="B12" s="19" t="s">
        <v>182</v>
      </c>
      <c r="C12" s="19" t="s">
        <v>57</v>
      </c>
      <c r="D12" s="19" t="s">
        <v>81</v>
      </c>
      <c r="E12" s="19" t="s">
        <v>59</v>
      </c>
      <c r="F12" s="20">
        <v>1.0</v>
      </c>
      <c r="G12" s="20">
        <v>20763.0</v>
      </c>
      <c r="H12" s="20">
        <v>9975.0</v>
      </c>
      <c r="I12" s="20">
        <v>-6010.33</v>
      </c>
      <c r="J12" s="20">
        <v>-9975.0</v>
      </c>
      <c r="K12" s="20" t="s">
        <v>60</v>
      </c>
      <c r="L12" s="20">
        <v>14752.67</v>
      </c>
      <c r="M12" s="19" t="s">
        <v>61</v>
      </c>
      <c r="N12" s="19" t="str">
        <f t="shared" si="1"/>
        <v>Rizador De Pelo Sin Calor Para Cabello Largo Diadema Ondas GOT-12</v>
      </c>
      <c r="O12" s="19" t="str">
        <f t="shared" si="2"/>
        <v>Rizador De Pelo Sin Calor Para Cabello Largo Diadema Ondas GOT-12</v>
      </c>
      <c r="P12" s="19">
        <f>VLOOKUP(O12,YOVANI!B:D,3,0)</f>
        <v>10000</v>
      </c>
      <c r="Q12" s="19">
        <f t="shared" si="3"/>
        <v>10000</v>
      </c>
      <c r="R12" s="19"/>
      <c r="S12" s="19">
        <v>1000.0</v>
      </c>
      <c r="T12" s="19">
        <f t="shared" si="4"/>
        <v>3752.67</v>
      </c>
      <c r="U12" s="19">
        <f t="shared" si="5"/>
        <v>3752.67</v>
      </c>
      <c r="V12" s="21">
        <f t="shared" si="6"/>
        <v>0.375267</v>
      </c>
      <c r="W12" s="19" t="s">
        <v>137</v>
      </c>
      <c r="X12" s="19" t="s">
        <v>138</v>
      </c>
      <c r="Y12" s="19" t="s">
        <v>139</v>
      </c>
      <c r="Z12" s="19" t="s">
        <v>61</v>
      </c>
      <c r="AA12" s="20">
        <v>20763.0</v>
      </c>
      <c r="AB12" s="20" t="s">
        <v>66</v>
      </c>
      <c r="AC12" s="19" t="s">
        <v>67</v>
      </c>
      <c r="AD12" s="19" t="s">
        <v>183</v>
      </c>
      <c r="AE12" s="19" t="s">
        <v>184</v>
      </c>
      <c r="AF12" s="19" t="s">
        <v>61</v>
      </c>
      <c r="AG12" s="19" t="s">
        <v>61</v>
      </c>
      <c r="AH12" s="19" t="s">
        <v>183</v>
      </c>
      <c r="AI12" s="19" t="s">
        <v>185</v>
      </c>
      <c r="AJ12" s="19" t="s">
        <v>186</v>
      </c>
      <c r="AK12" s="19" t="s">
        <v>187</v>
      </c>
      <c r="AL12" s="19" t="s">
        <v>90</v>
      </c>
      <c r="AM12" s="19" t="s">
        <v>188</v>
      </c>
      <c r="AN12" s="19" t="s">
        <v>75</v>
      </c>
      <c r="AO12" s="19" t="s">
        <v>92</v>
      </c>
      <c r="AP12" s="19" t="s">
        <v>61</v>
      </c>
      <c r="AQ12" s="19" t="s">
        <v>61</v>
      </c>
      <c r="AR12" s="19" t="s">
        <v>93</v>
      </c>
      <c r="AS12" s="19" t="s">
        <v>189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190</v>
      </c>
      <c r="B13" s="19" t="s">
        <v>191</v>
      </c>
      <c r="C13" s="19" t="s">
        <v>57</v>
      </c>
      <c r="D13" s="19" t="s">
        <v>81</v>
      </c>
      <c r="E13" s="19" t="s">
        <v>59</v>
      </c>
      <c r="F13" s="20">
        <v>1.0</v>
      </c>
      <c r="G13" s="20">
        <v>20763.0</v>
      </c>
      <c r="H13" s="20">
        <v>9800.0</v>
      </c>
      <c r="I13" s="20">
        <v>-6006.98</v>
      </c>
      <c r="J13" s="20">
        <v>-9800.0</v>
      </c>
      <c r="K13" s="20" t="s">
        <v>60</v>
      </c>
      <c r="L13" s="20">
        <v>14756.02</v>
      </c>
      <c r="M13" s="19" t="s">
        <v>61</v>
      </c>
      <c r="N13" s="19" t="str">
        <f t="shared" si="1"/>
        <v>Rizador De Pelo Sin Calor Para Cabello Largo Diadema Ondas GOT-12</v>
      </c>
      <c r="O13" s="19" t="str">
        <f t="shared" si="2"/>
        <v>Rizador De Pelo Sin Calor Para Cabello Largo Diadema Ondas GOT-12</v>
      </c>
      <c r="P13" s="19">
        <f>VLOOKUP(O13,YOVANI!B:D,3,0)</f>
        <v>10000</v>
      </c>
      <c r="Q13" s="19">
        <f t="shared" si="3"/>
        <v>10000</v>
      </c>
      <c r="R13" s="19"/>
      <c r="S13" s="19">
        <v>1000.0</v>
      </c>
      <c r="T13" s="19">
        <f t="shared" si="4"/>
        <v>3756.02</v>
      </c>
      <c r="U13" s="19">
        <f t="shared" si="5"/>
        <v>3756.02</v>
      </c>
      <c r="V13" s="21">
        <f t="shared" si="6"/>
        <v>0.375602</v>
      </c>
      <c r="W13" s="19" t="s">
        <v>137</v>
      </c>
      <c r="X13" s="19" t="s">
        <v>138</v>
      </c>
      <c r="Y13" s="19" t="s">
        <v>139</v>
      </c>
      <c r="Z13" s="19" t="s">
        <v>61</v>
      </c>
      <c r="AA13" s="20">
        <v>20763.0</v>
      </c>
      <c r="AB13" s="20" t="s">
        <v>66</v>
      </c>
      <c r="AC13" s="19" t="s">
        <v>67</v>
      </c>
      <c r="AD13" s="19" t="s">
        <v>192</v>
      </c>
      <c r="AE13" s="19" t="s">
        <v>193</v>
      </c>
      <c r="AF13" s="19" t="s">
        <v>61</v>
      </c>
      <c r="AG13" s="19" t="s">
        <v>61</v>
      </c>
      <c r="AH13" s="19" t="s">
        <v>192</v>
      </c>
      <c r="AI13" s="19" t="s">
        <v>194</v>
      </c>
      <c r="AJ13" s="19" t="s">
        <v>195</v>
      </c>
      <c r="AK13" s="19" t="s">
        <v>196</v>
      </c>
      <c r="AL13" s="19" t="s">
        <v>105</v>
      </c>
      <c r="AM13" s="19" t="s">
        <v>197</v>
      </c>
      <c r="AN13" s="19" t="s">
        <v>75</v>
      </c>
      <c r="AO13" s="19" t="s">
        <v>92</v>
      </c>
      <c r="AP13" s="19" t="s">
        <v>61</v>
      </c>
      <c r="AQ13" s="19" t="s">
        <v>61</v>
      </c>
      <c r="AR13" s="19" t="s">
        <v>93</v>
      </c>
      <c r="AS13" s="19" t="s">
        <v>198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199</v>
      </c>
      <c r="B14" s="19" t="s">
        <v>200</v>
      </c>
      <c r="C14" s="19" t="s">
        <v>57</v>
      </c>
      <c r="D14" s="19" t="s">
        <v>81</v>
      </c>
      <c r="E14" s="19" t="s">
        <v>59</v>
      </c>
      <c r="F14" s="20">
        <v>1.0</v>
      </c>
      <c r="G14" s="20">
        <v>80655.0</v>
      </c>
      <c r="H14" s="20">
        <v>10115.0</v>
      </c>
      <c r="I14" s="20">
        <v>-14322.34</v>
      </c>
      <c r="J14" s="20">
        <v>-10115.0</v>
      </c>
      <c r="K14" s="20" t="s">
        <v>60</v>
      </c>
      <c r="L14" s="20">
        <v>66332.66</v>
      </c>
      <c r="M14" s="19" t="s">
        <v>61</v>
      </c>
      <c r="N14" s="19" t="str">
        <f t="shared" si="1"/>
        <v>Cámara Para Carro Dvr 3 Lentes 1080p Full Hd Dash Cam 3 En 1 HG-60</v>
      </c>
      <c r="O14" s="19" t="str">
        <f t="shared" si="2"/>
        <v>Cámara Para Carro Dvr 3 Lentes 1080p Full Hd Dash Cam 3 En 1 HG-60</v>
      </c>
      <c r="P14" s="19">
        <f>VLOOKUP(O14,YOVANI!B:D,3,0)</f>
        <v>60000</v>
      </c>
      <c r="Q14" s="19">
        <f t="shared" si="3"/>
        <v>60000</v>
      </c>
      <c r="R14" s="19"/>
      <c r="S14" s="19">
        <v>1000.0</v>
      </c>
      <c r="T14" s="19">
        <f t="shared" si="4"/>
        <v>5332.66</v>
      </c>
      <c r="U14" s="19">
        <f t="shared" si="5"/>
        <v>5332.66</v>
      </c>
      <c r="V14" s="21">
        <f t="shared" si="6"/>
        <v>0.08887766667</v>
      </c>
      <c r="W14" s="19" t="s">
        <v>201</v>
      </c>
      <c r="X14" s="19" t="s">
        <v>202</v>
      </c>
      <c r="Y14" s="19" t="s">
        <v>203</v>
      </c>
      <c r="Z14" s="19" t="s">
        <v>61</v>
      </c>
      <c r="AA14" s="20">
        <v>80655.0</v>
      </c>
      <c r="AB14" s="20" t="s">
        <v>66</v>
      </c>
      <c r="AC14" s="19" t="s">
        <v>67</v>
      </c>
      <c r="AD14" s="19" t="s">
        <v>204</v>
      </c>
      <c r="AE14" s="19" t="s">
        <v>205</v>
      </c>
      <c r="AF14" s="19" t="s">
        <v>61</v>
      </c>
      <c r="AG14" s="19" t="s">
        <v>61</v>
      </c>
      <c r="AH14" s="19" t="s">
        <v>204</v>
      </c>
      <c r="AI14" s="19" t="s">
        <v>206</v>
      </c>
      <c r="AJ14" s="19" t="s">
        <v>207</v>
      </c>
      <c r="AK14" s="19" t="s">
        <v>208</v>
      </c>
      <c r="AL14" s="19" t="s">
        <v>209</v>
      </c>
      <c r="AM14" s="19" t="s">
        <v>210</v>
      </c>
      <c r="AN14" s="19" t="s">
        <v>75</v>
      </c>
      <c r="AO14" s="19" t="s">
        <v>92</v>
      </c>
      <c r="AP14" s="19" t="s">
        <v>61</v>
      </c>
      <c r="AQ14" s="19" t="s">
        <v>61</v>
      </c>
      <c r="AR14" s="19" t="s">
        <v>93</v>
      </c>
      <c r="AS14" s="19" t="s">
        <v>211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22" t="s">
        <v>212</v>
      </c>
      <c r="B15" s="23" t="s">
        <v>213</v>
      </c>
      <c r="C15" s="23" t="s">
        <v>214</v>
      </c>
      <c r="D15" s="23" t="s">
        <v>61</v>
      </c>
      <c r="E15" s="23" t="s">
        <v>61</v>
      </c>
      <c r="F15" s="24" t="s">
        <v>60</v>
      </c>
      <c r="G15" s="24">
        <v>92305.0</v>
      </c>
      <c r="H15" s="24">
        <v>11500.0</v>
      </c>
      <c r="I15" s="24">
        <v>-17720.0</v>
      </c>
      <c r="J15" s="24" t="s">
        <v>60</v>
      </c>
      <c r="K15" s="24" t="s">
        <v>60</v>
      </c>
      <c r="L15" s="24">
        <v>86085.0</v>
      </c>
      <c r="M15" s="23" t="s">
        <v>61</v>
      </c>
      <c r="N15" s="19" t="str">
        <f t="shared" si="1"/>
        <v>   </v>
      </c>
      <c r="O15" s="19" t="str">
        <f t="shared" si="2"/>
        <v/>
      </c>
      <c r="P15" s="19">
        <v>71000.0</v>
      </c>
      <c r="Q15" s="19">
        <v>71000.0</v>
      </c>
      <c r="R15" s="19">
        <v>7300.0</v>
      </c>
      <c r="S15" s="19">
        <v>1000.0</v>
      </c>
      <c r="T15" s="19">
        <f t="shared" si="4"/>
        <v>6785</v>
      </c>
      <c r="U15" s="19">
        <f t="shared" si="5"/>
        <v>6785</v>
      </c>
      <c r="V15" s="21">
        <f t="shared" si="6"/>
        <v>0.09556338028</v>
      </c>
      <c r="W15" s="23" t="s">
        <v>61</v>
      </c>
      <c r="X15" s="23" t="s">
        <v>61</v>
      </c>
      <c r="Y15" s="23" t="s">
        <v>61</v>
      </c>
      <c r="Z15" s="23" t="s">
        <v>61</v>
      </c>
      <c r="AA15" s="24" t="s">
        <v>60</v>
      </c>
      <c r="AB15" s="24" t="s">
        <v>61</v>
      </c>
      <c r="AC15" s="23" t="s">
        <v>67</v>
      </c>
      <c r="AD15" s="23" t="s">
        <v>215</v>
      </c>
      <c r="AE15" s="23" t="s">
        <v>216</v>
      </c>
      <c r="AF15" s="23" t="s">
        <v>61</v>
      </c>
      <c r="AG15" s="23" t="s">
        <v>61</v>
      </c>
      <c r="AH15" s="23" t="s">
        <v>215</v>
      </c>
      <c r="AI15" s="23" t="s">
        <v>217</v>
      </c>
      <c r="AJ15" s="23" t="s">
        <v>218</v>
      </c>
      <c r="AK15" s="23" t="s">
        <v>219</v>
      </c>
      <c r="AL15" s="23" t="s">
        <v>73</v>
      </c>
      <c r="AM15" s="23" t="s">
        <v>220</v>
      </c>
      <c r="AN15" s="23" t="s">
        <v>75</v>
      </c>
      <c r="AO15" s="23" t="s">
        <v>76</v>
      </c>
      <c r="AP15" s="23" t="s">
        <v>61</v>
      </c>
      <c r="AQ15" s="23" t="s">
        <v>61</v>
      </c>
      <c r="AR15" s="23" t="s">
        <v>77</v>
      </c>
      <c r="AS15" s="23" t="s">
        <v>221</v>
      </c>
      <c r="AT15" s="23" t="s">
        <v>61</v>
      </c>
      <c r="AU15" s="25" t="s">
        <v>61</v>
      </c>
      <c r="AV15" s="23" t="s">
        <v>61</v>
      </c>
      <c r="AW15" s="23" t="s">
        <v>61</v>
      </c>
      <c r="AX15" s="23" t="s">
        <v>61</v>
      </c>
      <c r="AY15" s="23" t="s">
        <v>61</v>
      </c>
      <c r="AZ15" s="23" t="s">
        <v>61</v>
      </c>
      <c r="BA15" s="23" t="s">
        <v>61</v>
      </c>
      <c r="BB15" s="25" t="s">
        <v>60</v>
      </c>
      <c r="BC15" s="23" t="s">
        <v>61</v>
      </c>
      <c r="BD15" s="23" t="s">
        <v>60</v>
      </c>
      <c r="BE15" s="23" t="s">
        <v>61</v>
      </c>
    </row>
    <row r="16" ht="22.5" customHeight="1">
      <c r="A16" s="26" t="s">
        <v>222</v>
      </c>
      <c r="B16" s="27" t="s">
        <v>213</v>
      </c>
      <c r="C16" s="27" t="s">
        <v>57</v>
      </c>
      <c r="D16" s="27" t="s">
        <v>58</v>
      </c>
      <c r="E16" s="27" t="s">
        <v>223</v>
      </c>
      <c r="F16" s="28">
        <v>1.0</v>
      </c>
      <c r="G16" s="28" t="s">
        <v>60</v>
      </c>
      <c r="H16" s="28" t="s">
        <v>60</v>
      </c>
      <c r="I16" s="28" t="s">
        <v>60</v>
      </c>
      <c r="J16" s="28" t="s">
        <v>60</v>
      </c>
      <c r="K16" s="28" t="s">
        <v>60</v>
      </c>
      <c r="L16" s="28" t="s">
        <v>60</v>
      </c>
      <c r="M16" s="27" t="s">
        <v>61</v>
      </c>
      <c r="N16" s="19" t="str">
        <f t="shared" si="1"/>
        <v>Molino Moledor De Café Y Pequeñas Especias EléctricoColor : GrisRD-22</v>
      </c>
      <c r="O16" s="19" t="str">
        <f t="shared" si="2"/>
        <v>Molino Moledor De Café Y Pequeñas Especias EléctricoColor : GrisRD-22</v>
      </c>
      <c r="P16" s="19">
        <v>0.0</v>
      </c>
      <c r="Q16" s="19">
        <f t="shared" ref="Q16:Q40" si="7">P16*F16</f>
        <v>0</v>
      </c>
      <c r="R16" s="27"/>
      <c r="S16" s="19">
        <v>0.0</v>
      </c>
      <c r="T16" s="19">
        <v>0.0</v>
      </c>
      <c r="U16" s="19">
        <f t="shared" si="5"/>
        <v>0</v>
      </c>
      <c r="V16" s="21">
        <v>0.0</v>
      </c>
      <c r="W16" s="27" t="s">
        <v>224</v>
      </c>
      <c r="X16" s="27" t="s">
        <v>225</v>
      </c>
      <c r="Y16" s="27" t="s">
        <v>226</v>
      </c>
      <c r="Z16" s="27" t="s">
        <v>65</v>
      </c>
      <c r="AA16" s="28">
        <v>32550.0</v>
      </c>
      <c r="AB16" s="28" t="s">
        <v>66</v>
      </c>
      <c r="AC16" s="27" t="s">
        <v>61</v>
      </c>
      <c r="AD16" s="27" t="s">
        <v>61</v>
      </c>
      <c r="AE16" s="27" t="s">
        <v>61</v>
      </c>
      <c r="AF16" s="27" t="s">
        <v>61</v>
      </c>
      <c r="AG16" s="27" t="s">
        <v>61</v>
      </c>
      <c r="AH16" s="27" t="s">
        <v>61</v>
      </c>
      <c r="AI16" s="27" t="s">
        <v>61</v>
      </c>
      <c r="AJ16" s="27" t="s">
        <v>61</v>
      </c>
      <c r="AK16" s="27" t="s">
        <v>61</v>
      </c>
      <c r="AL16" s="27" t="s">
        <v>61</v>
      </c>
      <c r="AM16" s="27" t="s">
        <v>61</v>
      </c>
      <c r="AN16" s="27" t="s">
        <v>61</v>
      </c>
      <c r="AO16" s="27" t="s">
        <v>61</v>
      </c>
      <c r="AP16" s="27" t="s">
        <v>61</v>
      </c>
      <c r="AQ16" s="27" t="s">
        <v>61</v>
      </c>
      <c r="AR16" s="27" t="s">
        <v>61</v>
      </c>
      <c r="AS16" s="27" t="s">
        <v>61</v>
      </c>
      <c r="AT16" s="27" t="s">
        <v>61</v>
      </c>
      <c r="AU16" s="28" t="s">
        <v>61</v>
      </c>
      <c r="AV16" s="27" t="s">
        <v>61</v>
      </c>
      <c r="AW16" s="27" t="s">
        <v>61</v>
      </c>
      <c r="AX16" s="27" t="s">
        <v>61</v>
      </c>
      <c r="AY16" s="27" t="s">
        <v>61</v>
      </c>
      <c r="AZ16" s="27" t="s">
        <v>61</v>
      </c>
      <c r="BA16" s="27" t="s">
        <v>61</v>
      </c>
      <c r="BB16" s="28" t="s">
        <v>60</v>
      </c>
      <c r="BC16" s="27" t="s">
        <v>59</v>
      </c>
      <c r="BD16" s="27" t="s">
        <v>60</v>
      </c>
      <c r="BE16" s="27" t="s">
        <v>59</v>
      </c>
    </row>
    <row r="17" ht="22.5" customHeight="1">
      <c r="A17" s="26" t="s">
        <v>227</v>
      </c>
      <c r="B17" s="27" t="s">
        <v>213</v>
      </c>
      <c r="C17" s="27" t="s">
        <v>57</v>
      </c>
      <c r="D17" s="27" t="s">
        <v>58</v>
      </c>
      <c r="E17" s="27" t="s">
        <v>223</v>
      </c>
      <c r="F17" s="28">
        <v>1.0</v>
      </c>
      <c r="G17" s="28" t="s">
        <v>60</v>
      </c>
      <c r="H17" s="28" t="s">
        <v>60</v>
      </c>
      <c r="I17" s="28" t="s">
        <v>60</v>
      </c>
      <c r="J17" s="28" t="s">
        <v>60</v>
      </c>
      <c r="K17" s="28" t="s">
        <v>60</v>
      </c>
      <c r="L17" s="28" t="s">
        <v>60</v>
      </c>
      <c r="M17" s="27" t="s">
        <v>61</v>
      </c>
      <c r="N17" s="19" t="str">
        <f t="shared" si="1"/>
        <v>Aspiradora De Mano Inalambrica Portatil Recargable PequeñaColor : GrisEH-50</v>
      </c>
      <c r="O17" s="19" t="str">
        <f t="shared" si="2"/>
        <v>Aspiradora De Mano Inalambrica Portatil Recargable PequeñaColor : GrisEH-50</v>
      </c>
      <c r="P17" s="19">
        <v>0.0</v>
      </c>
      <c r="Q17" s="19">
        <f t="shared" si="7"/>
        <v>0</v>
      </c>
      <c r="R17" s="27"/>
      <c r="S17" s="19">
        <v>0.0</v>
      </c>
      <c r="T17" s="19">
        <v>0.0</v>
      </c>
      <c r="U17" s="19">
        <f t="shared" si="5"/>
        <v>0</v>
      </c>
      <c r="V17" s="21">
        <v>0.0</v>
      </c>
      <c r="W17" s="27" t="s">
        <v>228</v>
      </c>
      <c r="X17" s="27" t="s">
        <v>229</v>
      </c>
      <c r="Y17" s="27" t="s">
        <v>230</v>
      </c>
      <c r="Z17" s="27" t="s">
        <v>65</v>
      </c>
      <c r="AA17" s="28">
        <v>59755.0</v>
      </c>
      <c r="AB17" s="28" t="s">
        <v>66</v>
      </c>
      <c r="AC17" s="27" t="s">
        <v>61</v>
      </c>
      <c r="AD17" s="27" t="s">
        <v>61</v>
      </c>
      <c r="AE17" s="27" t="s">
        <v>61</v>
      </c>
      <c r="AF17" s="27" t="s">
        <v>61</v>
      </c>
      <c r="AG17" s="27" t="s">
        <v>61</v>
      </c>
      <c r="AH17" s="27" t="s">
        <v>61</v>
      </c>
      <c r="AI17" s="27" t="s">
        <v>61</v>
      </c>
      <c r="AJ17" s="27" t="s">
        <v>61</v>
      </c>
      <c r="AK17" s="27" t="s">
        <v>61</v>
      </c>
      <c r="AL17" s="27" t="s">
        <v>61</v>
      </c>
      <c r="AM17" s="27" t="s">
        <v>61</v>
      </c>
      <c r="AN17" s="27" t="s">
        <v>61</v>
      </c>
      <c r="AO17" s="27" t="s">
        <v>61</v>
      </c>
      <c r="AP17" s="27" t="s">
        <v>61</v>
      </c>
      <c r="AQ17" s="27" t="s">
        <v>61</v>
      </c>
      <c r="AR17" s="27" t="s">
        <v>61</v>
      </c>
      <c r="AS17" s="27" t="s">
        <v>61</v>
      </c>
      <c r="AT17" s="27" t="s">
        <v>61</v>
      </c>
      <c r="AU17" s="28" t="s">
        <v>61</v>
      </c>
      <c r="AV17" s="27" t="s">
        <v>61</v>
      </c>
      <c r="AW17" s="27" t="s">
        <v>61</v>
      </c>
      <c r="AX17" s="27" t="s">
        <v>61</v>
      </c>
      <c r="AY17" s="27" t="s">
        <v>61</v>
      </c>
      <c r="AZ17" s="27" t="s">
        <v>61</v>
      </c>
      <c r="BA17" s="27" t="s">
        <v>61</v>
      </c>
      <c r="BB17" s="28" t="s">
        <v>60</v>
      </c>
      <c r="BC17" s="27" t="s">
        <v>59</v>
      </c>
      <c r="BD17" s="27" t="s">
        <v>60</v>
      </c>
      <c r="BE17" s="27" t="s">
        <v>59</v>
      </c>
    </row>
    <row r="18" ht="22.5" customHeight="1">
      <c r="A18" s="18" t="s">
        <v>231</v>
      </c>
      <c r="B18" s="19" t="s">
        <v>232</v>
      </c>
      <c r="C18" s="19" t="s">
        <v>57</v>
      </c>
      <c r="D18" s="19" t="s">
        <v>81</v>
      </c>
      <c r="E18" s="19" t="s">
        <v>59</v>
      </c>
      <c r="F18" s="20">
        <v>1.0</v>
      </c>
      <c r="G18" s="20">
        <v>22900.0</v>
      </c>
      <c r="H18" s="20">
        <v>15800.0</v>
      </c>
      <c r="I18" s="20">
        <v>-6046.72</v>
      </c>
      <c r="J18" s="20">
        <v>-15800.0</v>
      </c>
      <c r="K18" s="20" t="s">
        <v>60</v>
      </c>
      <c r="L18" s="20">
        <v>16853.28</v>
      </c>
      <c r="M18" s="19" t="s">
        <v>61</v>
      </c>
      <c r="N18" s="19" t="str">
        <f t="shared" si="1"/>
        <v>Manguera Expandible 15m 7 Tipos De Riego Jardín LavadoColor : coloresGAT-13</v>
      </c>
      <c r="O18" s="19" t="str">
        <f t="shared" si="2"/>
        <v>Manguera Expandible 15m 7 Tipos De Riego Jardín LavadoColor : coloresGAT-13</v>
      </c>
      <c r="P18" s="19">
        <f>VLOOKUP(O18,YOVANI!B:D,3,0)</f>
        <v>13000</v>
      </c>
      <c r="Q18" s="19">
        <f t="shared" si="7"/>
        <v>13000</v>
      </c>
      <c r="R18" s="19"/>
      <c r="S18" s="19">
        <v>1000.0</v>
      </c>
      <c r="T18" s="19">
        <f t="shared" ref="T18:T41" si="8">L18-Q18-R18-S18</f>
        <v>2853.28</v>
      </c>
      <c r="U18" s="19">
        <f t="shared" si="5"/>
        <v>2853.28</v>
      </c>
      <c r="V18" s="21">
        <f t="shared" ref="V18:V41" si="9">T18/Q18</f>
        <v>0.2194830769</v>
      </c>
      <c r="W18" s="19" t="s">
        <v>233</v>
      </c>
      <c r="X18" s="19" t="s">
        <v>234</v>
      </c>
      <c r="Y18" s="19" t="s">
        <v>235</v>
      </c>
      <c r="Z18" s="19" t="s">
        <v>236</v>
      </c>
      <c r="AA18" s="20">
        <v>22900.0</v>
      </c>
      <c r="AB18" s="20" t="s">
        <v>66</v>
      </c>
      <c r="AC18" s="19" t="s">
        <v>67</v>
      </c>
      <c r="AD18" s="19" t="s">
        <v>237</v>
      </c>
      <c r="AE18" s="19" t="s">
        <v>238</v>
      </c>
      <c r="AF18" s="19" t="s">
        <v>61</v>
      </c>
      <c r="AG18" s="19" t="s">
        <v>61</v>
      </c>
      <c r="AH18" s="19" t="s">
        <v>237</v>
      </c>
      <c r="AI18" s="19" t="s">
        <v>239</v>
      </c>
      <c r="AJ18" s="19" t="s">
        <v>240</v>
      </c>
      <c r="AK18" s="19" t="s">
        <v>170</v>
      </c>
      <c r="AL18" s="19" t="s">
        <v>105</v>
      </c>
      <c r="AM18" s="19" t="s">
        <v>179</v>
      </c>
      <c r="AN18" s="19" t="s">
        <v>75</v>
      </c>
      <c r="AO18" s="19" t="s">
        <v>92</v>
      </c>
      <c r="AP18" s="19" t="s">
        <v>61</v>
      </c>
      <c r="AQ18" s="19" t="s">
        <v>61</v>
      </c>
      <c r="AR18" s="19" t="s">
        <v>93</v>
      </c>
      <c r="AS18" s="19" t="s">
        <v>241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242</v>
      </c>
      <c r="B19" s="19" t="s">
        <v>243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30465.0</v>
      </c>
      <c r="H19" s="20">
        <v>8900.0</v>
      </c>
      <c r="I19" s="20">
        <v>-7118.45</v>
      </c>
      <c r="J19" s="20" t="s">
        <v>60</v>
      </c>
      <c r="K19" s="20" t="s">
        <v>60</v>
      </c>
      <c r="L19" s="20">
        <v>32246.55</v>
      </c>
      <c r="M19" s="19" t="s">
        <v>61</v>
      </c>
      <c r="N19" s="19" t="str">
        <f t="shared" si="1"/>
        <v>Picador De Verduras Y Frutas Multifuncional Brava Spring TQ-25</v>
      </c>
      <c r="O19" s="19" t="str">
        <f t="shared" si="2"/>
        <v>Picador De Verduras Y Frutas Multifuncional Brava Spring TQ-25</v>
      </c>
      <c r="P19" s="19">
        <f>VLOOKUP(O19,YOVANI!B:D,3,0)</f>
        <v>22000</v>
      </c>
      <c r="Q19" s="19">
        <f t="shared" si="7"/>
        <v>22000</v>
      </c>
      <c r="R19" s="19">
        <v>7300.0</v>
      </c>
      <c r="S19" s="19">
        <v>1000.0</v>
      </c>
      <c r="T19" s="19">
        <f t="shared" si="8"/>
        <v>1946.55</v>
      </c>
      <c r="U19" s="19">
        <f t="shared" si="5"/>
        <v>1946.55</v>
      </c>
      <c r="V19" s="21">
        <f t="shared" si="9"/>
        <v>0.08847954545</v>
      </c>
      <c r="W19" s="19" t="s">
        <v>244</v>
      </c>
      <c r="X19" s="19" t="s">
        <v>245</v>
      </c>
      <c r="Y19" s="19" t="s">
        <v>246</v>
      </c>
      <c r="Z19" s="19" t="s">
        <v>61</v>
      </c>
      <c r="AA19" s="20">
        <v>30465.0</v>
      </c>
      <c r="AB19" s="20" t="s">
        <v>66</v>
      </c>
      <c r="AC19" s="19" t="s">
        <v>67</v>
      </c>
      <c r="AD19" s="19" t="s">
        <v>247</v>
      </c>
      <c r="AE19" s="19" t="s">
        <v>248</v>
      </c>
      <c r="AF19" s="19" t="s">
        <v>61</v>
      </c>
      <c r="AG19" s="19" t="s">
        <v>61</v>
      </c>
      <c r="AH19" s="19" t="s">
        <v>247</v>
      </c>
      <c r="AI19" s="19" t="s">
        <v>249</v>
      </c>
      <c r="AJ19" s="19" t="s">
        <v>250</v>
      </c>
      <c r="AK19" s="19" t="s">
        <v>251</v>
      </c>
      <c r="AL19" s="19" t="s">
        <v>73</v>
      </c>
      <c r="AM19" s="19" t="s">
        <v>252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253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254</v>
      </c>
      <c r="B20" s="19" t="s">
        <v>255</v>
      </c>
      <c r="C20" s="19" t="s">
        <v>57</v>
      </c>
      <c r="D20" s="19" t="s">
        <v>81</v>
      </c>
      <c r="E20" s="19" t="s">
        <v>59</v>
      </c>
      <c r="F20" s="20">
        <v>2.0</v>
      </c>
      <c r="G20" s="20">
        <v>55000.0</v>
      </c>
      <c r="H20" s="20">
        <v>18000.0</v>
      </c>
      <c r="I20" s="20">
        <v>-15497.22</v>
      </c>
      <c r="J20" s="20">
        <v>-18000.0</v>
      </c>
      <c r="K20" s="20" t="s">
        <v>60</v>
      </c>
      <c r="L20" s="20">
        <v>39502.78</v>
      </c>
      <c r="M20" s="19" t="s">
        <v>61</v>
      </c>
      <c r="N20" s="19" t="str">
        <f t="shared" si="1"/>
        <v>Practica Y Precisa Bascula Para Pesar Equipaje.Color : GrisGOT-16</v>
      </c>
      <c r="O20" s="19" t="str">
        <f t="shared" si="2"/>
        <v>Practica Y Precisa Bascula Para Pesar Equipaje.Color : GrisGOT-16</v>
      </c>
      <c r="P20" s="19">
        <f>VLOOKUP(O20,YOVANI!B:D,3,0)</f>
        <v>16000</v>
      </c>
      <c r="Q20" s="19">
        <f t="shared" si="7"/>
        <v>32000</v>
      </c>
      <c r="R20" s="19"/>
      <c r="S20" s="19">
        <v>1000.0</v>
      </c>
      <c r="T20" s="19">
        <f t="shared" si="8"/>
        <v>6502.78</v>
      </c>
      <c r="U20" s="19">
        <f t="shared" si="5"/>
        <v>6502.78</v>
      </c>
      <c r="V20" s="21">
        <f t="shared" si="9"/>
        <v>0.203211875</v>
      </c>
      <c r="W20" s="19" t="s">
        <v>256</v>
      </c>
      <c r="X20" s="19" t="s">
        <v>257</v>
      </c>
      <c r="Y20" s="19" t="s">
        <v>258</v>
      </c>
      <c r="Z20" s="19" t="s">
        <v>65</v>
      </c>
      <c r="AA20" s="20">
        <v>27500.0</v>
      </c>
      <c r="AB20" s="20" t="s">
        <v>66</v>
      </c>
      <c r="AC20" s="19" t="s">
        <v>67</v>
      </c>
      <c r="AD20" s="19" t="s">
        <v>259</v>
      </c>
      <c r="AE20" s="19" t="s">
        <v>260</v>
      </c>
      <c r="AF20" s="19" t="s">
        <v>61</v>
      </c>
      <c r="AG20" s="19" t="s">
        <v>61</v>
      </c>
      <c r="AH20" s="19" t="s">
        <v>259</v>
      </c>
      <c r="AI20" s="19" t="s">
        <v>261</v>
      </c>
      <c r="AJ20" s="19" t="s">
        <v>262</v>
      </c>
      <c r="AK20" s="19" t="s">
        <v>263</v>
      </c>
      <c r="AL20" s="19" t="s">
        <v>264</v>
      </c>
      <c r="AM20" s="19" t="s">
        <v>265</v>
      </c>
      <c r="AN20" s="19" t="s">
        <v>75</v>
      </c>
      <c r="AO20" s="19" t="s">
        <v>92</v>
      </c>
      <c r="AP20" s="19" t="s">
        <v>61</v>
      </c>
      <c r="AQ20" s="19" t="s">
        <v>61</v>
      </c>
      <c r="AR20" s="19" t="s">
        <v>93</v>
      </c>
      <c r="AS20" s="19" t="s">
        <v>266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267</v>
      </c>
      <c r="B21" s="19" t="s">
        <v>268</v>
      </c>
      <c r="C21" s="19" t="s">
        <v>57</v>
      </c>
      <c r="D21" s="19" t="s">
        <v>81</v>
      </c>
      <c r="E21" s="19" t="s">
        <v>59</v>
      </c>
      <c r="F21" s="20">
        <v>1.0</v>
      </c>
      <c r="G21" s="20">
        <v>20033.0</v>
      </c>
      <c r="H21" s="20">
        <v>12500.0</v>
      </c>
      <c r="I21" s="20">
        <v>-5126.69</v>
      </c>
      <c r="J21" s="20">
        <v>-12500.0</v>
      </c>
      <c r="K21" s="20" t="s">
        <v>60</v>
      </c>
      <c r="L21" s="20">
        <v>14906.31</v>
      </c>
      <c r="M21" s="19" t="s">
        <v>61</v>
      </c>
      <c r="N21" s="19" t="str">
        <f t="shared" si="1"/>
        <v>Cámara De Seguridad Shenzhen A9 Mini Con Resolución De 1080p Visión Nocturna Incluida Negra TC-14</v>
      </c>
      <c r="O21" s="19" t="str">
        <f t="shared" si="2"/>
        <v>Cámara De Seguridad Shenzhen A9 Mini Con Resolución De 1080p Visión Nocturna Incluida Negra TC-14</v>
      </c>
      <c r="P21" s="19">
        <f>VLOOKUP(O21,YOVANI!B:D,3,0)</f>
        <v>14000</v>
      </c>
      <c r="Q21" s="19">
        <f t="shared" si="7"/>
        <v>14000</v>
      </c>
      <c r="R21" s="19"/>
      <c r="S21" s="19">
        <v>1000.0</v>
      </c>
      <c r="T21" s="19">
        <f t="shared" si="8"/>
        <v>-93.69</v>
      </c>
      <c r="U21" s="19" t="str">
        <f t="shared" si="5"/>
        <v>#DIV/0!</v>
      </c>
      <c r="V21" s="21">
        <f t="shared" si="9"/>
        <v>-0.006692142857</v>
      </c>
      <c r="W21" s="19" t="s">
        <v>111</v>
      </c>
      <c r="X21" s="19" t="s">
        <v>112</v>
      </c>
      <c r="Y21" s="19" t="s">
        <v>113</v>
      </c>
      <c r="Z21" s="19" t="s">
        <v>61</v>
      </c>
      <c r="AA21" s="20">
        <v>20033.0</v>
      </c>
      <c r="AB21" s="20" t="s">
        <v>66</v>
      </c>
      <c r="AC21" s="19" t="s">
        <v>67</v>
      </c>
      <c r="AD21" s="19" t="s">
        <v>269</v>
      </c>
      <c r="AE21" s="19" t="s">
        <v>270</v>
      </c>
      <c r="AF21" s="19" t="s">
        <v>61</v>
      </c>
      <c r="AG21" s="19" t="s">
        <v>61</v>
      </c>
      <c r="AH21" s="19" t="s">
        <v>269</v>
      </c>
      <c r="AI21" s="19" t="s">
        <v>271</v>
      </c>
      <c r="AJ21" s="19" t="s">
        <v>272</v>
      </c>
      <c r="AK21" s="19" t="s">
        <v>89</v>
      </c>
      <c r="AL21" s="19" t="s">
        <v>90</v>
      </c>
      <c r="AM21" s="19" t="s">
        <v>273</v>
      </c>
      <c r="AN21" s="19" t="s">
        <v>75</v>
      </c>
      <c r="AO21" s="19" t="s">
        <v>92</v>
      </c>
      <c r="AP21" s="19" t="s">
        <v>61</v>
      </c>
      <c r="AQ21" s="19" t="s">
        <v>61</v>
      </c>
      <c r="AR21" s="19" t="s">
        <v>93</v>
      </c>
      <c r="AS21" s="19" t="s">
        <v>274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275</v>
      </c>
      <c r="B22" s="19" t="s">
        <v>276</v>
      </c>
      <c r="C22" s="19" t="s">
        <v>57</v>
      </c>
      <c r="D22" s="19" t="s">
        <v>81</v>
      </c>
      <c r="E22" s="19" t="s">
        <v>59</v>
      </c>
      <c r="F22" s="20">
        <v>1.0</v>
      </c>
      <c r="G22" s="20">
        <v>79900.0</v>
      </c>
      <c r="H22" s="20">
        <v>9975.0</v>
      </c>
      <c r="I22" s="20">
        <v>-15006.21</v>
      </c>
      <c r="J22" s="20">
        <v>-9975.0</v>
      </c>
      <c r="K22" s="20" t="s">
        <v>60</v>
      </c>
      <c r="L22" s="20">
        <v>64893.79</v>
      </c>
      <c r="M22" s="19" t="s">
        <v>61</v>
      </c>
      <c r="N22" s="19" t="str">
        <f t="shared" si="1"/>
        <v>Ventilador De Techo De 30w Luz Integradas, Control RemotoColor de la luz : Blanco frío | Voltaje : 110VJUA-45.3</v>
      </c>
      <c r="O22" s="19" t="str">
        <f t="shared" si="2"/>
        <v>Ventilador De Techo De 30w Luz Integradas, Control RemotoColor de la luz : Blanco frío | Voltaje : 110VJUA-45.3</v>
      </c>
      <c r="P22" s="19">
        <f>VLOOKUP(O22,YOVANI!B:D,3,0)</f>
        <v>45300</v>
      </c>
      <c r="Q22" s="19">
        <f t="shared" si="7"/>
        <v>45300</v>
      </c>
      <c r="R22" s="19"/>
      <c r="S22" s="19">
        <v>1000.0</v>
      </c>
      <c r="T22" s="19">
        <f t="shared" si="8"/>
        <v>18593.79</v>
      </c>
      <c r="U22" s="19">
        <f t="shared" si="5"/>
        <v>18593.79</v>
      </c>
      <c r="V22" s="21">
        <f t="shared" si="9"/>
        <v>0.4104589404</v>
      </c>
      <c r="W22" s="19" t="s">
        <v>123</v>
      </c>
      <c r="X22" s="19" t="s">
        <v>124</v>
      </c>
      <c r="Y22" s="19" t="s">
        <v>125</v>
      </c>
      <c r="Z22" s="19" t="s">
        <v>126</v>
      </c>
      <c r="AA22" s="20">
        <v>79900.0</v>
      </c>
      <c r="AB22" s="20" t="s">
        <v>66</v>
      </c>
      <c r="AC22" s="19" t="s">
        <v>67</v>
      </c>
      <c r="AD22" s="19" t="s">
        <v>277</v>
      </c>
      <c r="AE22" s="19" t="s">
        <v>278</v>
      </c>
      <c r="AF22" s="19" t="s">
        <v>61</v>
      </c>
      <c r="AG22" s="19" t="s">
        <v>61</v>
      </c>
      <c r="AH22" s="19" t="s">
        <v>277</v>
      </c>
      <c r="AI22" s="19" t="s">
        <v>279</v>
      </c>
      <c r="AJ22" s="19" t="s">
        <v>280</v>
      </c>
      <c r="AK22" s="19" t="s">
        <v>281</v>
      </c>
      <c r="AL22" s="19" t="s">
        <v>209</v>
      </c>
      <c r="AM22" s="19" t="s">
        <v>282</v>
      </c>
      <c r="AN22" s="19" t="s">
        <v>75</v>
      </c>
      <c r="AO22" s="19" t="s">
        <v>92</v>
      </c>
      <c r="AP22" s="19" t="s">
        <v>61</v>
      </c>
      <c r="AQ22" s="19" t="s">
        <v>61</v>
      </c>
      <c r="AR22" s="19" t="s">
        <v>93</v>
      </c>
      <c r="AS22" s="19" t="s">
        <v>283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284</v>
      </c>
      <c r="B23" s="19" t="s">
        <v>285</v>
      </c>
      <c r="C23" s="19" t="s">
        <v>57</v>
      </c>
      <c r="D23" s="19" t="s">
        <v>81</v>
      </c>
      <c r="E23" s="19" t="s">
        <v>59</v>
      </c>
      <c r="F23" s="20">
        <v>1.0</v>
      </c>
      <c r="G23" s="20">
        <v>120649.0</v>
      </c>
      <c r="H23" s="20" t="s">
        <v>60</v>
      </c>
      <c r="I23" s="20">
        <v>-12065.0</v>
      </c>
      <c r="J23" s="20">
        <v>-6825.0</v>
      </c>
      <c r="K23" s="20" t="s">
        <v>60</v>
      </c>
      <c r="L23" s="20">
        <v>101759.0</v>
      </c>
      <c r="M23" s="19" t="s">
        <v>61</v>
      </c>
      <c r="N23" s="19" t="str">
        <f t="shared" si="1"/>
        <v>Video Beam Proyector Mini Led Hdmi Yg300 60 Pulgadas TS-90</v>
      </c>
      <c r="O23" s="19" t="str">
        <f t="shared" si="2"/>
        <v>Video Beam Proyector Mini Led Hdmi Yg300 60 Pulgadas TS-90</v>
      </c>
      <c r="P23" s="19">
        <f>VLOOKUP(O23,YOVANI!B:D,3,0)</f>
        <v>85000</v>
      </c>
      <c r="Q23" s="19">
        <f t="shared" si="7"/>
        <v>85000</v>
      </c>
      <c r="R23" s="19"/>
      <c r="S23" s="19">
        <v>1000.0</v>
      </c>
      <c r="T23" s="19">
        <f t="shared" si="8"/>
        <v>15759</v>
      </c>
      <c r="U23" s="19">
        <f t="shared" si="5"/>
        <v>15759</v>
      </c>
      <c r="V23" s="21">
        <f t="shared" si="9"/>
        <v>0.1854</v>
      </c>
      <c r="W23" s="19" t="s">
        <v>286</v>
      </c>
      <c r="X23" s="19" t="s">
        <v>287</v>
      </c>
      <c r="Y23" s="19" t="s">
        <v>288</v>
      </c>
      <c r="Z23" s="19" t="s">
        <v>61</v>
      </c>
      <c r="AA23" s="20">
        <v>120649.0</v>
      </c>
      <c r="AB23" s="20" t="s">
        <v>66</v>
      </c>
      <c r="AC23" s="19" t="s">
        <v>67</v>
      </c>
      <c r="AD23" s="19" t="s">
        <v>289</v>
      </c>
      <c r="AE23" s="19" t="s">
        <v>290</v>
      </c>
      <c r="AF23" s="19" t="s">
        <v>61</v>
      </c>
      <c r="AG23" s="19" t="s">
        <v>61</v>
      </c>
      <c r="AH23" s="19" t="s">
        <v>289</v>
      </c>
      <c r="AI23" s="19" t="s">
        <v>291</v>
      </c>
      <c r="AJ23" s="19" t="s">
        <v>292</v>
      </c>
      <c r="AK23" s="19" t="s">
        <v>293</v>
      </c>
      <c r="AL23" s="19" t="s">
        <v>294</v>
      </c>
      <c r="AM23" s="19" t="s">
        <v>295</v>
      </c>
      <c r="AN23" s="19" t="s">
        <v>75</v>
      </c>
      <c r="AO23" s="19" t="s">
        <v>92</v>
      </c>
      <c r="AP23" s="19" t="s">
        <v>61</v>
      </c>
      <c r="AQ23" s="19" t="s">
        <v>61</v>
      </c>
      <c r="AR23" s="19" t="s">
        <v>93</v>
      </c>
      <c r="AS23" s="19" t="s">
        <v>296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297</v>
      </c>
      <c r="B24" s="19" t="s">
        <v>298</v>
      </c>
      <c r="C24" s="19" t="s">
        <v>57</v>
      </c>
      <c r="D24" s="19" t="s">
        <v>81</v>
      </c>
      <c r="E24" s="19" t="s">
        <v>59</v>
      </c>
      <c r="F24" s="20">
        <v>2.0</v>
      </c>
      <c r="G24" s="20">
        <v>45800.0</v>
      </c>
      <c r="H24" s="20">
        <v>13440.0</v>
      </c>
      <c r="I24" s="20">
        <v>-11745.85</v>
      </c>
      <c r="J24" s="20">
        <v>-13440.0</v>
      </c>
      <c r="K24" s="20" t="s">
        <v>60</v>
      </c>
      <c r="L24" s="20">
        <v>34054.15</v>
      </c>
      <c r="M24" s="19" t="s">
        <v>61</v>
      </c>
      <c r="N24" s="19" t="str">
        <f t="shared" si="1"/>
        <v>Manguera Expandible 15m 7 Tipos De Riego Jardín LavadoColor : coloresGAT-13</v>
      </c>
      <c r="O24" s="19" t="str">
        <f t="shared" si="2"/>
        <v>Manguera Expandible 15m 7 Tipos De Riego Jardín LavadoColor : coloresGAT-13</v>
      </c>
      <c r="P24" s="19">
        <f>VLOOKUP(O24,YOVANI!B:D,3,0)</f>
        <v>13000</v>
      </c>
      <c r="Q24" s="19">
        <f t="shared" si="7"/>
        <v>26000</v>
      </c>
      <c r="R24" s="19"/>
      <c r="S24" s="19">
        <v>1000.0</v>
      </c>
      <c r="T24" s="19">
        <f t="shared" si="8"/>
        <v>7054.15</v>
      </c>
      <c r="U24" s="19">
        <f t="shared" si="5"/>
        <v>7054.15</v>
      </c>
      <c r="V24" s="21">
        <f t="shared" si="9"/>
        <v>0.2713134615</v>
      </c>
      <c r="W24" s="19" t="s">
        <v>233</v>
      </c>
      <c r="X24" s="19" t="s">
        <v>234</v>
      </c>
      <c r="Y24" s="19" t="s">
        <v>235</v>
      </c>
      <c r="Z24" s="19" t="s">
        <v>236</v>
      </c>
      <c r="AA24" s="20">
        <v>22900.0</v>
      </c>
      <c r="AB24" s="20" t="s">
        <v>66</v>
      </c>
      <c r="AC24" s="19" t="s">
        <v>67</v>
      </c>
      <c r="AD24" s="19" t="s">
        <v>299</v>
      </c>
      <c r="AE24" s="19" t="s">
        <v>300</v>
      </c>
      <c r="AF24" s="19" t="s">
        <v>61</v>
      </c>
      <c r="AG24" s="19" t="s">
        <v>61</v>
      </c>
      <c r="AH24" s="19" t="s">
        <v>299</v>
      </c>
      <c r="AI24" s="19" t="s">
        <v>301</v>
      </c>
      <c r="AJ24" s="19" t="s">
        <v>302</v>
      </c>
      <c r="AK24" s="19" t="s">
        <v>303</v>
      </c>
      <c r="AL24" s="19" t="s">
        <v>304</v>
      </c>
      <c r="AM24" s="19" t="s">
        <v>61</v>
      </c>
      <c r="AN24" s="19" t="s">
        <v>75</v>
      </c>
      <c r="AO24" s="19" t="s">
        <v>92</v>
      </c>
      <c r="AP24" s="19" t="s">
        <v>61</v>
      </c>
      <c r="AQ24" s="19" t="s">
        <v>61</v>
      </c>
      <c r="AR24" s="19" t="s">
        <v>93</v>
      </c>
      <c r="AS24" s="19" t="s">
        <v>305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22.5" customHeight="1">
      <c r="A25" s="18" t="s">
        <v>306</v>
      </c>
      <c r="B25" s="19" t="s">
        <v>307</v>
      </c>
      <c r="C25" s="19" t="s">
        <v>57</v>
      </c>
      <c r="D25" s="19" t="s">
        <v>81</v>
      </c>
      <c r="E25" s="19" t="s">
        <v>59</v>
      </c>
      <c r="F25" s="20">
        <v>1.0</v>
      </c>
      <c r="G25" s="20">
        <v>179950.0</v>
      </c>
      <c r="H25" s="20" t="s">
        <v>60</v>
      </c>
      <c r="I25" s="20">
        <v>-26992.0</v>
      </c>
      <c r="J25" s="20">
        <v>-8175.0</v>
      </c>
      <c r="K25" s="20" t="s">
        <v>60</v>
      </c>
      <c r="L25" s="20">
        <v>144783.0</v>
      </c>
      <c r="M25" s="19" t="s">
        <v>61</v>
      </c>
      <c r="N25" s="19" t="str">
        <f t="shared" si="1"/>
        <v>Molino Eléctrico Para Maíz Carne 2500w 6 En 1 Con Embutidor RD-120</v>
      </c>
      <c r="O25" s="19" t="str">
        <f t="shared" si="2"/>
        <v>Molino Eléctrico Para Maíz Carne 2500w 6 En 1 Con Embutidor RD-120</v>
      </c>
      <c r="P25" s="19">
        <f>VLOOKUP(O25,YOVANI!B:D,3,0)</f>
        <v>120000</v>
      </c>
      <c r="Q25" s="19">
        <f t="shared" si="7"/>
        <v>120000</v>
      </c>
      <c r="R25" s="19"/>
      <c r="S25" s="19">
        <v>1000.0</v>
      </c>
      <c r="T25" s="19">
        <f t="shared" si="8"/>
        <v>23783</v>
      </c>
      <c r="U25" s="19">
        <f t="shared" si="5"/>
        <v>23783</v>
      </c>
      <c r="V25" s="21">
        <f t="shared" si="9"/>
        <v>0.1981916667</v>
      </c>
      <c r="W25" s="19" t="s">
        <v>308</v>
      </c>
      <c r="X25" s="19" t="s">
        <v>309</v>
      </c>
      <c r="Y25" s="19" t="s">
        <v>310</v>
      </c>
      <c r="Z25" s="19" t="s">
        <v>61</v>
      </c>
      <c r="AA25" s="20">
        <v>179950.0</v>
      </c>
      <c r="AB25" s="20" t="s">
        <v>66</v>
      </c>
      <c r="AC25" s="19" t="s">
        <v>67</v>
      </c>
      <c r="AD25" s="19" t="s">
        <v>311</v>
      </c>
      <c r="AE25" s="19" t="s">
        <v>312</v>
      </c>
      <c r="AF25" s="19" t="s">
        <v>61</v>
      </c>
      <c r="AG25" s="19" t="s">
        <v>61</v>
      </c>
      <c r="AH25" s="19" t="s">
        <v>311</v>
      </c>
      <c r="AI25" s="19" t="s">
        <v>313</v>
      </c>
      <c r="AJ25" s="19" t="s">
        <v>314</v>
      </c>
      <c r="AK25" s="19" t="s">
        <v>315</v>
      </c>
      <c r="AL25" s="19" t="s">
        <v>316</v>
      </c>
      <c r="AM25" s="19" t="s">
        <v>61</v>
      </c>
      <c r="AN25" s="19" t="s">
        <v>75</v>
      </c>
      <c r="AO25" s="19" t="s">
        <v>92</v>
      </c>
      <c r="AP25" s="19" t="s">
        <v>61</v>
      </c>
      <c r="AQ25" s="19" t="s">
        <v>61</v>
      </c>
      <c r="AR25" s="19" t="s">
        <v>93</v>
      </c>
      <c r="AS25" s="19" t="s">
        <v>317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318</v>
      </c>
      <c r="B26" s="19" t="s">
        <v>319</v>
      </c>
      <c r="C26" s="19" t="s">
        <v>57</v>
      </c>
      <c r="D26" s="19" t="s">
        <v>81</v>
      </c>
      <c r="E26" s="19" t="s">
        <v>59</v>
      </c>
      <c r="F26" s="20">
        <v>2.0</v>
      </c>
      <c r="G26" s="20">
        <v>438000.0</v>
      </c>
      <c r="H26" s="20" t="s">
        <v>60</v>
      </c>
      <c r="I26" s="20">
        <v>-69703.32</v>
      </c>
      <c r="J26" s="20">
        <v>-14110.0</v>
      </c>
      <c r="K26" s="20" t="s">
        <v>60</v>
      </c>
      <c r="L26" s="20">
        <v>354186.68</v>
      </c>
      <c r="M26" s="19" t="s">
        <v>61</v>
      </c>
      <c r="N26" s="19" t="str">
        <f t="shared" si="1"/>
        <v>Reflector Solar Exterior 500w Recargable Panel Led Luz BlancColor de la carcasa : Negro | Color de la luz : Blanco frío | Voltaje : 110VVT-150</v>
      </c>
      <c r="O26" s="19" t="str">
        <f t="shared" si="2"/>
        <v>Reflector Solar Exterior 500w Recargable Panel Led Luz BlancColor de la carcasa : Negro | Color de la luz : Blanco frío | Voltaje : 110VVT-150</v>
      </c>
      <c r="P26" s="19">
        <f>VLOOKUP(O26,YOVANI!B:D,3,0)</f>
        <v>150000</v>
      </c>
      <c r="Q26" s="19">
        <f t="shared" si="7"/>
        <v>300000</v>
      </c>
      <c r="R26" s="19"/>
      <c r="S26" s="19">
        <v>1000.0</v>
      </c>
      <c r="T26" s="19">
        <f t="shared" si="8"/>
        <v>53186.68</v>
      </c>
      <c r="U26" s="19">
        <f t="shared" si="5"/>
        <v>53186.68</v>
      </c>
      <c r="V26" s="21">
        <f t="shared" si="9"/>
        <v>0.1772889333</v>
      </c>
      <c r="W26" s="19" t="s">
        <v>320</v>
      </c>
      <c r="X26" s="19" t="s">
        <v>321</v>
      </c>
      <c r="Y26" s="19" t="s">
        <v>322</v>
      </c>
      <c r="Z26" s="19" t="s">
        <v>323</v>
      </c>
      <c r="AA26" s="20">
        <v>219000.0</v>
      </c>
      <c r="AB26" s="20" t="s">
        <v>66</v>
      </c>
      <c r="AC26" s="19" t="s">
        <v>67</v>
      </c>
      <c r="AD26" s="19" t="s">
        <v>324</v>
      </c>
      <c r="AE26" s="19" t="s">
        <v>325</v>
      </c>
      <c r="AF26" s="19" t="s">
        <v>61</v>
      </c>
      <c r="AG26" s="19" t="s">
        <v>61</v>
      </c>
      <c r="AH26" s="19" t="s">
        <v>324</v>
      </c>
      <c r="AI26" s="19" t="s">
        <v>326</v>
      </c>
      <c r="AJ26" s="19" t="s">
        <v>327</v>
      </c>
      <c r="AK26" s="19" t="s">
        <v>328</v>
      </c>
      <c r="AL26" s="19" t="s">
        <v>90</v>
      </c>
      <c r="AM26" s="19" t="s">
        <v>329</v>
      </c>
      <c r="AN26" s="19" t="s">
        <v>75</v>
      </c>
      <c r="AO26" s="19" t="s">
        <v>92</v>
      </c>
      <c r="AP26" s="19" t="s">
        <v>61</v>
      </c>
      <c r="AQ26" s="19" t="s">
        <v>61</v>
      </c>
      <c r="AR26" s="19" t="s">
        <v>107</v>
      </c>
      <c r="AS26" s="19" t="s">
        <v>330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331</v>
      </c>
      <c r="B27" s="19" t="s">
        <v>332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18038.0</v>
      </c>
      <c r="H27" s="20">
        <v>9900.0</v>
      </c>
      <c r="I27" s="20">
        <v>-5166.0</v>
      </c>
      <c r="J27" s="20" t="s">
        <v>60</v>
      </c>
      <c r="K27" s="20" t="s">
        <v>60</v>
      </c>
      <c r="L27" s="20">
        <v>22772.0</v>
      </c>
      <c r="M27" s="19" t="s">
        <v>61</v>
      </c>
      <c r="N27" s="19" t="str">
        <f t="shared" si="1"/>
        <v>Afeitadora Eléctrica Portátil Mini-shave Recargable Por Usb Color Negro VZ-11</v>
      </c>
      <c r="O27" s="19" t="str">
        <f t="shared" si="2"/>
        <v>Afeitadora Eléctrica Portátil Mini-shave Recargable Por Usb Color Negro VZ-11</v>
      </c>
      <c r="P27" s="19">
        <f>VLOOKUP(O27,YOVANI!B:D,3,0)</f>
        <v>7000</v>
      </c>
      <c r="Q27" s="19">
        <f t="shared" si="7"/>
        <v>7000</v>
      </c>
      <c r="R27" s="19">
        <v>7300.0</v>
      </c>
      <c r="S27" s="19">
        <v>1000.0</v>
      </c>
      <c r="T27" s="19">
        <f t="shared" si="8"/>
        <v>7472</v>
      </c>
      <c r="U27" s="19">
        <f t="shared" si="5"/>
        <v>7472</v>
      </c>
      <c r="V27" s="21">
        <f t="shared" si="9"/>
        <v>1.067428571</v>
      </c>
      <c r="W27" s="19" t="s">
        <v>163</v>
      </c>
      <c r="X27" s="19" t="s">
        <v>164</v>
      </c>
      <c r="Y27" s="19" t="s">
        <v>165</v>
      </c>
      <c r="Z27" s="19" t="s">
        <v>61</v>
      </c>
      <c r="AA27" s="20">
        <v>18038.0</v>
      </c>
      <c r="AB27" s="20" t="s">
        <v>66</v>
      </c>
      <c r="AC27" s="19" t="s">
        <v>67</v>
      </c>
      <c r="AD27" s="19" t="s">
        <v>333</v>
      </c>
      <c r="AE27" s="19" t="s">
        <v>334</v>
      </c>
      <c r="AF27" s="19" t="s">
        <v>61</v>
      </c>
      <c r="AG27" s="19" t="s">
        <v>61</v>
      </c>
      <c r="AH27" s="19" t="s">
        <v>333</v>
      </c>
      <c r="AI27" s="19" t="s">
        <v>335</v>
      </c>
      <c r="AJ27" s="19" t="s">
        <v>336</v>
      </c>
      <c r="AK27" s="19" t="s">
        <v>118</v>
      </c>
      <c r="AL27" s="19" t="s">
        <v>73</v>
      </c>
      <c r="AM27" s="19" t="s">
        <v>337</v>
      </c>
      <c r="AN27" s="19" t="s">
        <v>75</v>
      </c>
      <c r="AO27" s="19" t="s">
        <v>76</v>
      </c>
      <c r="AP27" s="19" t="s">
        <v>61</v>
      </c>
      <c r="AQ27" s="19" t="s">
        <v>61</v>
      </c>
      <c r="AR27" s="19" t="s">
        <v>77</v>
      </c>
      <c r="AS27" s="19" t="s">
        <v>338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22.5" customHeight="1">
      <c r="A28" s="18" t="s">
        <v>339</v>
      </c>
      <c r="B28" s="19" t="s">
        <v>340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36900.0</v>
      </c>
      <c r="H28" s="20">
        <v>11500.0</v>
      </c>
      <c r="I28" s="20">
        <v>-7635.0</v>
      </c>
      <c r="J28" s="20" t="s">
        <v>60</v>
      </c>
      <c r="K28" s="20" t="s">
        <v>60</v>
      </c>
      <c r="L28" s="20">
        <v>40765.0</v>
      </c>
      <c r="M28" s="19" t="s">
        <v>61</v>
      </c>
      <c r="N28" s="19" t="str">
        <f t="shared" si="1"/>
        <v>Tabla Para Doblar Ropa Para AdultosColor : coloresMV-25</v>
      </c>
      <c r="O28" s="19" t="str">
        <f t="shared" si="2"/>
        <v>Tabla Para Doblar Ropa Para AdultosColor : coloresMV-25</v>
      </c>
      <c r="P28" s="19">
        <f>VLOOKUP(O28,YOVANI!B:D,3,0)</f>
        <v>25000</v>
      </c>
      <c r="Q28" s="19">
        <f t="shared" si="7"/>
        <v>25000</v>
      </c>
      <c r="R28" s="19">
        <v>7300.0</v>
      </c>
      <c r="S28" s="19">
        <v>1000.0</v>
      </c>
      <c r="T28" s="19">
        <f t="shared" si="8"/>
        <v>7465</v>
      </c>
      <c r="U28" s="19">
        <f t="shared" si="5"/>
        <v>2488.333333</v>
      </c>
      <c r="V28" s="21">
        <f t="shared" si="9"/>
        <v>0.2986</v>
      </c>
      <c r="W28" s="19" t="s">
        <v>341</v>
      </c>
      <c r="X28" s="19" t="s">
        <v>342</v>
      </c>
      <c r="Y28" s="19" t="s">
        <v>343</v>
      </c>
      <c r="Z28" s="19" t="s">
        <v>236</v>
      </c>
      <c r="AA28" s="20">
        <v>36900.0</v>
      </c>
      <c r="AB28" s="20" t="s">
        <v>66</v>
      </c>
      <c r="AC28" s="19" t="s">
        <v>67</v>
      </c>
      <c r="AD28" s="19" t="s">
        <v>344</v>
      </c>
      <c r="AE28" s="19" t="s">
        <v>345</v>
      </c>
      <c r="AF28" s="19" t="s">
        <v>61</v>
      </c>
      <c r="AG28" s="19" t="s">
        <v>61</v>
      </c>
      <c r="AH28" s="19" t="s">
        <v>344</v>
      </c>
      <c r="AI28" s="19" t="s">
        <v>346</v>
      </c>
      <c r="AJ28" s="19" t="s">
        <v>347</v>
      </c>
      <c r="AK28" s="19" t="s">
        <v>219</v>
      </c>
      <c r="AL28" s="19" t="s">
        <v>73</v>
      </c>
      <c r="AM28" s="19" t="s">
        <v>348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349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22.5" customHeight="1">
      <c r="A29" s="18" t="s">
        <v>350</v>
      </c>
      <c r="B29" s="19" t="s">
        <v>351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32550.0</v>
      </c>
      <c r="H29" s="20">
        <v>8900.0</v>
      </c>
      <c r="I29" s="20">
        <v>-7424.81</v>
      </c>
      <c r="J29" s="20" t="s">
        <v>60</v>
      </c>
      <c r="K29" s="20" t="s">
        <v>60</v>
      </c>
      <c r="L29" s="20">
        <v>34025.19</v>
      </c>
      <c r="M29" s="19" t="s">
        <v>61</v>
      </c>
      <c r="N29" s="19" t="str">
        <f t="shared" si="1"/>
        <v>Molino Moledor De Café Y Pequeñas Especias EléctricoColor : GrisRD-22</v>
      </c>
      <c r="O29" s="19" t="str">
        <f t="shared" si="2"/>
        <v>Molino Moledor De Café Y Pequeñas Especias EléctricoColor : GrisRD-22</v>
      </c>
      <c r="P29" s="19">
        <f>VLOOKUP(O29,YOVANI!B:D,3,0)</f>
        <v>23000</v>
      </c>
      <c r="Q29" s="19">
        <f t="shared" si="7"/>
        <v>23000</v>
      </c>
      <c r="R29" s="19">
        <v>7300.0</v>
      </c>
      <c r="S29" s="19">
        <v>1000.0</v>
      </c>
      <c r="T29" s="19">
        <f t="shared" si="8"/>
        <v>2725.19</v>
      </c>
      <c r="U29" s="19">
        <f t="shared" si="5"/>
        <v>2725.19</v>
      </c>
      <c r="V29" s="21">
        <f t="shared" si="9"/>
        <v>0.1184865217</v>
      </c>
      <c r="W29" s="19" t="s">
        <v>224</v>
      </c>
      <c r="X29" s="19" t="s">
        <v>225</v>
      </c>
      <c r="Y29" s="19" t="s">
        <v>226</v>
      </c>
      <c r="Z29" s="19" t="s">
        <v>65</v>
      </c>
      <c r="AA29" s="20">
        <v>32550.0</v>
      </c>
      <c r="AB29" s="20" t="s">
        <v>66</v>
      </c>
      <c r="AC29" s="19" t="s">
        <v>67</v>
      </c>
      <c r="AD29" s="19" t="s">
        <v>352</v>
      </c>
      <c r="AE29" s="19" t="s">
        <v>353</v>
      </c>
      <c r="AF29" s="19" t="s">
        <v>61</v>
      </c>
      <c r="AG29" s="19" t="s">
        <v>61</v>
      </c>
      <c r="AH29" s="19" t="s">
        <v>352</v>
      </c>
      <c r="AI29" s="19" t="s">
        <v>354</v>
      </c>
      <c r="AJ29" s="19" t="s">
        <v>355</v>
      </c>
      <c r="AK29" s="19" t="s">
        <v>356</v>
      </c>
      <c r="AL29" s="19" t="s">
        <v>73</v>
      </c>
      <c r="AM29" s="19" t="s">
        <v>357</v>
      </c>
      <c r="AN29" s="19" t="s">
        <v>75</v>
      </c>
      <c r="AO29" s="19" t="s">
        <v>76</v>
      </c>
      <c r="AP29" s="19" t="s">
        <v>61</v>
      </c>
      <c r="AQ29" s="19" t="s">
        <v>61</v>
      </c>
      <c r="AR29" s="19" t="s">
        <v>77</v>
      </c>
      <c r="AS29" s="19" t="s">
        <v>358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22.5" customHeight="1">
      <c r="A30" s="18" t="s">
        <v>359</v>
      </c>
      <c r="B30" s="19" t="s">
        <v>360</v>
      </c>
      <c r="C30" s="19" t="s">
        <v>57</v>
      </c>
      <c r="D30" s="19" t="s">
        <v>81</v>
      </c>
      <c r="E30" s="19" t="s">
        <v>223</v>
      </c>
      <c r="F30" s="20">
        <v>2.0</v>
      </c>
      <c r="G30" s="20">
        <v>50918.0</v>
      </c>
      <c r="H30" s="20">
        <v>14300.0</v>
      </c>
      <c r="I30" s="20">
        <v>-12601.77</v>
      </c>
      <c r="J30" s="20">
        <v>-14300.0</v>
      </c>
      <c r="K30" s="20" t="s">
        <v>60</v>
      </c>
      <c r="L30" s="20">
        <v>38316.23</v>
      </c>
      <c r="M30" s="19" t="s">
        <v>61</v>
      </c>
      <c r="N30" s="19" t="str">
        <f t="shared" si="1"/>
        <v>Licuadora Portatil Deportiva 380ml Inalambrica Batidos Fruta Color Rosa TQ-15</v>
      </c>
      <c r="O30" s="19" t="str">
        <f t="shared" si="2"/>
        <v>Licuadora Portatil Deportiva 380ml Inalambrica Batidos Fruta Color Rosa TQ-15</v>
      </c>
      <c r="P30" s="19">
        <f>VLOOKUP(O30,YOVANI!B:D,3,0)</f>
        <v>14000</v>
      </c>
      <c r="Q30" s="19">
        <f t="shared" si="7"/>
        <v>28000</v>
      </c>
      <c r="R30" s="19"/>
      <c r="S30" s="19">
        <v>1000.0</v>
      </c>
      <c r="T30" s="19">
        <f t="shared" si="8"/>
        <v>9316.23</v>
      </c>
      <c r="U30" s="19">
        <f t="shared" si="5"/>
        <v>9316.23</v>
      </c>
      <c r="V30" s="21">
        <f t="shared" si="9"/>
        <v>0.3327225</v>
      </c>
      <c r="W30" s="19" t="s">
        <v>361</v>
      </c>
      <c r="X30" s="19" t="s">
        <v>362</v>
      </c>
      <c r="Y30" s="19" t="s">
        <v>363</v>
      </c>
      <c r="Z30" s="19" t="s">
        <v>61</v>
      </c>
      <c r="AA30" s="20">
        <v>25459.0</v>
      </c>
      <c r="AB30" s="20" t="s">
        <v>66</v>
      </c>
      <c r="AC30" s="19" t="s">
        <v>67</v>
      </c>
      <c r="AD30" s="19" t="s">
        <v>364</v>
      </c>
      <c r="AE30" s="19" t="s">
        <v>365</v>
      </c>
      <c r="AF30" s="19" t="s">
        <v>61</v>
      </c>
      <c r="AG30" s="19" t="s">
        <v>61</v>
      </c>
      <c r="AH30" s="19" t="s">
        <v>364</v>
      </c>
      <c r="AI30" s="19" t="s">
        <v>366</v>
      </c>
      <c r="AJ30" s="19" t="s">
        <v>367</v>
      </c>
      <c r="AK30" s="19" t="s">
        <v>368</v>
      </c>
      <c r="AL30" s="19" t="s">
        <v>105</v>
      </c>
      <c r="AM30" s="19" t="s">
        <v>369</v>
      </c>
      <c r="AN30" s="19" t="s">
        <v>75</v>
      </c>
      <c r="AO30" s="19" t="s">
        <v>92</v>
      </c>
      <c r="AP30" s="19" t="s">
        <v>61</v>
      </c>
      <c r="AQ30" s="19" t="s">
        <v>61</v>
      </c>
      <c r="AR30" s="19" t="s">
        <v>93</v>
      </c>
      <c r="AS30" s="19" t="s">
        <v>370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22.5" customHeight="1">
      <c r="A31" s="18" t="s">
        <v>371</v>
      </c>
      <c r="B31" s="19" t="s">
        <v>372</v>
      </c>
      <c r="C31" s="19" t="s">
        <v>57</v>
      </c>
      <c r="D31" s="19" t="s">
        <v>81</v>
      </c>
      <c r="E31" s="19" t="s">
        <v>59</v>
      </c>
      <c r="F31" s="20">
        <v>3.0</v>
      </c>
      <c r="G31" s="20">
        <v>60099.0</v>
      </c>
      <c r="H31" s="20">
        <v>24000.0</v>
      </c>
      <c r="I31" s="20">
        <v>-13512.0</v>
      </c>
      <c r="J31" s="20">
        <v>-24000.0</v>
      </c>
      <c r="K31" s="20" t="s">
        <v>60</v>
      </c>
      <c r="L31" s="20">
        <v>46587.0</v>
      </c>
      <c r="M31" s="19" t="s">
        <v>61</v>
      </c>
      <c r="N31" s="19" t="str">
        <f t="shared" si="1"/>
        <v>Cámara De Seguridad Shenzhen A9 Mini Con Resolución De 1080p Visión Nocturna Incluida Negra TC-14</v>
      </c>
      <c r="O31" s="19" t="str">
        <f t="shared" si="2"/>
        <v>Cámara De Seguridad Shenzhen A9 Mini Con Resolución De 1080p Visión Nocturna Incluida Negra TC-14</v>
      </c>
      <c r="P31" s="19">
        <f>VLOOKUP(O31,YOVANI!B:D,3,0)</f>
        <v>14000</v>
      </c>
      <c r="Q31" s="19">
        <f t="shared" si="7"/>
        <v>42000</v>
      </c>
      <c r="R31" s="19"/>
      <c r="S31" s="19">
        <v>1000.0</v>
      </c>
      <c r="T31" s="19">
        <f t="shared" si="8"/>
        <v>3587</v>
      </c>
      <c r="U31" s="19" t="str">
        <f t="shared" si="5"/>
        <v>#DIV/0!</v>
      </c>
      <c r="V31" s="21">
        <f t="shared" si="9"/>
        <v>0.0854047619</v>
      </c>
      <c r="W31" s="19" t="s">
        <v>111</v>
      </c>
      <c r="X31" s="19" t="s">
        <v>112</v>
      </c>
      <c r="Y31" s="19" t="s">
        <v>113</v>
      </c>
      <c r="Z31" s="19" t="s">
        <v>61</v>
      </c>
      <c r="AA31" s="20">
        <v>20033.0</v>
      </c>
      <c r="AB31" s="20" t="s">
        <v>66</v>
      </c>
      <c r="AC31" s="19" t="s">
        <v>67</v>
      </c>
      <c r="AD31" s="19" t="s">
        <v>373</v>
      </c>
      <c r="AE31" s="19" t="s">
        <v>374</v>
      </c>
      <c r="AF31" s="19" t="s">
        <v>61</v>
      </c>
      <c r="AG31" s="19" t="s">
        <v>61</v>
      </c>
      <c r="AH31" s="19" t="s">
        <v>373</v>
      </c>
      <c r="AI31" s="19" t="s">
        <v>375</v>
      </c>
      <c r="AJ31" s="19" t="s">
        <v>376</v>
      </c>
      <c r="AK31" s="19" t="s">
        <v>377</v>
      </c>
      <c r="AL31" s="19" t="s">
        <v>378</v>
      </c>
      <c r="AM31" s="19" t="s">
        <v>379</v>
      </c>
      <c r="AN31" s="19" t="s">
        <v>75</v>
      </c>
      <c r="AO31" s="19" t="s">
        <v>92</v>
      </c>
      <c r="AP31" s="19" t="s">
        <v>61</v>
      </c>
      <c r="AQ31" s="19" t="s">
        <v>61</v>
      </c>
      <c r="AR31" s="19" t="s">
        <v>93</v>
      </c>
      <c r="AS31" s="19" t="s">
        <v>380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22.5" customHeight="1">
      <c r="A32" s="18" t="s">
        <v>381</v>
      </c>
      <c r="B32" s="19" t="s">
        <v>382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179950.0</v>
      </c>
      <c r="H32" s="20">
        <v>1980.0</v>
      </c>
      <c r="I32" s="20">
        <v>-26992.0</v>
      </c>
      <c r="J32" s="20" t="s">
        <v>60</v>
      </c>
      <c r="K32" s="20" t="s">
        <v>60</v>
      </c>
      <c r="L32" s="20">
        <v>154938.0</v>
      </c>
      <c r="M32" s="19" t="s">
        <v>61</v>
      </c>
      <c r="N32" s="19" t="str">
        <f t="shared" si="1"/>
        <v>Molino Eléctrico Para Maíz Carne 2500w 6 En 1 Con Embutidor RD-120</v>
      </c>
      <c r="O32" s="19" t="str">
        <f t="shared" si="2"/>
        <v>Molino Eléctrico Para Maíz Carne 2500w 6 En 1 Con Embutidor RD-120</v>
      </c>
      <c r="P32" s="19">
        <f>VLOOKUP(O32,YOVANI!B:D,3,0)</f>
        <v>120000</v>
      </c>
      <c r="Q32" s="19">
        <f t="shared" si="7"/>
        <v>120000</v>
      </c>
      <c r="R32" s="19">
        <v>7300.0</v>
      </c>
      <c r="S32" s="19">
        <v>1000.0</v>
      </c>
      <c r="T32" s="19">
        <f t="shared" si="8"/>
        <v>26638</v>
      </c>
      <c r="U32" s="19" t="str">
        <f t="shared" si="5"/>
        <v>#DIV/0!</v>
      </c>
      <c r="V32" s="21">
        <f t="shared" si="9"/>
        <v>0.2219833333</v>
      </c>
      <c r="W32" s="19" t="s">
        <v>308</v>
      </c>
      <c r="X32" s="19" t="s">
        <v>309</v>
      </c>
      <c r="Y32" s="19" t="s">
        <v>310</v>
      </c>
      <c r="Z32" s="19" t="s">
        <v>61</v>
      </c>
      <c r="AA32" s="20">
        <v>179950.0</v>
      </c>
      <c r="AB32" s="20" t="s">
        <v>66</v>
      </c>
      <c r="AC32" s="19" t="s">
        <v>67</v>
      </c>
      <c r="AD32" s="19" t="s">
        <v>383</v>
      </c>
      <c r="AE32" s="19" t="s">
        <v>384</v>
      </c>
      <c r="AF32" s="19" t="s">
        <v>61</v>
      </c>
      <c r="AG32" s="19" t="s">
        <v>61</v>
      </c>
      <c r="AH32" s="19" t="s">
        <v>383</v>
      </c>
      <c r="AI32" s="19" t="s">
        <v>385</v>
      </c>
      <c r="AJ32" s="19" t="s">
        <v>386</v>
      </c>
      <c r="AK32" s="19" t="s">
        <v>387</v>
      </c>
      <c r="AL32" s="19" t="s">
        <v>73</v>
      </c>
      <c r="AM32" s="19" t="s">
        <v>388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77</v>
      </c>
      <c r="AS32" s="19" t="s">
        <v>389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22.5" customHeight="1">
      <c r="A33" s="18" t="s">
        <v>390</v>
      </c>
      <c r="B33" s="19" t="s">
        <v>391</v>
      </c>
      <c r="C33" s="19" t="s">
        <v>57</v>
      </c>
      <c r="D33" s="19" t="s">
        <v>81</v>
      </c>
      <c r="E33" s="19" t="s">
        <v>59</v>
      </c>
      <c r="F33" s="20">
        <v>1.0</v>
      </c>
      <c r="G33" s="20">
        <v>179950.0</v>
      </c>
      <c r="H33" s="20" t="s">
        <v>60</v>
      </c>
      <c r="I33" s="20">
        <v>-26992.0</v>
      </c>
      <c r="J33" s="20">
        <v>-8175.0</v>
      </c>
      <c r="K33" s="20" t="s">
        <v>60</v>
      </c>
      <c r="L33" s="20">
        <v>144783.0</v>
      </c>
      <c r="M33" s="19" t="s">
        <v>61</v>
      </c>
      <c r="N33" s="19" t="str">
        <f t="shared" si="1"/>
        <v>Molino Eléctrico Para Maíz Carne 2500w 6 En 1 Con Embutidor RD-120</v>
      </c>
      <c r="O33" s="19" t="str">
        <f t="shared" si="2"/>
        <v>Molino Eléctrico Para Maíz Carne 2500w 6 En 1 Con Embutidor RD-120</v>
      </c>
      <c r="P33" s="19">
        <f>VLOOKUP(O33,YOVANI!B:D,3,0)</f>
        <v>120000</v>
      </c>
      <c r="Q33" s="19">
        <f t="shared" si="7"/>
        <v>120000</v>
      </c>
      <c r="R33" s="19"/>
      <c r="S33" s="19">
        <v>1000.0</v>
      </c>
      <c r="T33" s="19">
        <f t="shared" si="8"/>
        <v>23783</v>
      </c>
      <c r="U33" s="19" t="str">
        <f t="shared" si="5"/>
        <v>#DIV/0!</v>
      </c>
      <c r="V33" s="21">
        <f t="shared" si="9"/>
        <v>0.1981916667</v>
      </c>
      <c r="W33" s="19" t="s">
        <v>308</v>
      </c>
      <c r="X33" s="19" t="s">
        <v>309</v>
      </c>
      <c r="Y33" s="19" t="s">
        <v>310</v>
      </c>
      <c r="Z33" s="19" t="s">
        <v>61</v>
      </c>
      <c r="AA33" s="20">
        <v>179950.0</v>
      </c>
      <c r="AB33" s="20" t="s">
        <v>66</v>
      </c>
      <c r="AC33" s="19" t="s">
        <v>67</v>
      </c>
      <c r="AD33" s="19" t="s">
        <v>392</v>
      </c>
      <c r="AE33" s="19" t="s">
        <v>393</v>
      </c>
      <c r="AF33" s="19" t="s">
        <v>61</v>
      </c>
      <c r="AG33" s="19" t="s">
        <v>61</v>
      </c>
      <c r="AH33" s="19" t="s">
        <v>392</v>
      </c>
      <c r="AI33" s="19" t="s">
        <v>394</v>
      </c>
      <c r="AJ33" s="19" t="s">
        <v>395</v>
      </c>
      <c r="AK33" s="19" t="s">
        <v>396</v>
      </c>
      <c r="AL33" s="19" t="s">
        <v>397</v>
      </c>
      <c r="AM33" s="19" t="s">
        <v>398</v>
      </c>
      <c r="AN33" s="19" t="s">
        <v>75</v>
      </c>
      <c r="AO33" s="19" t="s">
        <v>92</v>
      </c>
      <c r="AP33" s="19" t="s">
        <v>61</v>
      </c>
      <c r="AQ33" s="19" t="s">
        <v>61</v>
      </c>
      <c r="AR33" s="19" t="s">
        <v>399</v>
      </c>
      <c r="AS33" s="19" t="s">
        <v>400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22.5" customHeight="1">
      <c r="A34" s="18" t="s">
        <v>401</v>
      </c>
      <c r="B34" s="19" t="s">
        <v>402</v>
      </c>
      <c r="C34" s="19" t="s">
        <v>57</v>
      </c>
      <c r="D34" s="19" t="s">
        <v>81</v>
      </c>
      <c r="E34" s="19" t="s">
        <v>59</v>
      </c>
      <c r="F34" s="20">
        <v>1.0</v>
      </c>
      <c r="G34" s="20">
        <v>103900.0</v>
      </c>
      <c r="H34" s="20" t="s">
        <v>60</v>
      </c>
      <c r="I34" s="20">
        <v>-17663.0</v>
      </c>
      <c r="J34" s="20">
        <v>-6825.0</v>
      </c>
      <c r="K34" s="20" t="s">
        <v>60</v>
      </c>
      <c r="L34" s="20">
        <v>79412.0</v>
      </c>
      <c r="M34" s="19" t="s">
        <v>61</v>
      </c>
      <c r="N34" s="19" t="str">
        <f t="shared" si="1"/>
        <v>Mini Impresora Celular Inalámbrica Térmica + 6 Rollos PapelColor : RosaMV-70</v>
      </c>
      <c r="O34" s="19" t="str">
        <f t="shared" si="2"/>
        <v>Mini Impresora Celular Inalámbrica Térmica + 6 Rollos PapelColor : RosaMV-70</v>
      </c>
      <c r="P34" s="19">
        <f>VLOOKUP(O34,YOVANI!B:D,3,0)</f>
        <v>70000</v>
      </c>
      <c r="Q34" s="19">
        <f t="shared" si="7"/>
        <v>70000</v>
      </c>
      <c r="R34" s="19"/>
      <c r="S34" s="19">
        <v>1000.0</v>
      </c>
      <c r="T34" s="19">
        <f t="shared" si="8"/>
        <v>8412</v>
      </c>
      <c r="U34" s="19" t="str">
        <f t="shared" si="5"/>
        <v>#DIV/0!</v>
      </c>
      <c r="V34" s="21">
        <f t="shared" si="9"/>
        <v>0.1201714286</v>
      </c>
      <c r="W34" s="19" t="s">
        <v>403</v>
      </c>
      <c r="X34" s="19" t="s">
        <v>404</v>
      </c>
      <c r="Y34" s="19" t="s">
        <v>405</v>
      </c>
      <c r="Z34" s="19" t="s">
        <v>152</v>
      </c>
      <c r="AA34" s="20">
        <v>103900.0</v>
      </c>
      <c r="AB34" s="20" t="s">
        <v>66</v>
      </c>
      <c r="AC34" s="19" t="s">
        <v>67</v>
      </c>
      <c r="AD34" s="19" t="s">
        <v>406</v>
      </c>
      <c r="AE34" s="19" t="s">
        <v>407</v>
      </c>
      <c r="AF34" s="19" t="s">
        <v>61</v>
      </c>
      <c r="AG34" s="19" t="s">
        <v>61</v>
      </c>
      <c r="AH34" s="19" t="s">
        <v>406</v>
      </c>
      <c r="AI34" s="19" t="s">
        <v>408</v>
      </c>
      <c r="AJ34" s="19" t="s">
        <v>409</v>
      </c>
      <c r="AK34" s="19" t="s">
        <v>410</v>
      </c>
      <c r="AL34" s="19" t="s">
        <v>411</v>
      </c>
      <c r="AM34" s="19" t="s">
        <v>61</v>
      </c>
      <c r="AN34" s="19" t="s">
        <v>75</v>
      </c>
      <c r="AO34" s="19" t="s">
        <v>92</v>
      </c>
      <c r="AP34" s="19" t="s">
        <v>61</v>
      </c>
      <c r="AQ34" s="19" t="s">
        <v>61</v>
      </c>
      <c r="AR34" s="19" t="s">
        <v>399</v>
      </c>
      <c r="AS34" s="19" t="s">
        <v>412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22.5" customHeight="1">
      <c r="A35" s="18" t="s">
        <v>413</v>
      </c>
      <c r="B35" s="19" t="s">
        <v>414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50900.0</v>
      </c>
      <c r="H35" s="20">
        <v>8900.0</v>
      </c>
      <c r="I35" s="20">
        <v>-8818.03</v>
      </c>
      <c r="J35" s="20" t="s">
        <v>60</v>
      </c>
      <c r="K35" s="20" t="s">
        <v>60</v>
      </c>
      <c r="L35" s="20">
        <v>50981.97</v>
      </c>
      <c r="M35" s="19" t="s">
        <v>61</v>
      </c>
      <c r="N35" s="19" t="str">
        <f t="shared" si="1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O35" s="19" t="str">
        <f t="shared" si="2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P35" s="19">
        <f>VLOOKUP(O35,YOVANI!B:D,3,0)</f>
        <v>33200</v>
      </c>
      <c r="Q35" s="19">
        <f t="shared" si="7"/>
        <v>33200</v>
      </c>
      <c r="R35" s="19">
        <v>7300.0</v>
      </c>
      <c r="S35" s="19">
        <v>1000.0</v>
      </c>
      <c r="T35" s="19">
        <f t="shared" si="8"/>
        <v>9481.97</v>
      </c>
      <c r="U35" s="19" t="str">
        <f t="shared" si="5"/>
        <v>#DIV/0!</v>
      </c>
      <c r="V35" s="21">
        <f t="shared" si="9"/>
        <v>0.285601506</v>
      </c>
      <c r="W35" s="19" t="s">
        <v>415</v>
      </c>
      <c r="X35" s="19" t="s">
        <v>416</v>
      </c>
      <c r="Y35" s="19" t="s">
        <v>417</v>
      </c>
      <c r="Z35" s="19" t="s">
        <v>418</v>
      </c>
      <c r="AA35" s="20">
        <v>50900.0</v>
      </c>
      <c r="AB35" s="20" t="s">
        <v>66</v>
      </c>
      <c r="AC35" s="19" t="s">
        <v>67</v>
      </c>
      <c r="AD35" s="19" t="s">
        <v>419</v>
      </c>
      <c r="AE35" s="19" t="s">
        <v>420</v>
      </c>
      <c r="AF35" s="19" t="s">
        <v>61</v>
      </c>
      <c r="AG35" s="19" t="s">
        <v>61</v>
      </c>
      <c r="AH35" s="19" t="s">
        <v>419</v>
      </c>
      <c r="AI35" s="19" t="s">
        <v>421</v>
      </c>
      <c r="AJ35" s="19" t="s">
        <v>422</v>
      </c>
      <c r="AK35" s="19" t="s">
        <v>423</v>
      </c>
      <c r="AL35" s="19" t="s">
        <v>73</v>
      </c>
      <c r="AM35" s="19" t="s">
        <v>424</v>
      </c>
      <c r="AN35" s="19" t="s">
        <v>75</v>
      </c>
      <c r="AO35" s="19" t="s">
        <v>76</v>
      </c>
      <c r="AP35" s="19" t="s">
        <v>61</v>
      </c>
      <c r="AQ35" s="19" t="s">
        <v>61</v>
      </c>
      <c r="AR35" s="19" t="s">
        <v>77</v>
      </c>
      <c r="AS35" s="19" t="s">
        <v>425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22.5" customHeight="1">
      <c r="A36" s="18" t="s">
        <v>426</v>
      </c>
      <c r="B36" s="19" t="s">
        <v>427</v>
      </c>
      <c r="C36" s="19" t="s">
        <v>57</v>
      </c>
      <c r="D36" s="19" t="s">
        <v>81</v>
      </c>
      <c r="E36" s="19" t="s">
        <v>59</v>
      </c>
      <c r="F36" s="20">
        <v>1.0</v>
      </c>
      <c r="G36" s="20">
        <v>20763.0</v>
      </c>
      <c r="H36" s="20">
        <v>10800.0</v>
      </c>
      <c r="I36" s="20">
        <v>-6026.12</v>
      </c>
      <c r="J36" s="20">
        <v>-10800.0</v>
      </c>
      <c r="K36" s="20" t="s">
        <v>60</v>
      </c>
      <c r="L36" s="20">
        <v>14736.88</v>
      </c>
      <c r="M36" s="19" t="s">
        <v>61</v>
      </c>
      <c r="N36" s="19" t="str">
        <f t="shared" si="1"/>
        <v>Rizador De Pelo Sin Calor Para Cabello Largo Diadema Ondas GOT-12</v>
      </c>
      <c r="O36" s="19" t="str">
        <f t="shared" si="2"/>
        <v>Rizador De Pelo Sin Calor Para Cabello Largo Diadema Ondas GOT-12</v>
      </c>
      <c r="P36" s="19">
        <f>VLOOKUP(O36,YOVANI!B:D,3,0)</f>
        <v>10000</v>
      </c>
      <c r="Q36" s="19">
        <f t="shared" si="7"/>
        <v>10000</v>
      </c>
      <c r="R36" s="19"/>
      <c r="S36" s="19">
        <v>1000.0</v>
      </c>
      <c r="T36" s="19">
        <f t="shared" si="8"/>
        <v>3736.88</v>
      </c>
      <c r="U36" s="19" t="str">
        <f t="shared" si="5"/>
        <v>#DIV/0!</v>
      </c>
      <c r="V36" s="21">
        <f t="shared" si="9"/>
        <v>0.373688</v>
      </c>
      <c r="W36" s="19" t="s">
        <v>137</v>
      </c>
      <c r="X36" s="19" t="s">
        <v>138</v>
      </c>
      <c r="Y36" s="19" t="s">
        <v>139</v>
      </c>
      <c r="Z36" s="19" t="s">
        <v>61</v>
      </c>
      <c r="AA36" s="20">
        <v>20763.0</v>
      </c>
      <c r="AB36" s="20" t="s">
        <v>66</v>
      </c>
      <c r="AC36" s="19" t="s">
        <v>67</v>
      </c>
      <c r="AD36" s="19" t="s">
        <v>428</v>
      </c>
      <c r="AE36" s="19" t="s">
        <v>429</v>
      </c>
      <c r="AF36" s="19" t="s">
        <v>61</v>
      </c>
      <c r="AG36" s="19" t="s">
        <v>61</v>
      </c>
      <c r="AH36" s="19" t="s">
        <v>428</v>
      </c>
      <c r="AI36" s="19" t="s">
        <v>430</v>
      </c>
      <c r="AJ36" s="19" t="s">
        <v>431</v>
      </c>
      <c r="AK36" s="19" t="s">
        <v>432</v>
      </c>
      <c r="AL36" s="19" t="s">
        <v>105</v>
      </c>
      <c r="AM36" s="19" t="s">
        <v>433</v>
      </c>
      <c r="AN36" s="19" t="s">
        <v>75</v>
      </c>
      <c r="AO36" s="19" t="s">
        <v>92</v>
      </c>
      <c r="AP36" s="19" t="s">
        <v>61</v>
      </c>
      <c r="AQ36" s="19" t="s">
        <v>61</v>
      </c>
      <c r="AR36" s="19" t="s">
        <v>93</v>
      </c>
      <c r="AS36" s="19" t="s">
        <v>434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22.5" customHeight="1">
      <c r="A37" s="18" t="s">
        <v>435</v>
      </c>
      <c r="B37" s="19" t="s">
        <v>436</v>
      </c>
      <c r="C37" s="19" t="s">
        <v>57</v>
      </c>
      <c r="D37" s="19" t="s">
        <v>81</v>
      </c>
      <c r="E37" s="19" t="s">
        <v>59</v>
      </c>
      <c r="F37" s="20">
        <v>1.0</v>
      </c>
      <c r="G37" s="20">
        <v>20763.0</v>
      </c>
      <c r="H37" s="20">
        <v>11305.0</v>
      </c>
      <c r="I37" s="20">
        <v>-6035.78</v>
      </c>
      <c r="J37" s="20">
        <v>-11305.0</v>
      </c>
      <c r="K37" s="20" t="s">
        <v>60</v>
      </c>
      <c r="L37" s="20">
        <v>14727.22</v>
      </c>
      <c r="M37" s="19" t="s">
        <v>61</v>
      </c>
      <c r="N37" s="19" t="str">
        <f t="shared" si="1"/>
        <v>Rizador De Pelo Sin Calor Para Cabello Largo Diadema Ondas GOT-12</v>
      </c>
      <c r="O37" s="19" t="str">
        <f t="shared" si="2"/>
        <v>Rizador De Pelo Sin Calor Para Cabello Largo Diadema Ondas GOT-12</v>
      </c>
      <c r="P37" s="19">
        <f>VLOOKUP(O37,YOVANI!B:D,3,0)</f>
        <v>10000</v>
      </c>
      <c r="Q37" s="19">
        <f t="shared" si="7"/>
        <v>10000</v>
      </c>
      <c r="R37" s="19"/>
      <c r="S37" s="19">
        <v>1000.0</v>
      </c>
      <c r="T37" s="19">
        <f t="shared" si="8"/>
        <v>3727.22</v>
      </c>
      <c r="U37" s="19" t="str">
        <f t="shared" si="5"/>
        <v>#DIV/0!</v>
      </c>
      <c r="V37" s="21">
        <f t="shared" si="9"/>
        <v>0.372722</v>
      </c>
      <c r="W37" s="19" t="s">
        <v>137</v>
      </c>
      <c r="X37" s="19" t="s">
        <v>138</v>
      </c>
      <c r="Y37" s="19" t="s">
        <v>139</v>
      </c>
      <c r="Z37" s="19" t="s">
        <v>61</v>
      </c>
      <c r="AA37" s="20">
        <v>20763.0</v>
      </c>
      <c r="AB37" s="20" t="s">
        <v>66</v>
      </c>
      <c r="AC37" s="19" t="s">
        <v>67</v>
      </c>
      <c r="AD37" s="19" t="s">
        <v>437</v>
      </c>
      <c r="AE37" s="19" t="s">
        <v>438</v>
      </c>
      <c r="AF37" s="19" t="s">
        <v>61</v>
      </c>
      <c r="AG37" s="19" t="s">
        <v>61</v>
      </c>
      <c r="AH37" s="19" t="s">
        <v>437</v>
      </c>
      <c r="AI37" s="19" t="s">
        <v>439</v>
      </c>
      <c r="AJ37" s="19" t="s">
        <v>440</v>
      </c>
      <c r="AK37" s="19" t="s">
        <v>441</v>
      </c>
      <c r="AL37" s="19" t="s">
        <v>209</v>
      </c>
      <c r="AM37" s="19" t="s">
        <v>442</v>
      </c>
      <c r="AN37" s="19" t="s">
        <v>75</v>
      </c>
      <c r="AO37" s="19" t="s">
        <v>92</v>
      </c>
      <c r="AP37" s="19" t="s">
        <v>61</v>
      </c>
      <c r="AQ37" s="19" t="s">
        <v>61</v>
      </c>
      <c r="AR37" s="19" t="s">
        <v>93</v>
      </c>
      <c r="AS37" s="19" t="s">
        <v>443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22.5" customHeight="1">
      <c r="A38" s="18" t="s">
        <v>444</v>
      </c>
      <c r="B38" s="19" t="s">
        <v>445</v>
      </c>
      <c r="C38" s="19" t="s">
        <v>57</v>
      </c>
      <c r="D38" s="19" t="s">
        <v>81</v>
      </c>
      <c r="E38" s="19" t="s">
        <v>59</v>
      </c>
      <c r="F38" s="20">
        <v>1.0</v>
      </c>
      <c r="G38" s="20">
        <v>25900.0</v>
      </c>
      <c r="H38" s="20">
        <v>10350.0</v>
      </c>
      <c r="I38" s="20">
        <v>-6678.83</v>
      </c>
      <c r="J38" s="20">
        <v>-10350.0</v>
      </c>
      <c r="K38" s="20" t="s">
        <v>60</v>
      </c>
      <c r="L38" s="20">
        <v>19221.17</v>
      </c>
      <c r="M38" s="19" t="s">
        <v>61</v>
      </c>
      <c r="N38" s="19" t="str">
        <f t="shared" si="1"/>
        <v>Tablet Didactica De Escritura Niños Lcd Infantil BorrableColor : NegroOF-COST</v>
      </c>
      <c r="O38" s="19" t="str">
        <f t="shared" si="2"/>
        <v>Tablet Didactica De Escritura Niños Lcd Infantil BorrableColor : NegroOF-COST</v>
      </c>
      <c r="P38" s="19">
        <v>17000.0</v>
      </c>
      <c r="Q38" s="19">
        <f t="shared" si="7"/>
        <v>17000</v>
      </c>
      <c r="R38" s="19"/>
      <c r="S38" s="19">
        <v>1000.0</v>
      </c>
      <c r="T38" s="19">
        <f t="shared" si="8"/>
        <v>1221.17</v>
      </c>
      <c r="U38" s="19" t="str">
        <f t="shared" si="5"/>
        <v>#DIV/0!</v>
      </c>
      <c r="V38" s="21">
        <f t="shared" si="9"/>
        <v>0.07183352941</v>
      </c>
      <c r="W38" s="19" t="s">
        <v>446</v>
      </c>
      <c r="X38" s="19" t="s">
        <v>447</v>
      </c>
      <c r="Y38" s="19" t="s">
        <v>448</v>
      </c>
      <c r="Z38" s="19" t="s">
        <v>449</v>
      </c>
      <c r="AA38" s="20">
        <v>25900.0</v>
      </c>
      <c r="AB38" s="20" t="s">
        <v>66</v>
      </c>
      <c r="AC38" s="19" t="s">
        <v>67</v>
      </c>
      <c r="AD38" s="19" t="s">
        <v>450</v>
      </c>
      <c r="AE38" s="19" t="s">
        <v>451</v>
      </c>
      <c r="AF38" s="19" t="s">
        <v>61</v>
      </c>
      <c r="AG38" s="19" t="s">
        <v>61</v>
      </c>
      <c r="AH38" s="19" t="s">
        <v>450</v>
      </c>
      <c r="AI38" s="19" t="s">
        <v>452</v>
      </c>
      <c r="AJ38" s="19" t="s">
        <v>453</v>
      </c>
      <c r="AK38" s="19" t="s">
        <v>315</v>
      </c>
      <c r="AL38" s="19" t="s">
        <v>316</v>
      </c>
      <c r="AM38" s="19" t="s">
        <v>454</v>
      </c>
      <c r="AN38" s="19" t="s">
        <v>75</v>
      </c>
      <c r="AO38" s="19" t="s">
        <v>92</v>
      </c>
      <c r="AP38" s="19" t="s">
        <v>61</v>
      </c>
      <c r="AQ38" s="19" t="s">
        <v>61</v>
      </c>
      <c r="AR38" s="19" t="s">
        <v>93</v>
      </c>
      <c r="AS38" s="19" t="s">
        <v>455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22.5" customHeight="1">
      <c r="A39" s="18" t="s">
        <v>456</v>
      </c>
      <c r="B39" s="19" t="s">
        <v>457</v>
      </c>
      <c r="C39" s="19" t="s">
        <v>57</v>
      </c>
      <c r="D39" s="19" t="s">
        <v>81</v>
      </c>
      <c r="E39" s="19" t="s">
        <v>59</v>
      </c>
      <c r="F39" s="20">
        <v>1.0</v>
      </c>
      <c r="G39" s="20">
        <v>20033.0</v>
      </c>
      <c r="H39" s="20">
        <v>12500.0</v>
      </c>
      <c r="I39" s="20">
        <v>-4504.0</v>
      </c>
      <c r="J39" s="20">
        <v>-12500.0</v>
      </c>
      <c r="K39" s="20" t="s">
        <v>60</v>
      </c>
      <c r="L39" s="20">
        <v>15529.0</v>
      </c>
      <c r="M39" s="19" t="s">
        <v>61</v>
      </c>
      <c r="N39" s="19" t="str">
        <f t="shared" si="1"/>
        <v>Cámara De Seguridad Shenzhen A9 Mini Con Resolución De 1080p Visión Nocturna Incluida Negra TC-14</v>
      </c>
      <c r="O39" s="19" t="str">
        <f t="shared" si="2"/>
        <v>Cámara De Seguridad Shenzhen A9 Mini Con Resolución De 1080p Visión Nocturna Incluida Negra TC-14</v>
      </c>
      <c r="P39" s="19">
        <f>VLOOKUP(O39,YOVANI!B:D,3,0)</f>
        <v>14000</v>
      </c>
      <c r="Q39" s="19">
        <f t="shared" si="7"/>
        <v>14000</v>
      </c>
      <c r="R39" s="19"/>
      <c r="S39" s="19">
        <v>1000.0</v>
      </c>
      <c r="T39" s="19">
        <f t="shared" si="8"/>
        <v>529</v>
      </c>
      <c r="U39" s="19" t="str">
        <f t="shared" si="5"/>
        <v>#DIV/0!</v>
      </c>
      <c r="V39" s="21">
        <f t="shared" si="9"/>
        <v>0.03778571429</v>
      </c>
      <c r="W39" s="19" t="s">
        <v>111</v>
      </c>
      <c r="X39" s="19" t="s">
        <v>112</v>
      </c>
      <c r="Y39" s="19" t="s">
        <v>113</v>
      </c>
      <c r="Z39" s="19" t="s">
        <v>61</v>
      </c>
      <c r="AA39" s="20">
        <v>20033.0</v>
      </c>
      <c r="AB39" s="20" t="s">
        <v>66</v>
      </c>
      <c r="AC39" s="19" t="s">
        <v>67</v>
      </c>
      <c r="AD39" s="19" t="s">
        <v>458</v>
      </c>
      <c r="AE39" s="19" t="s">
        <v>459</v>
      </c>
      <c r="AF39" s="19" t="s">
        <v>61</v>
      </c>
      <c r="AG39" s="19" t="s">
        <v>61</v>
      </c>
      <c r="AH39" s="19" t="s">
        <v>458</v>
      </c>
      <c r="AI39" s="19" t="s">
        <v>460</v>
      </c>
      <c r="AJ39" s="19" t="s">
        <v>461</v>
      </c>
      <c r="AK39" s="19" t="s">
        <v>462</v>
      </c>
      <c r="AL39" s="19" t="s">
        <v>90</v>
      </c>
      <c r="AM39" s="19" t="s">
        <v>463</v>
      </c>
      <c r="AN39" s="19" t="s">
        <v>75</v>
      </c>
      <c r="AO39" s="19" t="s">
        <v>92</v>
      </c>
      <c r="AP39" s="19" t="s">
        <v>61</v>
      </c>
      <c r="AQ39" s="19" t="s">
        <v>61</v>
      </c>
      <c r="AR39" s="19" t="s">
        <v>93</v>
      </c>
      <c r="AS39" s="19" t="s">
        <v>464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22.5" customHeight="1">
      <c r="A40" s="18" t="s">
        <v>465</v>
      </c>
      <c r="B40" s="19" t="s">
        <v>466</v>
      </c>
      <c r="C40" s="19" t="s">
        <v>57</v>
      </c>
      <c r="D40" s="19" t="s">
        <v>81</v>
      </c>
      <c r="E40" s="19" t="s">
        <v>59</v>
      </c>
      <c r="F40" s="20">
        <v>1.0</v>
      </c>
      <c r="G40" s="20">
        <v>20763.0</v>
      </c>
      <c r="H40" s="20">
        <v>13300.0</v>
      </c>
      <c r="I40" s="20">
        <v>-6073.97</v>
      </c>
      <c r="J40" s="20">
        <v>-13300.0</v>
      </c>
      <c r="K40" s="20" t="s">
        <v>60</v>
      </c>
      <c r="L40" s="20">
        <v>14689.03</v>
      </c>
      <c r="M40" s="19" t="s">
        <v>61</v>
      </c>
      <c r="N40" s="19" t="str">
        <f t="shared" si="1"/>
        <v>Rizador De Pelo Sin Calor Para Cabello Largo Diadema Ondas GOT-12</v>
      </c>
      <c r="O40" s="19" t="str">
        <f t="shared" si="2"/>
        <v>Rizador De Pelo Sin Calor Para Cabello Largo Diadema Ondas GOT-12</v>
      </c>
      <c r="P40" s="19">
        <f>VLOOKUP(O40,YOVANI!B:D,3,0)</f>
        <v>10000</v>
      </c>
      <c r="Q40" s="19">
        <f t="shared" si="7"/>
        <v>10000</v>
      </c>
      <c r="R40" s="19"/>
      <c r="S40" s="19">
        <v>1000.0</v>
      </c>
      <c r="T40" s="19">
        <f t="shared" si="8"/>
        <v>3689.03</v>
      </c>
      <c r="U40" s="19" t="str">
        <f t="shared" si="5"/>
        <v>#DIV/0!</v>
      </c>
      <c r="V40" s="21">
        <f t="shared" si="9"/>
        <v>0.368903</v>
      </c>
      <c r="W40" s="19" t="s">
        <v>137</v>
      </c>
      <c r="X40" s="19" t="s">
        <v>138</v>
      </c>
      <c r="Y40" s="19" t="s">
        <v>139</v>
      </c>
      <c r="Z40" s="19" t="s">
        <v>61</v>
      </c>
      <c r="AA40" s="20">
        <v>20763.0</v>
      </c>
      <c r="AB40" s="20" t="s">
        <v>66</v>
      </c>
      <c r="AC40" s="19" t="s">
        <v>67</v>
      </c>
      <c r="AD40" s="19" t="s">
        <v>467</v>
      </c>
      <c r="AE40" s="19" t="s">
        <v>468</v>
      </c>
      <c r="AF40" s="19" t="s">
        <v>61</v>
      </c>
      <c r="AG40" s="19" t="s">
        <v>61</v>
      </c>
      <c r="AH40" s="19" t="s">
        <v>467</v>
      </c>
      <c r="AI40" s="19" t="s">
        <v>469</v>
      </c>
      <c r="AJ40" s="19" t="s">
        <v>470</v>
      </c>
      <c r="AK40" s="19" t="s">
        <v>89</v>
      </c>
      <c r="AL40" s="19" t="s">
        <v>90</v>
      </c>
      <c r="AM40" s="19" t="s">
        <v>471</v>
      </c>
      <c r="AN40" s="19" t="s">
        <v>75</v>
      </c>
      <c r="AO40" s="19" t="s">
        <v>92</v>
      </c>
      <c r="AP40" s="19" t="s">
        <v>61</v>
      </c>
      <c r="AQ40" s="19" t="s">
        <v>61</v>
      </c>
      <c r="AR40" s="19" t="s">
        <v>93</v>
      </c>
      <c r="AS40" s="19" t="s">
        <v>472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22.5" customHeight="1">
      <c r="A41" s="22" t="s">
        <v>473</v>
      </c>
      <c r="B41" s="23" t="s">
        <v>474</v>
      </c>
      <c r="C41" s="23" t="s">
        <v>214</v>
      </c>
      <c r="D41" s="23" t="s">
        <v>61</v>
      </c>
      <c r="E41" s="23" t="s">
        <v>61</v>
      </c>
      <c r="F41" s="24" t="s">
        <v>60</v>
      </c>
      <c r="G41" s="24">
        <v>105938.0</v>
      </c>
      <c r="H41" s="24">
        <v>10324.0</v>
      </c>
      <c r="I41" s="24">
        <v>-23798.07</v>
      </c>
      <c r="J41" s="24">
        <v>-10324.0</v>
      </c>
      <c r="K41" s="24" t="s">
        <v>60</v>
      </c>
      <c r="L41" s="24">
        <v>82139.93</v>
      </c>
      <c r="M41" s="23" t="s">
        <v>61</v>
      </c>
      <c r="N41" s="19" t="str">
        <f t="shared" si="1"/>
        <v>   </v>
      </c>
      <c r="O41" s="19" t="str">
        <f t="shared" si="2"/>
        <v/>
      </c>
      <c r="P41" s="19">
        <v>75000.0</v>
      </c>
      <c r="Q41" s="19">
        <v>75000.0</v>
      </c>
      <c r="R41" s="23"/>
      <c r="S41" s="19">
        <v>1000.0</v>
      </c>
      <c r="T41" s="19">
        <f t="shared" si="8"/>
        <v>6139.93</v>
      </c>
      <c r="U41" s="19" t="str">
        <f t="shared" si="5"/>
        <v>#DIV/0!</v>
      </c>
      <c r="V41" s="21">
        <f t="shared" si="9"/>
        <v>0.08186573333</v>
      </c>
      <c r="W41" s="23" t="s">
        <v>61</v>
      </c>
      <c r="X41" s="23" t="s">
        <v>61</v>
      </c>
      <c r="Y41" s="23" t="s">
        <v>61</v>
      </c>
      <c r="Z41" s="23" t="s">
        <v>61</v>
      </c>
      <c r="AA41" s="24" t="s">
        <v>60</v>
      </c>
      <c r="AB41" s="24" t="s">
        <v>61</v>
      </c>
      <c r="AC41" s="23" t="s">
        <v>67</v>
      </c>
      <c r="AD41" s="23" t="s">
        <v>475</v>
      </c>
      <c r="AE41" s="23" t="s">
        <v>476</v>
      </c>
      <c r="AF41" s="23" t="s">
        <v>61</v>
      </c>
      <c r="AG41" s="23" t="s">
        <v>61</v>
      </c>
      <c r="AH41" s="23" t="s">
        <v>475</v>
      </c>
      <c r="AI41" s="23" t="s">
        <v>477</v>
      </c>
      <c r="AJ41" s="23" t="s">
        <v>478</v>
      </c>
      <c r="AK41" s="23" t="s">
        <v>432</v>
      </c>
      <c r="AL41" s="23" t="s">
        <v>105</v>
      </c>
      <c r="AM41" s="23" t="s">
        <v>479</v>
      </c>
      <c r="AN41" s="23" t="s">
        <v>75</v>
      </c>
      <c r="AO41" s="23" t="s">
        <v>92</v>
      </c>
      <c r="AP41" s="23" t="s">
        <v>61</v>
      </c>
      <c r="AQ41" s="23" t="s">
        <v>61</v>
      </c>
      <c r="AR41" s="23" t="s">
        <v>93</v>
      </c>
      <c r="AS41" s="23" t="s">
        <v>480</v>
      </c>
      <c r="AT41" s="23" t="s">
        <v>61</v>
      </c>
      <c r="AU41" s="25" t="s">
        <v>61</v>
      </c>
      <c r="AV41" s="23" t="s">
        <v>61</v>
      </c>
      <c r="AW41" s="23" t="s">
        <v>61</v>
      </c>
      <c r="AX41" s="23" t="s">
        <v>61</v>
      </c>
      <c r="AY41" s="23" t="s">
        <v>61</v>
      </c>
      <c r="AZ41" s="23" t="s">
        <v>61</v>
      </c>
      <c r="BA41" s="23" t="s">
        <v>61</v>
      </c>
      <c r="BB41" s="25" t="s">
        <v>60</v>
      </c>
      <c r="BC41" s="23" t="s">
        <v>61</v>
      </c>
      <c r="BD41" s="23" t="s">
        <v>60</v>
      </c>
      <c r="BE41" s="23" t="s">
        <v>61</v>
      </c>
    </row>
    <row r="42" ht="22.5" customHeight="1">
      <c r="A42" s="26" t="s">
        <v>481</v>
      </c>
      <c r="B42" s="27" t="s">
        <v>474</v>
      </c>
      <c r="C42" s="27" t="s">
        <v>57</v>
      </c>
      <c r="D42" s="27" t="s">
        <v>81</v>
      </c>
      <c r="E42" s="27" t="s">
        <v>223</v>
      </c>
      <c r="F42" s="28">
        <v>1.0</v>
      </c>
      <c r="G42" s="28" t="s">
        <v>60</v>
      </c>
      <c r="H42" s="28" t="s">
        <v>60</v>
      </c>
      <c r="I42" s="28" t="s">
        <v>60</v>
      </c>
      <c r="J42" s="28" t="s">
        <v>60</v>
      </c>
      <c r="K42" s="28" t="s">
        <v>60</v>
      </c>
      <c r="L42" s="28" t="s">
        <v>60</v>
      </c>
      <c r="M42" s="27" t="s">
        <v>61</v>
      </c>
      <c r="N42" s="19" t="str">
        <f t="shared" si="1"/>
        <v>Maquina Original Wahl Mini T-pro - 09307-108 -Color : Blanco | Voltaje : 110VTMAY-68</v>
      </c>
      <c r="O42" s="19" t="str">
        <f t="shared" si="2"/>
        <v>Maquina Original Wahl Mini T-pro - 09307-108 -Color : Blanco | Voltaje : 110VTMAY-68</v>
      </c>
      <c r="P42" s="19">
        <v>0.0</v>
      </c>
      <c r="Q42" s="19">
        <f t="shared" ref="Q42:Q50" si="10">P42*F42</f>
        <v>0</v>
      </c>
      <c r="R42" s="27"/>
      <c r="S42" s="19">
        <v>0.0</v>
      </c>
      <c r="T42" s="19">
        <v>0.0</v>
      </c>
      <c r="U42" s="19">
        <v>0.0</v>
      </c>
      <c r="V42" s="21">
        <v>0.0</v>
      </c>
      <c r="W42" s="27" t="s">
        <v>482</v>
      </c>
      <c r="X42" s="27" t="s">
        <v>483</v>
      </c>
      <c r="Y42" s="27" t="s">
        <v>484</v>
      </c>
      <c r="Z42" s="27" t="s">
        <v>485</v>
      </c>
      <c r="AA42" s="28">
        <v>87900.0</v>
      </c>
      <c r="AB42" s="28" t="s">
        <v>66</v>
      </c>
      <c r="AC42" s="27" t="s">
        <v>61</v>
      </c>
      <c r="AD42" s="27" t="s">
        <v>61</v>
      </c>
      <c r="AE42" s="27" t="s">
        <v>61</v>
      </c>
      <c r="AF42" s="27" t="s">
        <v>61</v>
      </c>
      <c r="AG42" s="27" t="s">
        <v>61</v>
      </c>
      <c r="AH42" s="27" t="s">
        <v>61</v>
      </c>
      <c r="AI42" s="27" t="s">
        <v>61</v>
      </c>
      <c r="AJ42" s="27" t="s">
        <v>61</v>
      </c>
      <c r="AK42" s="27" t="s">
        <v>61</v>
      </c>
      <c r="AL42" s="27" t="s">
        <v>61</v>
      </c>
      <c r="AM42" s="27" t="s">
        <v>61</v>
      </c>
      <c r="AN42" s="27" t="s">
        <v>61</v>
      </c>
      <c r="AO42" s="27" t="s">
        <v>61</v>
      </c>
      <c r="AP42" s="27" t="s">
        <v>61</v>
      </c>
      <c r="AQ42" s="27" t="s">
        <v>61</v>
      </c>
      <c r="AR42" s="27" t="s">
        <v>61</v>
      </c>
      <c r="AS42" s="27" t="s">
        <v>61</v>
      </c>
      <c r="AT42" s="27" t="s">
        <v>61</v>
      </c>
      <c r="AU42" s="28" t="s">
        <v>61</v>
      </c>
      <c r="AV42" s="27" t="s">
        <v>61</v>
      </c>
      <c r="AW42" s="27" t="s">
        <v>61</v>
      </c>
      <c r="AX42" s="27" t="s">
        <v>61</v>
      </c>
      <c r="AY42" s="27" t="s">
        <v>61</v>
      </c>
      <c r="AZ42" s="27" t="s">
        <v>61</v>
      </c>
      <c r="BA42" s="27" t="s">
        <v>61</v>
      </c>
      <c r="BB42" s="28" t="s">
        <v>60</v>
      </c>
      <c r="BC42" s="27" t="s">
        <v>59</v>
      </c>
      <c r="BD42" s="27" t="s">
        <v>60</v>
      </c>
      <c r="BE42" s="27" t="s">
        <v>59</v>
      </c>
    </row>
    <row r="43" ht="22.5" customHeight="1">
      <c r="A43" s="26" t="s">
        <v>486</v>
      </c>
      <c r="B43" s="27" t="s">
        <v>474</v>
      </c>
      <c r="C43" s="27" t="s">
        <v>57</v>
      </c>
      <c r="D43" s="27" t="s">
        <v>81</v>
      </c>
      <c r="E43" s="27" t="s">
        <v>223</v>
      </c>
      <c r="F43" s="28">
        <v>1.0</v>
      </c>
      <c r="G43" s="28" t="s">
        <v>60</v>
      </c>
      <c r="H43" s="28" t="s">
        <v>60</v>
      </c>
      <c r="I43" s="28" t="s">
        <v>60</v>
      </c>
      <c r="J43" s="28" t="s">
        <v>60</v>
      </c>
      <c r="K43" s="28" t="s">
        <v>60</v>
      </c>
      <c r="L43" s="28" t="s">
        <v>60</v>
      </c>
      <c r="M43" s="27" t="s">
        <v>61</v>
      </c>
      <c r="N43" s="19" t="str">
        <f t="shared" si="1"/>
        <v>Afeitadora Eléctrica Portátil Mini-shave Recargable Por Usb Color Negro VZ-11</v>
      </c>
      <c r="O43" s="19" t="str">
        <f t="shared" si="2"/>
        <v>Afeitadora Eléctrica Portátil Mini-shave Recargable Por Usb Color Negro VZ-11</v>
      </c>
      <c r="P43" s="19">
        <v>0.0</v>
      </c>
      <c r="Q43" s="19">
        <f t="shared" si="10"/>
        <v>0</v>
      </c>
      <c r="R43" s="27"/>
      <c r="S43" s="19">
        <v>0.0</v>
      </c>
      <c r="T43" s="19">
        <v>0.0</v>
      </c>
      <c r="U43" s="19">
        <v>0.0</v>
      </c>
      <c r="V43" s="21">
        <v>0.0</v>
      </c>
      <c r="W43" s="27" t="s">
        <v>163</v>
      </c>
      <c r="X43" s="27" t="s">
        <v>164</v>
      </c>
      <c r="Y43" s="27" t="s">
        <v>165</v>
      </c>
      <c r="Z43" s="27" t="s">
        <v>61</v>
      </c>
      <c r="AA43" s="28">
        <v>18038.0</v>
      </c>
      <c r="AB43" s="28" t="s">
        <v>66</v>
      </c>
      <c r="AC43" s="27" t="s">
        <v>61</v>
      </c>
      <c r="AD43" s="27" t="s">
        <v>61</v>
      </c>
      <c r="AE43" s="27" t="s">
        <v>61</v>
      </c>
      <c r="AF43" s="27" t="s">
        <v>61</v>
      </c>
      <c r="AG43" s="27" t="s">
        <v>61</v>
      </c>
      <c r="AH43" s="27" t="s">
        <v>61</v>
      </c>
      <c r="AI43" s="27" t="s">
        <v>61</v>
      </c>
      <c r="AJ43" s="27" t="s">
        <v>61</v>
      </c>
      <c r="AK43" s="27" t="s">
        <v>61</v>
      </c>
      <c r="AL43" s="27" t="s">
        <v>61</v>
      </c>
      <c r="AM43" s="27" t="s">
        <v>61</v>
      </c>
      <c r="AN43" s="27" t="s">
        <v>61</v>
      </c>
      <c r="AO43" s="27" t="s">
        <v>61</v>
      </c>
      <c r="AP43" s="27" t="s">
        <v>61</v>
      </c>
      <c r="AQ43" s="27" t="s">
        <v>61</v>
      </c>
      <c r="AR43" s="27" t="s">
        <v>61</v>
      </c>
      <c r="AS43" s="27" t="s">
        <v>61</v>
      </c>
      <c r="AT43" s="27" t="s">
        <v>61</v>
      </c>
      <c r="AU43" s="28" t="s">
        <v>61</v>
      </c>
      <c r="AV43" s="27" t="s">
        <v>61</v>
      </c>
      <c r="AW43" s="27" t="s">
        <v>61</v>
      </c>
      <c r="AX43" s="27" t="s">
        <v>61</v>
      </c>
      <c r="AY43" s="27" t="s">
        <v>61</v>
      </c>
      <c r="AZ43" s="27" t="s">
        <v>61</v>
      </c>
      <c r="BA43" s="27" t="s">
        <v>61</v>
      </c>
      <c r="BB43" s="28" t="s">
        <v>60</v>
      </c>
      <c r="BC43" s="27" t="s">
        <v>59</v>
      </c>
      <c r="BD43" s="27" t="s">
        <v>60</v>
      </c>
      <c r="BE43" s="27" t="s">
        <v>59</v>
      </c>
    </row>
    <row r="44" ht="22.5" customHeight="1">
      <c r="A44" s="18" t="s">
        <v>487</v>
      </c>
      <c r="B44" s="19" t="s">
        <v>488</v>
      </c>
      <c r="C44" s="19" t="s">
        <v>57</v>
      </c>
      <c r="D44" s="19" t="s">
        <v>81</v>
      </c>
      <c r="E44" s="19" t="s">
        <v>223</v>
      </c>
      <c r="F44" s="20">
        <v>1.0</v>
      </c>
      <c r="G44" s="20">
        <v>20763.0</v>
      </c>
      <c r="H44" s="20">
        <v>11305.0</v>
      </c>
      <c r="I44" s="20">
        <v>-5731.75</v>
      </c>
      <c r="J44" s="20">
        <v>-11305.0</v>
      </c>
      <c r="K44" s="20" t="s">
        <v>60</v>
      </c>
      <c r="L44" s="20">
        <v>15031.25</v>
      </c>
      <c r="M44" s="19" t="s">
        <v>61</v>
      </c>
      <c r="N44" s="19" t="str">
        <f t="shared" si="1"/>
        <v>Rizador De Pelo Sin Calor Para Cabello Largo Diadema Ondas GOT-12</v>
      </c>
      <c r="O44" s="19" t="str">
        <f t="shared" si="2"/>
        <v>Rizador De Pelo Sin Calor Para Cabello Largo Diadema Ondas GOT-12</v>
      </c>
      <c r="P44" s="19">
        <f>VLOOKUP(O44,YOVANI!B:D,3,0)</f>
        <v>10000</v>
      </c>
      <c r="Q44" s="19">
        <f t="shared" si="10"/>
        <v>10000</v>
      </c>
      <c r="R44" s="19"/>
      <c r="S44" s="19">
        <v>1000.0</v>
      </c>
      <c r="T44" s="19">
        <f t="shared" ref="T44:T51" si="11">L44-Q44-R44-S44</f>
        <v>4031.25</v>
      </c>
      <c r="U44" s="19" t="str">
        <f t="shared" ref="U44:U51" si="12">T44/F74</f>
        <v>#DIV/0!</v>
      </c>
      <c r="V44" s="21">
        <f t="shared" ref="V44:V51" si="13">T44/Q44</f>
        <v>0.403125</v>
      </c>
      <c r="W44" s="19" t="s">
        <v>137</v>
      </c>
      <c r="X44" s="19" t="s">
        <v>138</v>
      </c>
      <c r="Y44" s="19" t="s">
        <v>139</v>
      </c>
      <c r="Z44" s="19" t="s">
        <v>61</v>
      </c>
      <c r="AA44" s="20">
        <v>20763.0</v>
      </c>
      <c r="AB44" s="20" t="s">
        <v>66</v>
      </c>
      <c r="AC44" s="19" t="s">
        <v>67</v>
      </c>
      <c r="AD44" s="19" t="s">
        <v>489</v>
      </c>
      <c r="AE44" s="19" t="s">
        <v>490</v>
      </c>
      <c r="AF44" s="19" t="s">
        <v>61</v>
      </c>
      <c r="AG44" s="19" t="s">
        <v>61</v>
      </c>
      <c r="AH44" s="19" t="s">
        <v>489</v>
      </c>
      <c r="AI44" s="19" t="s">
        <v>491</v>
      </c>
      <c r="AJ44" s="19" t="s">
        <v>492</v>
      </c>
      <c r="AK44" s="19" t="s">
        <v>493</v>
      </c>
      <c r="AL44" s="19" t="s">
        <v>90</v>
      </c>
      <c r="AM44" s="19" t="s">
        <v>494</v>
      </c>
      <c r="AN44" s="19" t="s">
        <v>75</v>
      </c>
      <c r="AO44" s="19" t="s">
        <v>92</v>
      </c>
      <c r="AP44" s="19" t="s">
        <v>61</v>
      </c>
      <c r="AQ44" s="19" t="s">
        <v>61</v>
      </c>
      <c r="AR44" s="19" t="s">
        <v>93</v>
      </c>
      <c r="AS44" s="19" t="s">
        <v>495</v>
      </c>
      <c r="AT44" s="19" t="s">
        <v>61</v>
      </c>
      <c r="AU44" s="20" t="s">
        <v>61</v>
      </c>
      <c r="AV44" s="19" t="s">
        <v>61</v>
      </c>
      <c r="AW44" s="19" t="s">
        <v>61</v>
      </c>
      <c r="AX44" s="19" t="s">
        <v>61</v>
      </c>
      <c r="AY44" s="19" t="s">
        <v>61</v>
      </c>
      <c r="AZ44" s="19" t="s">
        <v>61</v>
      </c>
      <c r="BA44" s="19" t="s">
        <v>61</v>
      </c>
      <c r="BB44" s="20" t="s">
        <v>60</v>
      </c>
      <c r="BC44" s="19" t="s">
        <v>59</v>
      </c>
      <c r="BD44" s="19" t="s">
        <v>60</v>
      </c>
      <c r="BE44" s="19" t="s">
        <v>59</v>
      </c>
    </row>
    <row r="45" ht="22.5" customHeight="1">
      <c r="A45" s="18" t="s">
        <v>496</v>
      </c>
      <c r="B45" s="19" t="s">
        <v>497</v>
      </c>
      <c r="C45" s="19" t="s">
        <v>57</v>
      </c>
      <c r="D45" s="19" t="s">
        <v>81</v>
      </c>
      <c r="E45" s="19" t="s">
        <v>59</v>
      </c>
      <c r="F45" s="20">
        <v>1.0</v>
      </c>
      <c r="G45" s="20">
        <v>20033.0</v>
      </c>
      <c r="H45" s="20">
        <v>13100.0</v>
      </c>
      <c r="I45" s="20">
        <v>-4504.0</v>
      </c>
      <c r="J45" s="20">
        <v>-13100.0</v>
      </c>
      <c r="K45" s="20" t="s">
        <v>60</v>
      </c>
      <c r="L45" s="20">
        <v>15529.0</v>
      </c>
      <c r="M45" s="19" t="s">
        <v>61</v>
      </c>
      <c r="N45" s="19" t="str">
        <f t="shared" si="1"/>
        <v>Cámara De Seguridad Shenzhen A9 Mini Con Resolución De 1080p Visión Nocturna Incluida Negra TC-14</v>
      </c>
      <c r="O45" s="19" t="str">
        <f t="shared" si="2"/>
        <v>Cámara De Seguridad Shenzhen A9 Mini Con Resolución De 1080p Visión Nocturna Incluida Negra TC-14</v>
      </c>
      <c r="P45" s="19">
        <f>VLOOKUP(O45,YOVANI!B:D,3,0)</f>
        <v>14000</v>
      </c>
      <c r="Q45" s="19">
        <f t="shared" si="10"/>
        <v>14000</v>
      </c>
      <c r="R45" s="19"/>
      <c r="S45" s="19">
        <v>1000.0</v>
      </c>
      <c r="T45" s="19">
        <f t="shared" si="11"/>
        <v>529</v>
      </c>
      <c r="U45" s="19" t="str">
        <f t="shared" si="12"/>
        <v>#DIV/0!</v>
      </c>
      <c r="V45" s="21">
        <f t="shared" si="13"/>
        <v>0.03778571429</v>
      </c>
      <c r="W45" s="19" t="s">
        <v>111</v>
      </c>
      <c r="X45" s="19" t="s">
        <v>112</v>
      </c>
      <c r="Y45" s="19" t="s">
        <v>113</v>
      </c>
      <c r="Z45" s="19" t="s">
        <v>61</v>
      </c>
      <c r="AA45" s="20">
        <v>20033.0</v>
      </c>
      <c r="AB45" s="20" t="s">
        <v>66</v>
      </c>
      <c r="AC45" s="19" t="s">
        <v>67</v>
      </c>
      <c r="AD45" s="19" t="s">
        <v>498</v>
      </c>
      <c r="AE45" s="19" t="s">
        <v>499</v>
      </c>
      <c r="AF45" s="19" t="s">
        <v>61</v>
      </c>
      <c r="AG45" s="19" t="s">
        <v>61</v>
      </c>
      <c r="AH45" s="19" t="s">
        <v>498</v>
      </c>
      <c r="AI45" s="19" t="s">
        <v>500</v>
      </c>
      <c r="AJ45" s="19" t="s">
        <v>501</v>
      </c>
      <c r="AK45" s="19" t="s">
        <v>502</v>
      </c>
      <c r="AL45" s="19" t="s">
        <v>503</v>
      </c>
      <c r="AM45" s="19" t="s">
        <v>504</v>
      </c>
      <c r="AN45" s="19" t="s">
        <v>75</v>
      </c>
      <c r="AO45" s="19" t="s">
        <v>92</v>
      </c>
      <c r="AP45" s="19" t="s">
        <v>61</v>
      </c>
      <c r="AQ45" s="19" t="s">
        <v>61</v>
      </c>
      <c r="AR45" s="19" t="s">
        <v>93</v>
      </c>
      <c r="AS45" s="19" t="s">
        <v>505</v>
      </c>
      <c r="AT45" s="19" t="s">
        <v>61</v>
      </c>
      <c r="AU45" s="20" t="s">
        <v>61</v>
      </c>
      <c r="AV45" s="19" t="s">
        <v>61</v>
      </c>
      <c r="AW45" s="19" t="s">
        <v>61</v>
      </c>
      <c r="AX45" s="19" t="s">
        <v>61</v>
      </c>
      <c r="AY45" s="19" t="s">
        <v>61</v>
      </c>
      <c r="AZ45" s="19" t="s">
        <v>61</v>
      </c>
      <c r="BA45" s="19" t="s">
        <v>61</v>
      </c>
      <c r="BB45" s="20" t="s">
        <v>60</v>
      </c>
      <c r="BC45" s="19" t="s">
        <v>59</v>
      </c>
      <c r="BD45" s="19" t="s">
        <v>60</v>
      </c>
      <c r="BE45" s="19" t="s">
        <v>59</v>
      </c>
    </row>
    <row r="46" ht="15.75" customHeight="1">
      <c r="A46" s="18" t="s">
        <v>506</v>
      </c>
      <c r="B46" s="19" t="s">
        <v>507</v>
      </c>
      <c r="C46" s="19" t="s">
        <v>57</v>
      </c>
      <c r="D46" s="19" t="s">
        <v>81</v>
      </c>
      <c r="E46" s="19" t="s">
        <v>59</v>
      </c>
      <c r="F46" s="20">
        <v>1.0</v>
      </c>
      <c r="G46" s="20">
        <v>155990.0</v>
      </c>
      <c r="H46" s="20" t="s">
        <v>60</v>
      </c>
      <c r="I46" s="20">
        <v>-26518.0</v>
      </c>
      <c r="J46" s="20">
        <v>-7055.0</v>
      </c>
      <c r="K46" s="20" t="s">
        <v>60</v>
      </c>
      <c r="L46" s="20">
        <v>122417.0</v>
      </c>
      <c r="M46" s="19" t="s">
        <v>61</v>
      </c>
      <c r="N46" s="19" t="str">
        <f t="shared" si="1"/>
        <v>Cortadora De Cabello Profesional Vgr V-002 OriginalColor : Negro | Voltaje : 110VDB-110</v>
      </c>
      <c r="O46" s="19" t="str">
        <f t="shared" si="2"/>
        <v>Cortadora De Cabello Profesional Vgr V-002 OriginalColor : Negro | Voltaje : 110VDB-110</v>
      </c>
      <c r="P46" s="19">
        <f>VLOOKUP(O46,YOVANI!B:D,3,0)</f>
        <v>110000</v>
      </c>
      <c r="Q46" s="19">
        <f t="shared" si="10"/>
        <v>110000</v>
      </c>
      <c r="R46" s="19"/>
      <c r="S46" s="19">
        <v>1000.0</v>
      </c>
      <c r="T46" s="19">
        <f t="shared" si="11"/>
        <v>11417</v>
      </c>
      <c r="U46" s="19" t="str">
        <f t="shared" si="12"/>
        <v>#DIV/0!</v>
      </c>
      <c r="V46" s="21">
        <f t="shared" si="13"/>
        <v>0.1037909091</v>
      </c>
      <c r="W46" s="19" t="s">
        <v>508</v>
      </c>
      <c r="X46" s="19" t="s">
        <v>509</v>
      </c>
      <c r="Y46" s="19" t="s">
        <v>510</v>
      </c>
      <c r="Z46" s="19" t="s">
        <v>511</v>
      </c>
      <c r="AA46" s="20">
        <v>155990.0</v>
      </c>
      <c r="AB46" s="20" t="s">
        <v>66</v>
      </c>
      <c r="AC46" s="19" t="s">
        <v>67</v>
      </c>
      <c r="AD46" s="19" t="s">
        <v>512</v>
      </c>
      <c r="AE46" s="19" t="s">
        <v>513</v>
      </c>
      <c r="AF46" s="19" t="s">
        <v>61</v>
      </c>
      <c r="AG46" s="19" t="s">
        <v>61</v>
      </c>
      <c r="AH46" s="19" t="s">
        <v>512</v>
      </c>
      <c r="AI46" s="19" t="s">
        <v>514</v>
      </c>
      <c r="AJ46" s="19" t="s">
        <v>515</v>
      </c>
      <c r="AK46" s="19" t="s">
        <v>516</v>
      </c>
      <c r="AL46" s="19" t="s">
        <v>517</v>
      </c>
      <c r="AM46" s="19" t="s">
        <v>518</v>
      </c>
      <c r="AN46" s="19" t="s">
        <v>75</v>
      </c>
      <c r="AO46" s="19" t="s">
        <v>92</v>
      </c>
      <c r="AP46" s="19" t="s">
        <v>61</v>
      </c>
      <c r="AQ46" s="19" t="s">
        <v>61</v>
      </c>
      <c r="AR46" s="19" t="s">
        <v>93</v>
      </c>
      <c r="AS46" s="19" t="s">
        <v>519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15.75" customHeight="1">
      <c r="A47" s="18" t="s">
        <v>520</v>
      </c>
      <c r="B47" s="19" t="s">
        <v>521</v>
      </c>
      <c r="C47" s="19" t="s">
        <v>57</v>
      </c>
      <c r="D47" s="19" t="s">
        <v>81</v>
      </c>
      <c r="E47" s="19" t="s">
        <v>59</v>
      </c>
      <c r="F47" s="20">
        <v>1.0</v>
      </c>
      <c r="G47" s="20">
        <v>20033.0</v>
      </c>
      <c r="H47" s="20">
        <v>13515.0</v>
      </c>
      <c r="I47" s="20">
        <v>-4504.0</v>
      </c>
      <c r="J47" s="20">
        <v>-13515.0</v>
      </c>
      <c r="K47" s="20" t="s">
        <v>60</v>
      </c>
      <c r="L47" s="20">
        <v>15529.0</v>
      </c>
      <c r="M47" s="19" t="s">
        <v>61</v>
      </c>
      <c r="N47" s="19" t="str">
        <f t="shared" si="1"/>
        <v>Cámara De Seguridad Shenzhen A9 Mini Con Resolución De 1080p Visión Nocturna Incluida Negra TC-14</v>
      </c>
      <c r="O47" s="19" t="str">
        <f t="shared" si="2"/>
        <v>Cámara De Seguridad Shenzhen A9 Mini Con Resolución De 1080p Visión Nocturna Incluida Negra TC-14</v>
      </c>
      <c r="P47" s="19">
        <f>VLOOKUP(O47,YOVANI!B:D,3,0)</f>
        <v>14000</v>
      </c>
      <c r="Q47" s="19">
        <f t="shared" si="10"/>
        <v>14000</v>
      </c>
      <c r="R47" s="19"/>
      <c r="S47" s="19">
        <v>1000.0</v>
      </c>
      <c r="T47" s="19">
        <f t="shared" si="11"/>
        <v>529</v>
      </c>
      <c r="U47" s="19" t="str">
        <f t="shared" si="12"/>
        <v>#DIV/0!</v>
      </c>
      <c r="V47" s="21">
        <f t="shared" si="13"/>
        <v>0.03778571429</v>
      </c>
      <c r="W47" s="19" t="s">
        <v>111</v>
      </c>
      <c r="X47" s="19" t="s">
        <v>112</v>
      </c>
      <c r="Y47" s="19" t="s">
        <v>113</v>
      </c>
      <c r="Z47" s="19" t="s">
        <v>61</v>
      </c>
      <c r="AA47" s="20">
        <v>20033.0</v>
      </c>
      <c r="AB47" s="20" t="s">
        <v>66</v>
      </c>
      <c r="AC47" s="19" t="s">
        <v>67</v>
      </c>
      <c r="AD47" s="19" t="s">
        <v>522</v>
      </c>
      <c r="AE47" s="19" t="s">
        <v>523</v>
      </c>
      <c r="AF47" s="19" t="s">
        <v>61</v>
      </c>
      <c r="AG47" s="19" t="s">
        <v>61</v>
      </c>
      <c r="AH47" s="19" t="s">
        <v>522</v>
      </c>
      <c r="AI47" s="19" t="s">
        <v>524</v>
      </c>
      <c r="AJ47" s="19" t="s">
        <v>525</v>
      </c>
      <c r="AK47" s="19" t="s">
        <v>526</v>
      </c>
      <c r="AL47" s="19" t="s">
        <v>527</v>
      </c>
      <c r="AM47" s="19" t="s">
        <v>61</v>
      </c>
      <c r="AN47" s="19" t="s">
        <v>75</v>
      </c>
      <c r="AO47" s="19" t="s">
        <v>92</v>
      </c>
      <c r="AP47" s="19" t="s">
        <v>61</v>
      </c>
      <c r="AQ47" s="19" t="s">
        <v>61</v>
      </c>
      <c r="AR47" s="19" t="s">
        <v>93</v>
      </c>
      <c r="AS47" s="19" t="s">
        <v>528</v>
      </c>
      <c r="AT47" s="19" t="s">
        <v>61</v>
      </c>
      <c r="AU47" s="20" t="s">
        <v>61</v>
      </c>
      <c r="AV47" s="19" t="s">
        <v>61</v>
      </c>
      <c r="AW47" s="19" t="s">
        <v>61</v>
      </c>
      <c r="AX47" s="19" t="s">
        <v>61</v>
      </c>
      <c r="AY47" s="19" t="s">
        <v>61</v>
      </c>
      <c r="AZ47" s="19" t="s">
        <v>61</v>
      </c>
      <c r="BA47" s="19" t="s">
        <v>61</v>
      </c>
      <c r="BB47" s="20" t="s">
        <v>60</v>
      </c>
      <c r="BC47" s="19" t="s">
        <v>59</v>
      </c>
      <c r="BD47" s="19" t="s">
        <v>60</v>
      </c>
      <c r="BE47" s="19" t="s">
        <v>59</v>
      </c>
    </row>
    <row r="48" ht="15.75" customHeight="1">
      <c r="A48" s="18" t="s">
        <v>529</v>
      </c>
      <c r="B48" s="19" t="s">
        <v>530</v>
      </c>
      <c r="C48" s="19" t="s">
        <v>57</v>
      </c>
      <c r="D48" s="19" t="s">
        <v>58</v>
      </c>
      <c r="E48" s="19" t="s">
        <v>59</v>
      </c>
      <c r="F48" s="20">
        <v>1.0</v>
      </c>
      <c r="G48" s="20">
        <v>20763.0</v>
      </c>
      <c r="H48" s="20">
        <v>11500.0</v>
      </c>
      <c r="I48" s="20">
        <v>-5984.49</v>
      </c>
      <c r="J48" s="20" t="s">
        <v>60</v>
      </c>
      <c r="K48" s="20" t="s">
        <v>60</v>
      </c>
      <c r="L48" s="20">
        <v>26278.51</v>
      </c>
      <c r="M48" s="19" t="s">
        <v>61</v>
      </c>
      <c r="N48" s="19" t="str">
        <f t="shared" si="1"/>
        <v>Rizador De Pelo Sin Calor Para Cabello Largo Diadema Ondas GOT-12</v>
      </c>
      <c r="O48" s="19" t="str">
        <f t="shared" si="2"/>
        <v>Rizador De Pelo Sin Calor Para Cabello Largo Diadema Ondas GOT-12</v>
      </c>
      <c r="P48" s="19">
        <f>VLOOKUP(O48,YOVANI!B:D,3,0)</f>
        <v>10000</v>
      </c>
      <c r="Q48" s="19">
        <f t="shared" si="10"/>
        <v>10000</v>
      </c>
      <c r="R48" s="19">
        <v>7300.0</v>
      </c>
      <c r="S48" s="19">
        <v>1000.0</v>
      </c>
      <c r="T48" s="19">
        <f t="shared" si="11"/>
        <v>7978.51</v>
      </c>
      <c r="U48" s="19" t="str">
        <f t="shared" si="12"/>
        <v>#DIV/0!</v>
      </c>
      <c r="V48" s="21">
        <f t="shared" si="13"/>
        <v>0.797851</v>
      </c>
      <c r="W48" s="19" t="s">
        <v>137</v>
      </c>
      <c r="X48" s="19" t="s">
        <v>138</v>
      </c>
      <c r="Y48" s="19" t="s">
        <v>139</v>
      </c>
      <c r="Z48" s="19" t="s">
        <v>61</v>
      </c>
      <c r="AA48" s="20">
        <v>20763.0</v>
      </c>
      <c r="AB48" s="20" t="s">
        <v>66</v>
      </c>
      <c r="AC48" s="19" t="s">
        <v>67</v>
      </c>
      <c r="AD48" s="19" t="s">
        <v>531</v>
      </c>
      <c r="AE48" s="19" t="s">
        <v>532</v>
      </c>
      <c r="AF48" s="19" t="s">
        <v>61</v>
      </c>
      <c r="AG48" s="19" t="s">
        <v>61</v>
      </c>
      <c r="AH48" s="19" t="s">
        <v>531</v>
      </c>
      <c r="AI48" s="19" t="s">
        <v>533</v>
      </c>
      <c r="AJ48" s="19" t="s">
        <v>534</v>
      </c>
      <c r="AK48" s="19" t="s">
        <v>535</v>
      </c>
      <c r="AL48" s="19" t="s">
        <v>73</v>
      </c>
      <c r="AM48" s="19" t="s">
        <v>536</v>
      </c>
      <c r="AN48" s="19" t="s">
        <v>75</v>
      </c>
      <c r="AO48" s="19" t="s">
        <v>76</v>
      </c>
      <c r="AP48" s="19" t="s">
        <v>61</v>
      </c>
      <c r="AQ48" s="19" t="s">
        <v>61</v>
      </c>
      <c r="AR48" s="19" t="s">
        <v>77</v>
      </c>
      <c r="AS48" s="19" t="s">
        <v>537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59</v>
      </c>
      <c r="BD48" s="19" t="s">
        <v>60</v>
      </c>
      <c r="BE48" s="19" t="s">
        <v>59</v>
      </c>
    </row>
    <row r="49" ht="15.75" customHeight="1">
      <c r="A49" s="18" t="s">
        <v>538</v>
      </c>
      <c r="B49" s="19" t="s">
        <v>539</v>
      </c>
      <c r="C49" s="19" t="s">
        <v>57</v>
      </c>
      <c r="D49" s="19" t="s">
        <v>81</v>
      </c>
      <c r="E49" s="19" t="s">
        <v>223</v>
      </c>
      <c r="F49" s="20">
        <v>1.0</v>
      </c>
      <c r="G49" s="20">
        <v>20763.0</v>
      </c>
      <c r="H49" s="20">
        <v>11305.0</v>
      </c>
      <c r="I49" s="20">
        <v>-5733.45</v>
      </c>
      <c r="J49" s="20">
        <v>-11305.0</v>
      </c>
      <c r="K49" s="20" t="s">
        <v>60</v>
      </c>
      <c r="L49" s="20">
        <v>15029.55</v>
      </c>
      <c r="M49" s="19" t="s">
        <v>61</v>
      </c>
      <c r="N49" s="19" t="str">
        <f t="shared" si="1"/>
        <v>Rizador De Pelo Sin Calor Para Cabello Largo Diadema Ondas GOT-12</v>
      </c>
      <c r="O49" s="19" t="str">
        <f t="shared" si="2"/>
        <v>Rizador De Pelo Sin Calor Para Cabello Largo Diadema Ondas GOT-12</v>
      </c>
      <c r="P49" s="19">
        <f>VLOOKUP(O49,YOVANI!B:D,3,0)</f>
        <v>10000</v>
      </c>
      <c r="Q49" s="19">
        <f t="shared" si="10"/>
        <v>10000</v>
      </c>
      <c r="R49" s="19"/>
      <c r="S49" s="19">
        <v>1000.0</v>
      </c>
      <c r="T49" s="19">
        <f t="shared" si="11"/>
        <v>4029.55</v>
      </c>
      <c r="U49" s="19" t="str">
        <f t="shared" si="12"/>
        <v>#DIV/0!</v>
      </c>
      <c r="V49" s="21">
        <f t="shared" si="13"/>
        <v>0.402955</v>
      </c>
      <c r="W49" s="19" t="s">
        <v>137</v>
      </c>
      <c r="X49" s="19" t="s">
        <v>138</v>
      </c>
      <c r="Y49" s="19" t="s">
        <v>139</v>
      </c>
      <c r="Z49" s="19" t="s">
        <v>61</v>
      </c>
      <c r="AA49" s="20">
        <v>20763.0</v>
      </c>
      <c r="AB49" s="20" t="s">
        <v>66</v>
      </c>
      <c r="AC49" s="19" t="s">
        <v>67</v>
      </c>
      <c r="AD49" s="19" t="s">
        <v>540</v>
      </c>
      <c r="AE49" s="19" t="s">
        <v>541</v>
      </c>
      <c r="AF49" s="19" t="s">
        <v>61</v>
      </c>
      <c r="AG49" s="19" t="s">
        <v>61</v>
      </c>
      <c r="AH49" s="19" t="s">
        <v>540</v>
      </c>
      <c r="AI49" s="19" t="s">
        <v>542</v>
      </c>
      <c r="AJ49" s="19" t="s">
        <v>543</v>
      </c>
      <c r="AK49" s="19" t="s">
        <v>462</v>
      </c>
      <c r="AL49" s="19" t="s">
        <v>90</v>
      </c>
      <c r="AM49" s="19" t="s">
        <v>463</v>
      </c>
      <c r="AN49" s="19" t="s">
        <v>75</v>
      </c>
      <c r="AO49" s="19" t="s">
        <v>92</v>
      </c>
      <c r="AP49" s="19" t="s">
        <v>61</v>
      </c>
      <c r="AQ49" s="19" t="s">
        <v>61</v>
      </c>
      <c r="AR49" s="19" t="s">
        <v>93</v>
      </c>
      <c r="AS49" s="19" t="s">
        <v>544</v>
      </c>
      <c r="AT49" s="19" t="s">
        <v>61</v>
      </c>
      <c r="AU49" s="20" t="s">
        <v>61</v>
      </c>
      <c r="AV49" s="19" t="s">
        <v>61</v>
      </c>
      <c r="AW49" s="19" t="s">
        <v>61</v>
      </c>
      <c r="AX49" s="19" t="s">
        <v>61</v>
      </c>
      <c r="AY49" s="19" t="s">
        <v>61</v>
      </c>
      <c r="AZ49" s="19" t="s">
        <v>61</v>
      </c>
      <c r="BA49" s="19" t="s">
        <v>61</v>
      </c>
      <c r="BB49" s="20" t="s">
        <v>60</v>
      </c>
      <c r="BC49" s="19" t="s">
        <v>59</v>
      </c>
      <c r="BD49" s="19" t="s">
        <v>60</v>
      </c>
      <c r="BE49" s="19" t="s">
        <v>59</v>
      </c>
    </row>
    <row r="50" ht="15.75" customHeight="1">
      <c r="A50" s="18" t="s">
        <v>545</v>
      </c>
      <c r="B50" s="19" t="s">
        <v>546</v>
      </c>
      <c r="C50" s="19" t="s">
        <v>57</v>
      </c>
      <c r="D50" s="19" t="s">
        <v>81</v>
      </c>
      <c r="E50" s="19" t="s">
        <v>59</v>
      </c>
      <c r="F50" s="20">
        <v>1.0</v>
      </c>
      <c r="G50" s="20">
        <v>120649.0</v>
      </c>
      <c r="H50" s="20" t="s">
        <v>60</v>
      </c>
      <c r="I50" s="20">
        <v>-12065.0</v>
      </c>
      <c r="J50" s="20">
        <v>-6825.0</v>
      </c>
      <c r="K50" s="20" t="s">
        <v>60</v>
      </c>
      <c r="L50" s="20">
        <v>101759.0</v>
      </c>
      <c r="M50" s="19" t="s">
        <v>61</v>
      </c>
      <c r="N50" s="19" t="str">
        <f t="shared" si="1"/>
        <v>Video Beam Proyector Mini Led Hdmi Yg300 60 Pulgadas TS-90</v>
      </c>
      <c r="O50" s="19" t="str">
        <f t="shared" si="2"/>
        <v>Video Beam Proyector Mini Led Hdmi Yg300 60 Pulgadas TS-90</v>
      </c>
      <c r="P50" s="19">
        <f>VLOOKUP(O50,YOVANI!B:D,3,0)</f>
        <v>85000</v>
      </c>
      <c r="Q50" s="19">
        <f t="shared" si="10"/>
        <v>85000</v>
      </c>
      <c r="R50" s="19"/>
      <c r="S50" s="19">
        <v>1000.0</v>
      </c>
      <c r="T50" s="19">
        <f t="shared" si="11"/>
        <v>15759</v>
      </c>
      <c r="U50" s="19" t="str">
        <f t="shared" si="12"/>
        <v>#DIV/0!</v>
      </c>
      <c r="V50" s="21">
        <f t="shared" si="13"/>
        <v>0.1854</v>
      </c>
      <c r="W50" s="19" t="s">
        <v>286</v>
      </c>
      <c r="X50" s="19" t="s">
        <v>287</v>
      </c>
      <c r="Y50" s="19" t="s">
        <v>288</v>
      </c>
      <c r="Z50" s="19" t="s">
        <v>61</v>
      </c>
      <c r="AA50" s="20">
        <v>120649.0</v>
      </c>
      <c r="AB50" s="20" t="s">
        <v>66</v>
      </c>
      <c r="AC50" s="19" t="s">
        <v>67</v>
      </c>
      <c r="AD50" s="19" t="s">
        <v>547</v>
      </c>
      <c r="AE50" s="19" t="s">
        <v>548</v>
      </c>
      <c r="AF50" s="19" t="s">
        <v>61</v>
      </c>
      <c r="AG50" s="19" t="s">
        <v>61</v>
      </c>
      <c r="AH50" s="19" t="s">
        <v>547</v>
      </c>
      <c r="AI50" s="19" t="s">
        <v>549</v>
      </c>
      <c r="AJ50" s="19" t="s">
        <v>550</v>
      </c>
      <c r="AK50" s="19" t="s">
        <v>551</v>
      </c>
      <c r="AL50" s="19" t="s">
        <v>209</v>
      </c>
      <c r="AM50" s="19" t="s">
        <v>552</v>
      </c>
      <c r="AN50" s="19" t="s">
        <v>75</v>
      </c>
      <c r="AO50" s="19" t="s">
        <v>92</v>
      </c>
      <c r="AP50" s="19" t="s">
        <v>61</v>
      </c>
      <c r="AQ50" s="19" t="s">
        <v>61</v>
      </c>
      <c r="AR50" s="19" t="s">
        <v>93</v>
      </c>
      <c r="AS50" s="19" t="s">
        <v>553</v>
      </c>
      <c r="AT50" s="19" t="s">
        <v>61</v>
      </c>
      <c r="AU50" s="20" t="s">
        <v>61</v>
      </c>
      <c r="AV50" s="19" t="s">
        <v>61</v>
      </c>
      <c r="AW50" s="19" t="s">
        <v>61</v>
      </c>
      <c r="AX50" s="19" t="s">
        <v>61</v>
      </c>
      <c r="AY50" s="19" t="s">
        <v>61</v>
      </c>
      <c r="AZ50" s="19" t="s">
        <v>61</v>
      </c>
      <c r="BA50" s="19" t="s">
        <v>61</v>
      </c>
      <c r="BB50" s="20" t="s">
        <v>60</v>
      </c>
      <c r="BC50" s="19" t="s">
        <v>59</v>
      </c>
      <c r="BD50" s="19" t="s">
        <v>60</v>
      </c>
      <c r="BE50" s="19" t="s">
        <v>59</v>
      </c>
    </row>
    <row r="51" ht="15.75" customHeight="1">
      <c r="A51" s="22" t="s">
        <v>554</v>
      </c>
      <c r="B51" s="23" t="s">
        <v>555</v>
      </c>
      <c r="C51" s="23" t="s">
        <v>556</v>
      </c>
      <c r="D51" s="23" t="s">
        <v>61</v>
      </c>
      <c r="E51" s="23" t="s">
        <v>61</v>
      </c>
      <c r="F51" s="24" t="s">
        <v>60</v>
      </c>
      <c r="G51" s="24">
        <v>100127.0</v>
      </c>
      <c r="H51" s="24">
        <v>4689.0</v>
      </c>
      <c r="I51" s="24">
        <v>-22943.46</v>
      </c>
      <c r="J51" s="24">
        <v>-4689.0</v>
      </c>
      <c r="K51" s="24" t="s">
        <v>60</v>
      </c>
      <c r="L51" s="24">
        <v>77183.54</v>
      </c>
      <c r="M51" s="23" t="s">
        <v>61</v>
      </c>
      <c r="N51" s="19" t="str">
        <f t="shared" si="1"/>
        <v>   </v>
      </c>
      <c r="O51" s="19" t="str">
        <f t="shared" si="2"/>
        <v/>
      </c>
      <c r="P51" s="19">
        <v>60000.0</v>
      </c>
      <c r="Q51" s="19">
        <v>60000.0</v>
      </c>
      <c r="R51" s="23"/>
      <c r="S51" s="19">
        <v>1000.0</v>
      </c>
      <c r="T51" s="19">
        <f t="shared" si="11"/>
        <v>16183.54</v>
      </c>
      <c r="U51" s="19" t="str">
        <f t="shared" si="12"/>
        <v>#DIV/0!</v>
      </c>
      <c r="V51" s="21">
        <f t="shared" si="13"/>
        <v>0.2697256667</v>
      </c>
      <c r="W51" s="23" t="s">
        <v>61</v>
      </c>
      <c r="X51" s="23" t="s">
        <v>61</v>
      </c>
      <c r="Y51" s="23" t="s">
        <v>61</v>
      </c>
      <c r="Z51" s="23" t="s">
        <v>61</v>
      </c>
      <c r="AA51" s="24" t="s">
        <v>60</v>
      </c>
      <c r="AB51" s="24" t="s">
        <v>61</v>
      </c>
      <c r="AC51" s="23" t="s">
        <v>67</v>
      </c>
      <c r="AD51" s="23" t="s">
        <v>557</v>
      </c>
      <c r="AE51" s="23" t="s">
        <v>558</v>
      </c>
      <c r="AF51" s="23" t="s">
        <v>61</v>
      </c>
      <c r="AG51" s="23" t="s">
        <v>61</v>
      </c>
      <c r="AH51" s="23" t="s">
        <v>557</v>
      </c>
      <c r="AI51" s="23" t="s">
        <v>559</v>
      </c>
      <c r="AJ51" s="23" t="s">
        <v>560</v>
      </c>
      <c r="AK51" s="23" t="s">
        <v>89</v>
      </c>
      <c r="AL51" s="23" t="s">
        <v>90</v>
      </c>
      <c r="AM51" s="23" t="s">
        <v>561</v>
      </c>
      <c r="AN51" s="23" t="s">
        <v>75</v>
      </c>
      <c r="AO51" s="23" t="s">
        <v>92</v>
      </c>
      <c r="AP51" s="23" t="s">
        <v>61</v>
      </c>
      <c r="AQ51" s="23" t="s">
        <v>61</v>
      </c>
      <c r="AR51" s="23" t="s">
        <v>93</v>
      </c>
      <c r="AS51" s="23" t="s">
        <v>562</v>
      </c>
      <c r="AT51" s="23" t="s">
        <v>61</v>
      </c>
      <c r="AU51" s="29" t="s">
        <v>61</v>
      </c>
      <c r="AV51" s="23" t="s">
        <v>61</v>
      </c>
      <c r="AW51" s="23" t="s">
        <v>61</v>
      </c>
      <c r="AX51" s="23" t="s">
        <v>61</v>
      </c>
      <c r="AY51" s="23" t="s">
        <v>61</v>
      </c>
      <c r="AZ51" s="23" t="s">
        <v>61</v>
      </c>
      <c r="BA51" s="23" t="s">
        <v>61</v>
      </c>
      <c r="BB51" s="29" t="s">
        <v>60</v>
      </c>
      <c r="BC51" s="23" t="s">
        <v>61</v>
      </c>
      <c r="BD51" s="23" t="s">
        <v>60</v>
      </c>
      <c r="BE51" s="23" t="s">
        <v>61</v>
      </c>
    </row>
    <row r="52" ht="15.75" customHeight="1">
      <c r="A52" s="26" t="s">
        <v>563</v>
      </c>
      <c r="B52" s="27" t="s">
        <v>555</v>
      </c>
      <c r="C52" s="27" t="s">
        <v>57</v>
      </c>
      <c r="D52" s="27" t="s">
        <v>81</v>
      </c>
      <c r="E52" s="27" t="s">
        <v>223</v>
      </c>
      <c r="F52" s="28">
        <v>1.0</v>
      </c>
      <c r="G52" s="28" t="s">
        <v>60</v>
      </c>
      <c r="H52" s="28" t="s">
        <v>60</v>
      </c>
      <c r="I52" s="28" t="s">
        <v>60</v>
      </c>
      <c r="J52" s="28" t="s">
        <v>60</v>
      </c>
      <c r="K52" s="28" t="s">
        <v>60</v>
      </c>
      <c r="L52" s="28" t="s">
        <v>60</v>
      </c>
      <c r="M52" s="27" t="s">
        <v>61</v>
      </c>
      <c r="N52" s="19" t="str">
        <f t="shared" si="1"/>
        <v>Termo Bebidas Calientes Frías 500ml Acero Inox Taza ViajeColor : coloresRD-24</v>
      </c>
      <c r="O52" s="19" t="str">
        <f t="shared" si="2"/>
        <v>Termo Bebidas Calientes Frías 500ml Acero Inox Taza ViajeColor : coloresRD-24</v>
      </c>
      <c r="P52" s="19">
        <v>0.0</v>
      </c>
      <c r="Q52" s="19">
        <f t="shared" ref="Q52:Q60" si="14">P52*F52</f>
        <v>0</v>
      </c>
      <c r="R52" s="27"/>
      <c r="S52" s="19">
        <v>0.0</v>
      </c>
      <c r="T52" s="19">
        <v>0.0</v>
      </c>
      <c r="U52" s="19">
        <v>0.0</v>
      </c>
      <c r="V52" s="21">
        <v>0.0</v>
      </c>
      <c r="W52" s="27" t="s">
        <v>564</v>
      </c>
      <c r="X52" s="27" t="s">
        <v>565</v>
      </c>
      <c r="Y52" s="27" t="s">
        <v>566</v>
      </c>
      <c r="Z52" s="27" t="s">
        <v>236</v>
      </c>
      <c r="AA52" s="28">
        <v>44900.0</v>
      </c>
      <c r="AB52" s="28" t="s">
        <v>66</v>
      </c>
      <c r="AC52" s="27" t="s">
        <v>61</v>
      </c>
      <c r="AD52" s="27" t="s">
        <v>61</v>
      </c>
      <c r="AE52" s="27" t="s">
        <v>61</v>
      </c>
      <c r="AF52" s="27" t="s">
        <v>61</v>
      </c>
      <c r="AG52" s="27" t="s">
        <v>61</v>
      </c>
      <c r="AH52" s="27" t="s">
        <v>61</v>
      </c>
      <c r="AI52" s="27" t="s">
        <v>61</v>
      </c>
      <c r="AJ52" s="27" t="s">
        <v>61</v>
      </c>
      <c r="AK52" s="27" t="s">
        <v>61</v>
      </c>
      <c r="AL52" s="27" t="s">
        <v>61</v>
      </c>
      <c r="AM52" s="27" t="s">
        <v>61</v>
      </c>
      <c r="AN52" s="27" t="s">
        <v>61</v>
      </c>
      <c r="AO52" s="27" t="s">
        <v>61</v>
      </c>
      <c r="AP52" s="27" t="s">
        <v>61</v>
      </c>
      <c r="AQ52" s="27" t="s">
        <v>61</v>
      </c>
      <c r="AR52" s="27" t="s">
        <v>61</v>
      </c>
      <c r="AS52" s="27" t="s">
        <v>61</v>
      </c>
      <c r="AT52" s="27" t="s">
        <v>61</v>
      </c>
      <c r="AU52" s="28" t="s">
        <v>61</v>
      </c>
      <c r="AV52" s="27" t="s">
        <v>61</v>
      </c>
      <c r="AW52" s="27" t="s">
        <v>61</v>
      </c>
      <c r="AX52" s="27" t="s">
        <v>61</v>
      </c>
      <c r="AY52" s="27" t="s">
        <v>61</v>
      </c>
      <c r="AZ52" s="27" t="s">
        <v>61</v>
      </c>
      <c r="BA52" s="27" t="s">
        <v>61</v>
      </c>
      <c r="BB52" s="28" t="s">
        <v>60</v>
      </c>
      <c r="BC52" s="27" t="s">
        <v>59</v>
      </c>
      <c r="BD52" s="27" t="s">
        <v>60</v>
      </c>
      <c r="BE52" s="27" t="s">
        <v>59</v>
      </c>
    </row>
    <row r="53" ht="15.75" customHeight="1">
      <c r="A53" s="26" t="s">
        <v>567</v>
      </c>
      <c r="B53" s="27" t="s">
        <v>555</v>
      </c>
      <c r="C53" s="27" t="s">
        <v>57</v>
      </c>
      <c r="D53" s="27" t="s">
        <v>81</v>
      </c>
      <c r="E53" s="27" t="s">
        <v>223</v>
      </c>
      <c r="F53" s="28">
        <v>1.0</v>
      </c>
      <c r="G53" s="28" t="s">
        <v>60</v>
      </c>
      <c r="H53" s="28" t="s">
        <v>60</v>
      </c>
      <c r="I53" s="28" t="s">
        <v>60</v>
      </c>
      <c r="J53" s="28" t="s">
        <v>60</v>
      </c>
      <c r="K53" s="28" t="s">
        <v>60</v>
      </c>
      <c r="L53" s="28" t="s">
        <v>60</v>
      </c>
      <c r="M53" s="27" t="s">
        <v>61</v>
      </c>
      <c r="N53" s="19" t="str">
        <f t="shared" si="1"/>
        <v>Maquina Coser Mano Portatil Portable Viajera Recargable MiniColor : BlancoEH-15</v>
      </c>
      <c r="O53" s="19" t="str">
        <f t="shared" si="2"/>
        <v>Maquina Coser Mano Portatil Portable Viajera Recargable MiniColor : BlancoEH-15</v>
      </c>
      <c r="P53" s="19">
        <v>0.0</v>
      </c>
      <c r="Q53" s="19">
        <f t="shared" si="14"/>
        <v>0</v>
      </c>
      <c r="R53" s="27"/>
      <c r="S53" s="19">
        <v>0.0</v>
      </c>
      <c r="T53" s="19">
        <v>0.0</v>
      </c>
      <c r="U53" s="19">
        <v>0.0</v>
      </c>
      <c r="V53" s="21">
        <v>0.0</v>
      </c>
      <c r="W53" s="27" t="s">
        <v>568</v>
      </c>
      <c r="X53" s="27" t="s">
        <v>569</v>
      </c>
      <c r="Y53" s="27" t="s">
        <v>570</v>
      </c>
      <c r="Z53" s="27" t="s">
        <v>571</v>
      </c>
      <c r="AA53" s="28">
        <v>22677.0</v>
      </c>
      <c r="AB53" s="28" t="s">
        <v>66</v>
      </c>
      <c r="AC53" s="27" t="s">
        <v>61</v>
      </c>
      <c r="AD53" s="27" t="s">
        <v>61</v>
      </c>
      <c r="AE53" s="27" t="s">
        <v>61</v>
      </c>
      <c r="AF53" s="27" t="s">
        <v>61</v>
      </c>
      <c r="AG53" s="27" t="s">
        <v>61</v>
      </c>
      <c r="AH53" s="27" t="s">
        <v>61</v>
      </c>
      <c r="AI53" s="27" t="s">
        <v>61</v>
      </c>
      <c r="AJ53" s="27" t="s">
        <v>61</v>
      </c>
      <c r="AK53" s="27" t="s">
        <v>61</v>
      </c>
      <c r="AL53" s="27" t="s">
        <v>61</v>
      </c>
      <c r="AM53" s="27" t="s">
        <v>61</v>
      </c>
      <c r="AN53" s="27" t="s">
        <v>61</v>
      </c>
      <c r="AO53" s="27" t="s">
        <v>61</v>
      </c>
      <c r="AP53" s="27" t="s">
        <v>61</v>
      </c>
      <c r="AQ53" s="27" t="s">
        <v>61</v>
      </c>
      <c r="AR53" s="27" t="s">
        <v>61</v>
      </c>
      <c r="AS53" s="27" t="s">
        <v>61</v>
      </c>
      <c r="AT53" s="27" t="s">
        <v>61</v>
      </c>
      <c r="AU53" s="28" t="s">
        <v>61</v>
      </c>
      <c r="AV53" s="27" t="s">
        <v>61</v>
      </c>
      <c r="AW53" s="27" t="s">
        <v>61</v>
      </c>
      <c r="AX53" s="27" t="s">
        <v>61</v>
      </c>
      <c r="AY53" s="27" t="s">
        <v>61</v>
      </c>
      <c r="AZ53" s="27" t="s">
        <v>61</v>
      </c>
      <c r="BA53" s="27" t="s">
        <v>61</v>
      </c>
      <c r="BB53" s="28" t="s">
        <v>60</v>
      </c>
      <c r="BC53" s="27" t="s">
        <v>59</v>
      </c>
      <c r="BD53" s="27" t="s">
        <v>60</v>
      </c>
      <c r="BE53" s="27" t="s">
        <v>59</v>
      </c>
    </row>
    <row r="54" ht="15.75" customHeight="1">
      <c r="A54" s="26" t="s">
        <v>572</v>
      </c>
      <c r="B54" s="27" t="s">
        <v>555</v>
      </c>
      <c r="C54" s="27" t="s">
        <v>57</v>
      </c>
      <c r="D54" s="27" t="s">
        <v>81</v>
      </c>
      <c r="E54" s="27" t="s">
        <v>223</v>
      </c>
      <c r="F54" s="28">
        <v>1.0</v>
      </c>
      <c r="G54" s="28" t="s">
        <v>60</v>
      </c>
      <c r="H54" s="28" t="s">
        <v>60</v>
      </c>
      <c r="I54" s="28" t="s">
        <v>60</v>
      </c>
      <c r="J54" s="28" t="s">
        <v>60</v>
      </c>
      <c r="K54" s="28" t="s">
        <v>60</v>
      </c>
      <c r="L54" s="28" t="s">
        <v>60</v>
      </c>
      <c r="M54" s="27" t="s">
        <v>61</v>
      </c>
      <c r="N54" s="19" t="str">
        <f t="shared" si="1"/>
        <v>Molino Moledor De Café Y Pequeñas Especias EléctricoColor : GrisRD-22</v>
      </c>
      <c r="O54" s="19" t="str">
        <f t="shared" si="2"/>
        <v>Molino Moledor De Café Y Pequeñas Especias EléctricoColor : GrisRD-22</v>
      </c>
      <c r="P54" s="19">
        <v>0.0</v>
      </c>
      <c r="Q54" s="19">
        <f t="shared" si="14"/>
        <v>0</v>
      </c>
      <c r="R54" s="27"/>
      <c r="S54" s="19">
        <v>0.0</v>
      </c>
      <c r="T54" s="19">
        <v>0.0</v>
      </c>
      <c r="U54" s="19">
        <v>0.0</v>
      </c>
      <c r="V54" s="21">
        <v>0.0</v>
      </c>
      <c r="W54" s="27" t="s">
        <v>224</v>
      </c>
      <c r="X54" s="27" t="s">
        <v>225</v>
      </c>
      <c r="Y54" s="27" t="s">
        <v>226</v>
      </c>
      <c r="Z54" s="27" t="s">
        <v>65</v>
      </c>
      <c r="AA54" s="28">
        <v>32550.0</v>
      </c>
      <c r="AB54" s="28" t="s">
        <v>66</v>
      </c>
      <c r="AC54" s="27" t="s">
        <v>61</v>
      </c>
      <c r="AD54" s="27" t="s">
        <v>61</v>
      </c>
      <c r="AE54" s="27" t="s">
        <v>61</v>
      </c>
      <c r="AF54" s="27" t="s">
        <v>61</v>
      </c>
      <c r="AG54" s="27" t="s">
        <v>61</v>
      </c>
      <c r="AH54" s="27" t="s">
        <v>61</v>
      </c>
      <c r="AI54" s="27" t="s">
        <v>61</v>
      </c>
      <c r="AJ54" s="27" t="s">
        <v>61</v>
      </c>
      <c r="AK54" s="27" t="s">
        <v>61</v>
      </c>
      <c r="AL54" s="27" t="s">
        <v>61</v>
      </c>
      <c r="AM54" s="27" t="s">
        <v>61</v>
      </c>
      <c r="AN54" s="27" t="s">
        <v>61</v>
      </c>
      <c r="AO54" s="27" t="s">
        <v>61</v>
      </c>
      <c r="AP54" s="27" t="s">
        <v>61</v>
      </c>
      <c r="AQ54" s="27" t="s">
        <v>61</v>
      </c>
      <c r="AR54" s="27" t="s">
        <v>61</v>
      </c>
      <c r="AS54" s="27" t="s">
        <v>61</v>
      </c>
      <c r="AT54" s="27" t="s">
        <v>61</v>
      </c>
      <c r="AU54" s="28" t="s">
        <v>61</v>
      </c>
      <c r="AV54" s="27" t="s">
        <v>61</v>
      </c>
      <c r="AW54" s="27" t="s">
        <v>61</v>
      </c>
      <c r="AX54" s="27" t="s">
        <v>61</v>
      </c>
      <c r="AY54" s="27" t="s">
        <v>61</v>
      </c>
      <c r="AZ54" s="27" t="s">
        <v>61</v>
      </c>
      <c r="BA54" s="27" t="s">
        <v>61</v>
      </c>
      <c r="BB54" s="28" t="s">
        <v>60</v>
      </c>
      <c r="BC54" s="27" t="s">
        <v>59</v>
      </c>
      <c r="BD54" s="27" t="s">
        <v>60</v>
      </c>
      <c r="BE54" s="27" t="s">
        <v>59</v>
      </c>
    </row>
    <row r="55" ht="15.75" customHeight="1">
      <c r="A55" s="18" t="s">
        <v>573</v>
      </c>
      <c r="B55" s="19" t="s">
        <v>574</v>
      </c>
      <c r="C55" s="19" t="s">
        <v>57</v>
      </c>
      <c r="D55" s="19" t="s">
        <v>575</v>
      </c>
      <c r="E55" s="19" t="s">
        <v>59</v>
      </c>
      <c r="F55" s="20">
        <v>1.0</v>
      </c>
      <c r="G55" s="20">
        <v>32550.0</v>
      </c>
      <c r="H55" s="20">
        <v>9900.0</v>
      </c>
      <c r="I55" s="20">
        <v>-6657.0</v>
      </c>
      <c r="J55" s="20" t="s">
        <v>60</v>
      </c>
      <c r="K55" s="20" t="s">
        <v>60</v>
      </c>
      <c r="L55" s="20">
        <v>35793.0</v>
      </c>
      <c r="M55" s="19" t="s">
        <v>61</v>
      </c>
      <c r="N55" s="19" t="str">
        <f t="shared" si="1"/>
        <v>Molino Moledor De Café Y Pequeñas Especias EléctricoColor : GrisRD-22</v>
      </c>
      <c r="O55" s="19" t="str">
        <f t="shared" si="2"/>
        <v>Molino Moledor De Café Y Pequeñas Especias EléctricoColor : GrisRD-22</v>
      </c>
      <c r="P55" s="19">
        <f>VLOOKUP(O55,YOVANI!B:D,3,0)</f>
        <v>23000</v>
      </c>
      <c r="Q55" s="19">
        <f t="shared" si="14"/>
        <v>23000</v>
      </c>
      <c r="R55" s="19">
        <v>7300.0</v>
      </c>
      <c r="S55" s="19">
        <v>1000.0</v>
      </c>
      <c r="T55" s="19">
        <f t="shared" ref="T55:T60" si="15">L55-Q55-R55-S55</f>
        <v>4493</v>
      </c>
      <c r="U55" s="19" t="str">
        <f t="shared" ref="U55:U60" si="16">T55/F85</f>
        <v>#DIV/0!</v>
      </c>
      <c r="V55" s="21">
        <f t="shared" ref="V55:V60" si="17">T55/Q55</f>
        <v>0.1953478261</v>
      </c>
      <c r="W55" s="19" t="s">
        <v>224</v>
      </c>
      <c r="X55" s="19" t="s">
        <v>225</v>
      </c>
      <c r="Y55" s="19" t="s">
        <v>226</v>
      </c>
      <c r="Z55" s="19" t="s">
        <v>65</v>
      </c>
      <c r="AA55" s="20">
        <v>32550.0</v>
      </c>
      <c r="AB55" s="20" t="s">
        <v>66</v>
      </c>
      <c r="AC55" s="19" t="s">
        <v>67</v>
      </c>
      <c r="AD55" s="19" t="s">
        <v>576</v>
      </c>
      <c r="AE55" s="19" t="s">
        <v>577</v>
      </c>
      <c r="AF55" s="19" t="s">
        <v>61</v>
      </c>
      <c r="AG55" s="19" t="s">
        <v>61</v>
      </c>
      <c r="AH55" s="19" t="s">
        <v>576</v>
      </c>
      <c r="AI55" s="19" t="s">
        <v>578</v>
      </c>
      <c r="AJ55" s="19" t="s">
        <v>579</v>
      </c>
      <c r="AK55" s="19" t="s">
        <v>580</v>
      </c>
      <c r="AL55" s="19" t="s">
        <v>105</v>
      </c>
      <c r="AM55" s="19" t="s">
        <v>581</v>
      </c>
      <c r="AN55" s="19" t="s">
        <v>75</v>
      </c>
      <c r="AO55" s="19" t="s">
        <v>76</v>
      </c>
      <c r="AP55" s="19" t="s">
        <v>61</v>
      </c>
      <c r="AQ55" s="19" t="s">
        <v>61</v>
      </c>
      <c r="AR55" s="19" t="s">
        <v>77</v>
      </c>
      <c r="AS55" s="19" t="s">
        <v>582</v>
      </c>
      <c r="AT55" s="19" t="s">
        <v>61</v>
      </c>
      <c r="AU55" s="20" t="s">
        <v>61</v>
      </c>
      <c r="AV55" s="19" t="s">
        <v>61</v>
      </c>
      <c r="AW55" s="19" t="s">
        <v>61</v>
      </c>
      <c r="AX55" s="19" t="s">
        <v>61</v>
      </c>
      <c r="AY55" s="19" t="s">
        <v>61</v>
      </c>
      <c r="AZ55" s="19" t="s">
        <v>61</v>
      </c>
      <c r="BA55" s="19" t="s">
        <v>61</v>
      </c>
      <c r="BB55" s="20" t="s">
        <v>60</v>
      </c>
      <c r="BC55" s="19" t="s">
        <v>59</v>
      </c>
      <c r="BD55" s="19" t="s">
        <v>60</v>
      </c>
      <c r="BE55" s="19" t="s">
        <v>59</v>
      </c>
    </row>
    <row r="56" ht="15.75" customHeight="1">
      <c r="A56" s="18" t="s">
        <v>583</v>
      </c>
      <c r="B56" s="19" t="s">
        <v>584</v>
      </c>
      <c r="C56" s="19" t="s">
        <v>57</v>
      </c>
      <c r="D56" s="19" t="s">
        <v>58</v>
      </c>
      <c r="E56" s="19" t="s">
        <v>59</v>
      </c>
      <c r="F56" s="20">
        <v>1.0</v>
      </c>
      <c r="G56" s="20">
        <v>32550.0</v>
      </c>
      <c r="H56" s="20">
        <v>11500.0</v>
      </c>
      <c r="I56" s="20">
        <v>-6657.0</v>
      </c>
      <c r="J56" s="20" t="s">
        <v>60</v>
      </c>
      <c r="K56" s="20" t="s">
        <v>60</v>
      </c>
      <c r="L56" s="20">
        <v>37393.0</v>
      </c>
      <c r="M56" s="19" t="s">
        <v>61</v>
      </c>
      <c r="N56" s="19" t="str">
        <f t="shared" si="1"/>
        <v>Molino Moledor De Café Y Pequeñas Especias EléctricoColor : GrisRD-22</v>
      </c>
      <c r="O56" s="19" t="str">
        <f t="shared" si="2"/>
        <v>Molino Moledor De Café Y Pequeñas Especias EléctricoColor : GrisRD-22</v>
      </c>
      <c r="P56" s="19">
        <f>VLOOKUP(O56,YOVANI!B:D,3,0)</f>
        <v>23000</v>
      </c>
      <c r="Q56" s="19">
        <f t="shared" si="14"/>
        <v>23000</v>
      </c>
      <c r="R56" s="19">
        <v>7300.0</v>
      </c>
      <c r="S56" s="19">
        <v>1000.0</v>
      </c>
      <c r="T56" s="19">
        <f t="shared" si="15"/>
        <v>6093</v>
      </c>
      <c r="U56" s="19" t="str">
        <f t="shared" si="16"/>
        <v>#DIV/0!</v>
      </c>
      <c r="V56" s="21">
        <f t="shared" si="17"/>
        <v>0.2649130435</v>
      </c>
      <c r="W56" s="19" t="s">
        <v>224</v>
      </c>
      <c r="X56" s="19" t="s">
        <v>225</v>
      </c>
      <c r="Y56" s="19" t="s">
        <v>226</v>
      </c>
      <c r="Z56" s="19" t="s">
        <v>65</v>
      </c>
      <c r="AA56" s="20">
        <v>32550.0</v>
      </c>
      <c r="AB56" s="20" t="s">
        <v>66</v>
      </c>
      <c r="AC56" s="19" t="s">
        <v>67</v>
      </c>
      <c r="AD56" s="19" t="s">
        <v>585</v>
      </c>
      <c r="AE56" s="19" t="s">
        <v>586</v>
      </c>
      <c r="AF56" s="19" t="s">
        <v>61</v>
      </c>
      <c r="AG56" s="19" t="s">
        <v>61</v>
      </c>
      <c r="AH56" s="19" t="s">
        <v>585</v>
      </c>
      <c r="AI56" s="19" t="s">
        <v>587</v>
      </c>
      <c r="AJ56" s="19" t="s">
        <v>588</v>
      </c>
      <c r="AK56" s="19" t="s">
        <v>535</v>
      </c>
      <c r="AL56" s="19" t="s">
        <v>73</v>
      </c>
      <c r="AM56" s="19" t="s">
        <v>589</v>
      </c>
      <c r="AN56" s="19" t="s">
        <v>75</v>
      </c>
      <c r="AO56" s="19" t="s">
        <v>76</v>
      </c>
      <c r="AP56" s="19" t="s">
        <v>61</v>
      </c>
      <c r="AQ56" s="19" t="s">
        <v>61</v>
      </c>
      <c r="AR56" s="19" t="s">
        <v>77</v>
      </c>
      <c r="AS56" s="19" t="s">
        <v>590</v>
      </c>
      <c r="AT56" s="19" t="s">
        <v>61</v>
      </c>
      <c r="AU56" s="20" t="s">
        <v>61</v>
      </c>
      <c r="AV56" s="19" t="s">
        <v>61</v>
      </c>
      <c r="AW56" s="19" t="s">
        <v>61</v>
      </c>
      <c r="AX56" s="19" t="s">
        <v>61</v>
      </c>
      <c r="AY56" s="19" t="s">
        <v>61</v>
      </c>
      <c r="AZ56" s="19" t="s">
        <v>61</v>
      </c>
      <c r="BA56" s="19" t="s">
        <v>61</v>
      </c>
      <c r="BB56" s="20" t="s">
        <v>60</v>
      </c>
      <c r="BC56" s="19" t="s">
        <v>59</v>
      </c>
      <c r="BD56" s="19" t="s">
        <v>60</v>
      </c>
      <c r="BE56" s="19" t="s">
        <v>59</v>
      </c>
    </row>
    <row r="57" ht="15.75" customHeight="1">
      <c r="A57" s="18" t="s">
        <v>591</v>
      </c>
      <c r="B57" s="19" t="s">
        <v>592</v>
      </c>
      <c r="C57" s="19" t="s">
        <v>57</v>
      </c>
      <c r="D57" s="19" t="s">
        <v>81</v>
      </c>
      <c r="E57" s="19" t="s">
        <v>59</v>
      </c>
      <c r="F57" s="20">
        <v>1.0</v>
      </c>
      <c r="G57" s="20">
        <v>80655.0</v>
      </c>
      <c r="H57" s="20">
        <v>15400.0</v>
      </c>
      <c r="I57" s="20">
        <v>-12585.0</v>
      </c>
      <c r="J57" s="20">
        <v>-15400.0</v>
      </c>
      <c r="K57" s="20" t="s">
        <v>60</v>
      </c>
      <c r="L57" s="20">
        <v>68070.0</v>
      </c>
      <c r="M57" s="19" t="s">
        <v>61</v>
      </c>
      <c r="N57" s="19" t="str">
        <f t="shared" si="1"/>
        <v>Cámara Para Carro Dvr 3 Lentes 1080p Full Hd Dash Cam 3 En 1 HG-60</v>
      </c>
      <c r="O57" s="19" t="str">
        <f t="shared" si="2"/>
        <v>Cámara Para Carro Dvr 3 Lentes 1080p Full Hd Dash Cam 3 En 1 HG-60</v>
      </c>
      <c r="P57" s="19">
        <f>VLOOKUP(O57,YOVANI!B:D,3,0)</f>
        <v>60000</v>
      </c>
      <c r="Q57" s="19">
        <f t="shared" si="14"/>
        <v>60000</v>
      </c>
      <c r="R57" s="19"/>
      <c r="S57" s="19">
        <v>1000.0</v>
      </c>
      <c r="T57" s="19">
        <f t="shared" si="15"/>
        <v>7070</v>
      </c>
      <c r="U57" s="19" t="str">
        <f t="shared" si="16"/>
        <v>#DIV/0!</v>
      </c>
      <c r="V57" s="21">
        <f t="shared" si="17"/>
        <v>0.1178333333</v>
      </c>
      <c r="W57" s="19" t="s">
        <v>201</v>
      </c>
      <c r="X57" s="19" t="s">
        <v>202</v>
      </c>
      <c r="Y57" s="19" t="s">
        <v>203</v>
      </c>
      <c r="Z57" s="19" t="s">
        <v>61</v>
      </c>
      <c r="AA57" s="20">
        <v>80655.0</v>
      </c>
      <c r="AB57" s="20" t="s">
        <v>66</v>
      </c>
      <c r="AC57" s="19" t="s">
        <v>67</v>
      </c>
      <c r="AD57" s="19" t="s">
        <v>593</v>
      </c>
      <c r="AE57" s="19" t="s">
        <v>594</v>
      </c>
      <c r="AF57" s="19" t="s">
        <v>61</v>
      </c>
      <c r="AG57" s="19" t="s">
        <v>61</v>
      </c>
      <c r="AH57" s="19" t="s">
        <v>593</v>
      </c>
      <c r="AI57" s="19" t="s">
        <v>595</v>
      </c>
      <c r="AJ57" s="19" t="s">
        <v>596</v>
      </c>
      <c r="AK57" s="19" t="s">
        <v>597</v>
      </c>
      <c r="AL57" s="19" t="s">
        <v>598</v>
      </c>
      <c r="AM57" s="19" t="s">
        <v>599</v>
      </c>
      <c r="AN57" s="19" t="s">
        <v>75</v>
      </c>
      <c r="AO57" s="19" t="s">
        <v>92</v>
      </c>
      <c r="AP57" s="19" t="s">
        <v>61</v>
      </c>
      <c r="AQ57" s="19" t="s">
        <v>61</v>
      </c>
      <c r="AR57" s="19" t="s">
        <v>93</v>
      </c>
      <c r="AS57" s="19" t="s">
        <v>600</v>
      </c>
      <c r="AT57" s="19" t="s">
        <v>61</v>
      </c>
      <c r="AU57" s="20" t="s">
        <v>61</v>
      </c>
      <c r="AV57" s="19" t="s">
        <v>61</v>
      </c>
      <c r="AW57" s="19" t="s">
        <v>61</v>
      </c>
      <c r="AX57" s="19" t="s">
        <v>61</v>
      </c>
      <c r="AY57" s="19" t="s">
        <v>61</v>
      </c>
      <c r="AZ57" s="19" t="s">
        <v>61</v>
      </c>
      <c r="BA57" s="19" t="s">
        <v>61</v>
      </c>
      <c r="BB57" s="20" t="s">
        <v>60</v>
      </c>
      <c r="BC57" s="19" t="s">
        <v>59</v>
      </c>
      <c r="BD57" s="19" t="s">
        <v>60</v>
      </c>
      <c r="BE57" s="19" t="s">
        <v>59</v>
      </c>
    </row>
    <row r="58" ht="15.75" customHeight="1">
      <c r="A58" s="18" t="s">
        <v>601</v>
      </c>
      <c r="B58" s="19" t="s">
        <v>602</v>
      </c>
      <c r="C58" s="19" t="s">
        <v>57</v>
      </c>
      <c r="D58" s="19" t="s">
        <v>58</v>
      </c>
      <c r="E58" s="19" t="s">
        <v>59</v>
      </c>
      <c r="F58" s="20">
        <v>3.0</v>
      </c>
      <c r="G58" s="20">
        <v>63729.0</v>
      </c>
      <c r="H58" s="20">
        <v>8900.0</v>
      </c>
      <c r="I58" s="20">
        <v>-15222.0</v>
      </c>
      <c r="J58" s="20" t="s">
        <v>60</v>
      </c>
      <c r="K58" s="20" t="s">
        <v>60</v>
      </c>
      <c r="L58" s="20">
        <v>57407.0</v>
      </c>
      <c r="M58" s="19" t="s">
        <v>61</v>
      </c>
      <c r="N58" s="19" t="str">
        <f t="shared" si="1"/>
        <v>Lámparas Luz Led X3 Portátil Inalámbricas Adhesivas +controlColor de la luz : Blanco frío | Voltaje : 110VJUA-14.5</v>
      </c>
      <c r="O58" s="19" t="str">
        <f t="shared" si="2"/>
        <v>Lámparas Luz Led X3 Portátil Inalámbricas Adhesivas +controlColor de la luz : Blanco frío | Voltaje : 110VJUA-14.5</v>
      </c>
      <c r="P58" s="19">
        <f>VLOOKUP(O58,YOVANI!B:D,3,0)</f>
        <v>15000</v>
      </c>
      <c r="Q58" s="19">
        <f t="shared" si="14"/>
        <v>45000</v>
      </c>
      <c r="R58" s="19">
        <v>7300.0</v>
      </c>
      <c r="S58" s="19">
        <v>1000.0</v>
      </c>
      <c r="T58" s="19">
        <f t="shared" si="15"/>
        <v>4107</v>
      </c>
      <c r="U58" s="19" t="str">
        <f t="shared" si="16"/>
        <v>#DIV/0!</v>
      </c>
      <c r="V58" s="21">
        <f t="shared" si="17"/>
        <v>0.09126666667</v>
      </c>
      <c r="W58" s="19" t="s">
        <v>603</v>
      </c>
      <c r="X58" s="19" t="s">
        <v>604</v>
      </c>
      <c r="Y58" s="19" t="s">
        <v>605</v>
      </c>
      <c r="Z58" s="19" t="s">
        <v>126</v>
      </c>
      <c r="AA58" s="20">
        <v>21243.0</v>
      </c>
      <c r="AB58" s="20" t="s">
        <v>66</v>
      </c>
      <c r="AC58" s="19" t="s">
        <v>67</v>
      </c>
      <c r="AD58" s="19" t="s">
        <v>606</v>
      </c>
      <c r="AE58" s="19" t="s">
        <v>607</v>
      </c>
      <c r="AF58" s="19" t="s">
        <v>61</v>
      </c>
      <c r="AG58" s="19" t="s">
        <v>61</v>
      </c>
      <c r="AH58" s="19" t="s">
        <v>606</v>
      </c>
      <c r="AI58" s="19" t="s">
        <v>608</v>
      </c>
      <c r="AJ58" s="19" t="s">
        <v>609</v>
      </c>
      <c r="AK58" s="19" t="s">
        <v>72</v>
      </c>
      <c r="AL58" s="19" t="s">
        <v>73</v>
      </c>
      <c r="AM58" s="19" t="s">
        <v>74</v>
      </c>
      <c r="AN58" s="19" t="s">
        <v>75</v>
      </c>
      <c r="AO58" s="19" t="s">
        <v>76</v>
      </c>
      <c r="AP58" s="19" t="s">
        <v>61</v>
      </c>
      <c r="AQ58" s="19" t="s">
        <v>61</v>
      </c>
      <c r="AR58" s="19" t="s">
        <v>77</v>
      </c>
      <c r="AS58" s="19" t="s">
        <v>610</v>
      </c>
      <c r="AT58" s="19" t="s">
        <v>61</v>
      </c>
      <c r="AU58" s="20" t="s">
        <v>61</v>
      </c>
      <c r="AV58" s="19" t="s">
        <v>61</v>
      </c>
      <c r="AW58" s="19" t="s">
        <v>61</v>
      </c>
      <c r="AX58" s="19" t="s">
        <v>61</v>
      </c>
      <c r="AY58" s="19" t="s">
        <v>61</v>
      </c>
      <c r="AZ58" s="19" t="s">
        <v>61</v>
      </c>
      <c r="BA58" s="19" t="s">
        <v>61</v>
      </c>
      <c r="BB58" s="20" t="s">
        <v>60</v>
      </c>
      <c r="BC58" s="19" t="s">
        <v>59</v>
      </c>
      <c r="BD58" s="19" t="s">
        <v>60</v>
      </c>
      <c r="BE58" s="19" t="s">
        <v>59</v>
      </c>
    </row>
    <row r="59" ht="15.75" customHeight="1">
      <c r="A59" s="18" t="s">
        <v>611</v>
      </c>
      <c r="B59" s="19" t="s">
        <v>612</v>
      </c>
      <c r="C59" s="19" t="s">
        <v>57</v>
      </c>
      <c r="D59" s="19" t="s">
        <v>58</v>
      </c>
      <c r="E59" s="19" t="s">
        <v>223</v>
      </c>
      <c r="F59" s="20">
        <v>1.0</v>
      </c>
      <c r="G59" s="20">
        <v>33840.0</v>
      </c>
      <c r="H59" s="20">
        <v>11500.0</v>
      </c>
      <c r="I59" s="20">
        <v>-7260.98</v>
      </c>
      <c r="J59" s="20" t="s">
        <v>60</v>
      </c>
      <c r="K59" s="20" t="s">
        <v>60</v>
      </c>
      <c r="L59" s="20">
        <v>38079.02</v>
      </c>
      <c r="M59" s="19" t="s">
        <v>61</v>
      </c>
      <c r="N59" s="19" t="str">
        <f t="shared" si="1"/>
        <v>Organizador Estante De Huevos Para Nevera Encimera 3 NivelesColor : GrisDG-22</v>
      </c>
      <c r="O59" s="19" t="str">
        <f t="shared" si="2"/>
        <v>Organizador Estante De Huevos Para Nevera Encimera 3 NivelesColor : GrisDG-22</v>
      </c>
      <c r="P59" s="19">
        <f>VLOOKUP(O59,YOVANI!B:D,3,0)</f>
        <v>22000</v>
      </c>
      <c r="Q59" s="19">
        <f t="shared" si="14"/>
        <v>22000</v>
      </c>
      <c r="R59" s="19">
        <v>7300.0</v>
      </c>
      <c r="S59" s="19">
        <v>1000.0</v>
      </c>
      <c r="T59" s="19">
        <f t="shared" si="15"/>
        <v>7779.02</v>
      </c>
      <c r="U59" s="19" t="str">
        <f t="shared" si="16"/>
        <v>#DIV/0!</v>
      </c>
      <c r="V59" s="21">
        <f t="shared" si="17"/>
        <v>0.3535918182</v>
      </c>
      <c r="W59" s="19" t="s">
        <v>62</v>
      </c>
      <c r="X59" s="19" t="s">
        <v>63</v>
      </c>
      <c r="Y59" s="19" t="s">
        <v>64</v>
      </c>
      <c r="Z59" s="19" t="s">
        <v>65</v>
      </c>
      <c r="AA59" s="20">
        <v>33840.0</v>
      </c>
      <c r="AB59" s="20" t="s">
        <v>66</v>
      </c>
      <c r="AC59" s="19" t="s">
        <v>67</v>
      </c>
      <c r="AD59" s="19" t="s">
        <v>613</v>
      </c>
      <c r="AE59" s="19" t="s">
        <v>614</v>
      </c>
      <c r="AF59" s="19" t="s">
        <v>61</v>
      </c>
      <c r="AG59" s="19" t="s">
        <v>61</v>
      </c>
      <c r="AH59" s="19" t="s">
        <v>613</v>
      </c>
      <c r="AI59" s="19" t="s">
        <v>615</v>
      </c>
      <c r="AJ59" s="19" t="s">
        <v>616</v>
      </c>
      <c r="AK59" s="19" t="s">
        <v>219</v>
      </c>
      <c r="AL59" s="19" t="s">
        <v>73</v>
      </c>
      <c r="AM59" s="19" t="s">
        <v>220</v>
      </c>
      <c r="AN59" s="19" t="s">
        <v>75</v>
      </c>
      <c r="AO59" s="19" t="s">
        <v>76</v>
      </c>
      <c r="AP59" s="19" t="s">
        <v>61</v>
      </c>
      <c r="AQ59" s="19" t="s">
        <v>61</v>
      </c>
      <c r="AR59" s="19" t="s">
        <v>77</v>
      </c>
      <c r="AS59" s="19" t="s">
        <v>617</v>
      </c>
      <c r="AT59" s="19" t="s">
        <v>61</v>
      </c>
      <c r="AU59" s="20" t="s">
        <v>61</v>
      </c>
      <c r="AV59" s="19" t="s">
        <v>61</v>
      </c>
      <c r="AW59" s="19" t="s">
        <v>61</v>
      </c>
      <c r="AX59" s="19" t="s">
        <v>61</v>
      </c>
      <c r="AY59" s="19" t="s">
        <v>61</v>
      </c>
      <c r="AZ59" s="19" t="s">
        <v>61</v>
      </c>
      <c r="BA59" s="19" t="s">
        <v>61</v>
      </c>
      <c r="BB59" s="20" t="s">
        <v>60</v>
      </c>
      <c r="BC59" s="19" t="s">
        <v>59</v>
      </c>
      <c r="BD59" s="19" t="s">
        <v>60</v>
      </c>
      <c r="BE59" s="19" t="s">
        <v>59</v>
      </c>
    </row>
    <row r="60" ht="15.75" customHeight="1">
      <c r="A60" s="18" t="s">
        <v>618</v>
      </c>
      <c r="B60" s="19" t="s">
        <v>619</v>
      </c>
      <c r="C60" s="19" t="s">
        <v>57</v>
      </c>
      <c r="D60" s="19" t="s">
        <v>81</v>
      </c>
      <c r="E60" s="19" t="s">
        <v>59</v>
      </c>
      <c r="F60" s="20">
        <v>1.0</v>
      </c>
      <c r="G60" s="20">
        <v>20033.0</v>
      </c>
      <c r="H60" s="20">
        <v>15300.0</v>
      </c>
      <c r="I60" s="20">
        <v>-4504.0</v>
      </c>
      <c r="J60" s="20">
        <v>-15300.0</v>
      </c>
      <c r="K60" s="20" t="s">
        <v>60</v>
      </c>
      <c r="L60" s="20">
        <v>15529.0</v>
      </c>
      <c r="M60" s="19" t="s">
        <v>61</v>
      </c>
      <c r="N60" s="19" t="str">
        <f t="shared" si="1"/>
        <v>Cámara De Seguridad Shenzhen A9 Mini Con Resolución De 1080p Visión Nocturna Incluida Negra TC-14</v>
      </c>
      <c r="O60" s="19" t="str">
        <f t="shared" si="2"/>
        <v>Cámara De Seguridad Shenzhen A9 Mini Con Resolución De 1080p Visión Nocturna Incluida Negra TC-14</v>
      </c>
      <c r="P60" s="19">
        <f>VLOOKUP(O60,YOVANI!B:D,3,0)</f>
        <v>14000</v>
      </c>
      <c r="Q60" s="19">
        <f t="shared" si="14"/>
        <v>14000</v>
      </c>
      <c r="R60" s="19"/>
      <c r="S60" s="19">
        <v>1000.0</v>
      </c>
      <c r="T60" s="19">
        <f t="shared" si="15"/>
        <v>529</v>
      </c>
      <c r="U60" s="19" t="str">
        <f t="shared" si="16"/>
        <v>#DIV/0!</v>
      </c>
      <c r="V60" s="21">
        <f t="shared" si="17"/>
        <v>0.03778571429</v>
      </c>
      <c r="W60" s="19" t="s">
        <v>111</v>
      </c>
      <c r="X60" s="19" t="s">
        <v>112</v>
      </c>
      <c r="Y60" s="19" t="s">
        <v>113</v>
      </c>
      <c r="Z60" s="19" t="s">
        <v>61</v>
      </c>
      <c r="AA60" s="20">
        <v>20033.0</v>
      </c>
      <c r="AB60" s="20" t="s">
        <v>66</v>
      </c>
      <c r="AC60" s="19" t="s">
        <v>67</v>
      </c>
      <c r="AD60" s="19" t="s">
        <v>620</v>
      </c>
      <c r="AE60" s="19" t="s">
        <v>621</v>
      </c>
      <c r="AF60" s="19" t="s">
        <v>61</v>
      </c>
      <c r="AG60" s="19" t="s">
        <v>61</v>
      </c>
      <c r="AH60" s="19" t="s">
        <v>620</v>
      </c>
      <c r="AI60" s="19" t="s">
        <v>622</v>
      </c>
      <c r="AJ60" s="19" t="s">
        <v>623</v>
      </c>
      <c r="AK60" s="19" t="s">
        <v>624</v>
      </c>
      <c r="AL60" s="19" t="s">
        <v>264</v>
      </c>
      <c r="AM60" s="19" t="s">
        <v>625</v>
      </c>
      <c r="AN60" s="19" t="s">
        <v>75</v>
      </c>
      <c r="AO60" s="19" t="s">
        <v>92</v>
      </c>
      <c r="AP60" s="19" t="s">
        <v>61</v>
      </c>
      <c r="AQ60" s="19" t="s">
        <v>61</v>
      </c>
      <c r="AR60" s="19" t="s">
        <v>93</v>
      </c>
      <c r="AS60" s="19" t="s">
        <v>626</v>
      </c>
      <c r="AT60" s="19" t="s">
        <v>61</v>
      </c>
      <c r="AU60" s="20" t="s">
        <v>61</v>
      </c>
      <c r="AV60" s="19" t="s">
        <v>61</v>
      </c>
      <c r="AW60" s="19" t="s">
        <v>61</v>
      </c>
      <c r="AX60" s="19" t="s">
        <v>61</v>
      </c>
      <c r="AY60" s="19" t="s">
        <v>61</v>
      </c>
      <c r="AZ60" s="19" t="s">
        <v>61</v>
      </c>
      <c r="BA60" s="19" t="s">
        <v>61</v>
      </c>
      <c r="BB60" s="20" t="s">
        <v>60</v>
      </c>
      <c r="BC60" s="19" t="s">
        <v>59</v>
      </c>
      <c r="BD60" s="19" t="s">
        <v>60</v>
      </c>
      <c r="BE60" s="19" t="s">
        <v>59</v>
      </c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60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  <hyperlink r:id="rId47" location="source=excel" ref="A49"/>
    <hyperlink r:id="rId48" location="source=excel" ref="A50"/>
    <hyperlink r:id="rId49" location="source=excel" ref="A51"/>
    <hyperlink r:id="rId50" location="source=excel" ref="A52"/>
    <hyperlink r:id="rId51" location="source=excel" ref="A53"/>
    <hyperlink r:id="rId52" location="source=excel" ref="A54"/>
    <hyperlink r:id="rId53" location="source=excel" ref="A55"/>
    <hyperlink r:id="rId54" location="source=excel" ref="A56"/>
    <hyperlink r:id="rId55" location="source=excel" ref="A57"/>
    <hyperlink r:id="rId56" location="source=excel" ref="A58"/>
    <hyperlink r:id="rId57" location="source=excel" ref="A59"/>
    <hyperlink r:id="rId58" location="source=excel" ref="A60"/>
  </hyperlinks>
  <printOptions/>
  <pageMargins bottom="0.75" footer="0.0" header="0.0" left="0.7" right="0.7" top="0.75"/>
  <pageSetup orientation="landscape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5.13"/>
    <col customWidth="1" min="3" max="3" width="11.38"/>
    <col customWidth="1" min="4" max="9" width="21.75"/>
    <col customWidth="1" min="10" max="10" width="11.38"/>
    <col customWidth="1" min="11" max="26" width="10.63"/>
  </cols>
  <sheetData>
    <row r="1">
      <c r="A1" s="31" t="s">
        <v>627</v>
      </c>
      <c r="B1" s="32"/>
      <c r="C1" s="32"/>
      <c r="D1" s="32"/>
      <c r="E1" s="32"/>
      <c r="F1" s="32"/>
      <c r="G1" s="32"/>
      <c r="H1" s="32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02.75" customHeight="1">
      <c r="A2" s="35" t="s">
        <v>628</v>
      </c>
      <c r="B2" s="36" t="s">
        <v>629</v>
      </c>
      <c r="C2" s="36" t="s">
        <v>630</v>
      </c>
      <c r="D2" s="36" t="s">
        <v>631</v>
      </c>
      <c r="E2" s="36" t="s">
        <v>632</v>
      </c>
      <c r="F2" s="36" t="s">
        <v>633</v>
      </c>
      <c r="G2" s="36" t="s">
        <v>634</v>
      </c>
      <c r="H2" s="36" t="s">
        <v>635</v>
      </c>
      <c r="I2" s="37" t="s">
        <v>636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02.75" customHeight="1">
      <c r="A3" s="38">
        <v>147.0</v>
      </c>
      <c r="B3" s="39" t="s">
        <v>637</v>
      </c>
      <c r="C3" s="40">
        <v>1.0</v>
      </c>
      <c r="D3" s="41">
        <f t="shared" ref="D3:D37" si="1">I3*J3</f>
        <v>22000</v>
      </c>
      <c r="E3" s="41">
        <f t="shared" ref="E3:E37" si="2">D3*C3</f>
        <v>22000</v>
      </c>
      <c r="F3" s="42" t="s">
        <v>638</v>
      </c>
      <c r="G3" s="42" t="s">
        <v>639</v>
      </c>
      <c r="H3" s="41"/>
      <c r="I3" s="41">
        <v>22.0</v>
      </c>
      <c r="J3" s="34">
        <v>1000.0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02.75" customHeight="1">
      <c r="A4" s="38">
        <v>148.0</v>
      </c>
      <c r="B4" s="39" t="s">
        <v>640</v>
      </c>
      <c r="C4" s="40">
        <v>1.0</v>
      </c>
      <c r="D4" s="41">
        <f t="shared" si="1"/>
        <v>62000</v>
      </c>
      <c r="E4" s="41">
        <f t="shared" si="2"/>
        <v>62000</v>
      </c>
      <c r="F4" s="42" t="s">
        <v>638</v>
      </c>
      <c r="G4" s="42" t="s">
        <v>641</v>
      </c>
      <c r="H4" s="41"/>
      <c r="I4" s="41">
        <v>62.0</v>
      </c>
      <c r="J4" s="34">
        <v>1000.0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02.75" customHeight="1">
      <c r="A5" s="38">
        <v>149.0</v>
      </c>
      <c r="B5" s="39" t="s">
        <v>642</v>
      </c>
      <c r="C5" s="40">
        <v>1.0</v>
      </c>
      <c r="D5" s="41">
        <f t="shared" si="1"/>
        <v>60000</v>
      </c>
      <c r="E5" s="41">
        <f t="shared" si="2"/>
        <v>60000</v>
      </c>
      <c r="F5" s="42" t="s">
        <v>638</v>
      </c>
      <c r="G5" s="42" t="s">
        <v>643</v>
      </c>
      <c r="H5" s="41"/>
      <c r="I5" s="41">
        <v>60.0</v>
      </c>
      <c r="J5" s="34">
        <v>1000.0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02.75" customHeight="1">
      <c r="A6" s="38">
        <v>150.0</v>
      </c>
      <c r="B6" s="39" t="s">
        <v>644</v>
      </c>
      <c r="C6" s="40">
        <v>9.0</v>
      </c>
      <c r="D6" s="41">
        <f t="shared" si="1"/>
        <v>14000</v>
      </c>
      <c r="E6" s="41">
        <f t="shared" si="2"/>
        <v>126000</v>
      </c>
      <c r="F6" s="42" t="s">
        <v>638</v>
      </c>
      <c r="G6" s="42" t="s">
        <v>645</v>
      </c>
      <c r="H6" s="41"/>
      <c r="I6" s="41">
        <v>14.0</v>
      </c>
      <c r="J6" s="34">
        <v>1000.0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02.75" customHeight="1">
      <c r="A7" s="38">
        <v>151.0</v>
      </c>
      <c r="B7" s="39" t="s">
        <v>646</v>
      </c>
      <c r="C7" s="40">
        <v>2.0</v>
      </c>
      <c r="D7" s="41">
        <f t="shared" si="1"/>
        <v>45300</v>
      </c>
      <c r="E7" s="41">
        <f t="shared" si="2"/>
        <v>90600</v>
      </c>
      <c r="F7" s="42" t="s">
        <v>638</v>
      </c>
      <c r="G7" s="42" t="s">
        <v>647</v>
      </c>
      <c r="H7" s="41"/>
      <c r="I7" s="41">
        <v>45.3</v>
      </c>
      <c r="J7" s="34">
        <v>1000.0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02.75" customHeight="1">
      <c r="A8" s="38">
        <v>152.0</v>
      </c>
      <c r="B8" s="39" t="s">
        <v>648</v>
      </c>
      <c r="C8" s="40">
        <v>7.0</v>
      </c>
      <c r="D8" s="41">
        <f t="shared" si="1"/>
        <v>10000</v>
      </c>
      <c r="E8" s="41">
        <f t="shared" si="2"/>
        <v>70000</v>
      </c>
      <c r="F8" s="42" t="s">
        <v>638</v>
      </c>
      <c r="G8" s="42" t="s">
        <v>649</v>
      </c>
      <c r="H8" s="41"/>
      <c r="I8" s="41">
        <v>10.0</v>
      </c>
      <c r="J8" s="34">
        <v>1000.0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02.75" customHeight="1">
      <c r="A9" s="38">
        <v>153.0</v>
      </c>
      <c r="B9" s="39" t="s">
        <v>650</v>
      </c>
      <c r="C9" s="40">
        <v>1.0</v>
      </c>
      <c r="D9" s="41">
        <f t="shared" si="1"/>
        <v>12000</v>
      </c>
      <c r="E9" s="41">
        <f t="shared" si="2"/>
        <v>12000</v>
      </c>
      <c r="F9" s="42" t="s">
        <v>638</v>
      </c>
      <c r="G9" s="42" t="s">
        <v>639</v>
      </c>
      <c r="H9" s="41"/>
      <c r="I9" s="41">
        <v>12.0</v>
      </c>
      <c r="J9" s="34">
        <v>1000.0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02.75" customHeight="1">
      <c r="A10" s="38">
        <v>154.0</v>
      </c>
      <c r="B10" s="39" t="s">
        <v>651</v>
      </c>
      <c r="C10" s="40">
        <v>3.0</v>
      </c>
      <c r="D10" s="41">
        <f t="shared" si="1"/>
        <v>7000</v>
      </c>
      <c r="E10" s="41">
        <f t="shared" si="2"/>
        <v>21000</v>
      </c>
      <c r="F10" s="42" t="s">
        <v>638</v>
      </c>
      <c r="G10" s="42" t="s">
        <v>652</v>
      </c>
      <c r="H10" s="41"/>
      <c r="I10" s="41">
        <v>7.0</v>
      </c>
      <c r="J10" s="34">
        <v>1000.0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02.75" customHeight="1">
      <c r="A11" s="38">
        <v>155.0</v>
      </c>
      <c r="B11" s="39" t="s">
        <v>653</v>
      </c>
      <c r="C11" s="40">
        <v>1.0</v>
      </c>
      <c r="D11" s="41">
        <f t="shared" si="1"/>
        <v>60000</v>
      </c>
      <c r="E11" s="41">
        <f t="shared" si="2"/>
        <v>60000</v>
      </c>
      <c r="F11" s="42" t="s">
        <v>638</v>
      </c>
      <c r="G11" s="42" t="s">
        <v>654</v>
      </c>
      <c r="H11" s="41"/>
      <c r="I11" s="41">
        <v>60.0</v>
      </c>
      <c r="J11" s="34">
        <v>1000.0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02.75" customHeight="1">
      <c r="A12" s="38">
        <v>156.0</v>
      </c>
      <c r="B12" s="39" t="s">
        <v>655</v>
      </c>
      <c r="C12" s="43">
        <v>2.0</v>
      </c>
      <c r="D12" s="41">
        <f t="shared" si="1"/>
        <v>23000</v>
      </c>
      <c r="E12" s="41">
        <f t="shared" si="2"/>
        <v>46000</v>
      </c>
      <c r="F12" s="42" t="s">
        <v>656</v>
      </c>
      <c r="G12" s="42" t="s">
        <v>657</v>
      </c>
      <c r="H12" s="41"/>
      <c r="I12" s="41">
        <v>23.0</v>
      </c>
      <c r="J12" s="34">
        <v>1000.0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02.75" customHeight="1">
      <c r="A13" s="38">
        <v>157.0</v>
      </c>
      <c r="B13" s="39" t="s">
        <v>658</v>
      </c>
      <c r="C13" s="43">
        <v>1.0</v>
      </c>
      <c r="D13" s="41">
        <f t="shared" si="1"/>
        <v>48000</v>
      </c>
      <c r="E13" s="41">
        <f t="shared" si="2"/>
        <v>48000</v>
      </c>
      <c r="F13" s="42" t="s">
        <v>638</v>
      </c>
      <c r="G13" s="42" t="s">
        <v>659</v>
      </c>
      <c r="H13" s="41"/>
      <c r="I13" s="41">
        <v>48.0</v>
      </c>
      <c r="J13" s="34">
        <v>1000.0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02.75" customHeight="1">
      <c r="A14" s="38">
        <v>158.0</v>
      </c>
      <c r="B14" s="39" t="s">
        <v>660</v>
      </c>
      <c r="C14" s="40">
        <v>3.0</v>
      </c>
      <c r="D14" s="41">
        <f t="shared" si="1"/>
        <v>13000</v>
      </c>
      <c r="E14" s="41">
        <f t="shared" si="2"/>
        <v>39000</v>
      </c>
      <c r="F14" s="42" t="s">
        <v>638</v>
      </c>
      <c r="G14" s="42" t="s">
        <v>661</v>
      </c>
      <c r="H14" s="41"/>
      <c r="I14" s="41">
        <v>13.0</v>
      </c>
      <c r="J14" s="34">
        <v>1000.0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02.75" customHeight="1">
      <c r="A15" s="38">
        <v>159.0</v>
      </c>
      <c r="B15" s="39" t="s">
        <v>662</v>
      </c>
      <c r="C15" s="40">
        <v>1.0</v>
      </c>
      <c r="D15" s="41">
        <f t="shared" si="1"/>
        <v>22000</v>
      </c>
      <c r="E15" s="41">
        <f t="shared" si="2"/>
        <v>22000</v>
      </c>
      <c r="F15" s="42" t="s">
        <v>638</v>
      </c>
      <c r="G15" s="42" t="s">
        <v>663</v>
      </c>
      <c r="H15" s="41"/>
      <c r="I15" s="41">
        <v>22.0</v>
      </c>
      <c r="J15" s="34">
        <v>1000.0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02.75" customHeight="1">
      <c r="A16" s="38">
        <v>160.0</v>
      </c>
      <c r="B16" s="39" t="s">
        <v>664</v>
      </c>
      <c r="C16" s="40">
        <v>2.0</v>
      </c>
      <c r="D16" s="41">
        <f t="shared" si="1"/>
        <v>16000</v>
      </c>
      <c r="E16" s="41">
        <f t="shared" si="2"/>
        <v>32000</v>
      </c>
      <c r="F16" s="42" t="s">
        <v>638</v>
      </c>
      <c r="G16" s="42" t="s">
        <v>649</v>
      </c>
      <c r="H16" s="41"/>
      <c r="I16" s="41">
        <v>16.0</v>
      </c>
      <c r="J16" s="34">
        <v>1000.0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02.75" customHeight="1">
      <c r="A17" s="38">
        <v>161.0</v>
      </c>
      <c r="B17" s="39" t="s">
        <v>665</v>
      </c>
      <c r="C17" s="40">
        <v>1.0</v>
      </c>
      <c r="D17" s="41">
        <f t="shared" si="1"/>
        <v>85000</v>
      </c>
      <c r="E17" s="41">
        <f t="shared" si="2"/>
        <v>85000</v>
      </c>
      <c r="F17" s="42" t="s">
        <v>638</v>
      </c>
      <c r="G17" s="42" t="s">
        <v>666</v>
      </c>
      <c r="H17" s="41"/>
      <c r="I17" s="41">
        <v>85.0</v>
      </c>
      <c r="J17" s="34">
        <v>1000.0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02.75" customHeight="1">
      <c r="A18" s="38">
        <v>162.0</v>
      </c>
      <c r="B18" s="39" t="s">
        <v>667</v>
      </c>
      <c r="C18" s="40">
        <v>3.0</v>
      </c>
      <c r="D18" s="41">
        <f t="shared" si="1"/>
        <v>120000</v>
      </c>
      <c r="E18" s="41">
        <f t="shared" si="2"/>
        <v>360000</v>
      </c>
      <c r="F18" s="41"/>
      <c r="G18" s="42" t="s">
        <v>668</v>
      </c>
      <c r="H18" s="41"/>
      <c r="I18" s="41">
        <v>120.0</v>
      </c>
      <c r="J18" s="34">
        <v>1000.0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02.75" customHeight="1">
      <c r="A19" s="38">
        <v>163.0</v>
      </c>
      <c r="B19" s="39" t="s">
        <v>669</v>
      </c>
      <c r="C19" s="40">
        <v>2.0</v>
      </c>
      <c r="D19" s="41">
        <f t="shared" si="1"/>
        <v>150000</v>
      </c>
      <c r="E19" s="41">
        <f t="shared" si="2"/>
        <v>300000</v>
      </c>
      <c r="F19" s="42" t="s">
        <v>638</v>
      </c>
      <c r="G19" s="42" t="s">
        <v>670</v>
      </c>
      <c r="H19" s="41"/>
      <c r="I19" s="41">
        <v>150.0</v>
      </c>
      <c r="J19" s="34">
        <v>1000.0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02.75" customHeight="1">
      <c r="A20" s="38">
        <v>164.0</v>
      </c>
      <c r="B20" s="39" t="s">
        <v>671</v>
      </c>
      <c r="C20" s="40">
        <v>1.0</v>
      </c>
      <c r="D20" s="41">
        <f t="shared" si="1"/>
        <v>25000</v>
      </c>
      <c r="E20" s="41">
        <f t="shared" si="2"/>
        <v>25000</v>
      </c>
      <c r="F20" s="42" t="s">
        <v>638</v>
      </c>
      <c r="G20" s="42" t="s">
        <v>672</v>
      </c>
      <c r="H20" s="41"/>
      <c r="I20" s="41">
        <v>25.0</v>
      </c>
      <c r="J20" s="34">
        <v>1000.0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02.75" customHeight="1">
      <c r="A21" s="38">
        <v>165.0</v>
      </c>
      <c r="B21" s="39" t="s">
        <v>673</v>
      </c>
      <c r="C21" s="40">
        <v>2.0</v>
      </c>
      <c r="D21" s="41">
        <f t="shared" si="1"/>
        <v>14000</v>
      </c>
      <c r="E21" s="41">
        <f t="shared" si="2"/>
        <v>28000</v>
      </c>
      <c r="F21" s="42" t="s">
        <v>638</v>
      </c>
      <c r="G21" s="42" t="s">
        <v>670</v>
      </c>
      <c r="H21" s="41"/>
      <c r="I21" s="41">
        <v>14.0</v>
      </c>
      <c r="J21" s="34">
        <v>1000.0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02.75" customHeight="1">
      <c r="A22" s="38">
        <v>166.0</v>
      </c>
      <c r="B22" s="39" t="s">
        <v>674</v>
      </c>
      <c r="C22" s="40">
        <v>1.0</v>
      </c>
      <c r="D22" s="41">
        <f t="shared" si="1"/>
        <v>70000</v>
      </c>
      <c r="E22" s="41">
        <f t="shared" si="2"/>
        <v>70000</v>
      </c>
      <c r="F22" s="42" t="s">
        <v>638</v>
      </c>
      <c r="G22" s="42" t="s">
        <v>672</v>
      </c>
      <c r="H22" s="41"/>
      <c r="I22" s="41">
        <v>70.0</v>
      </c>
      <c r="J22" s="34">
        <v>1000.0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02.75" customHeight="1">
      <c r="A23" s="38">
        <v>167.0</v>
      </c>
      <c r="B23" s="39" t="s">
        <v>675</v>
      </c>
      <c r="C23" s="40">
        <v>1.0</v>
      </c>
      <c r="D23" s="41">
        <f t="shared" si="1"/>
        <v>33200</v>
      </c>
      <c r="E23" s="41">
        <f t="shared" si="2"/>
        <v>33200</v>
      </c>
      <c r="F23" s="42" t="s">
        <v>638</v>
      </c>
      <c r="G23" s="42" t="s">
        <v>647</v>
      </c>
      <c r="H23" s="41"/>
      <c r="I23" s="41">
        <v>33.2</v>
      </c>
      <c r="J23" s="34">
        <v>1000.0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02.75" customHeight="1">
      <c r="A24" s="38">
        <v>168.0</v>
      </c>
      <c r="B24" s="39" t="s">
        <v>676</v>
      </c>
      <c r="C24" s="40">
        <v>1.0</v>
      </c>
      <c r="D24" s="41">
        <f t="shared" si="1"/>
        <v>0</v>
      </c>
      <c r="E24" s="41">
        <f t="shared" si="2"/>
        <v>0</v>
      </c>
      <c r="F24" s="41"/>
      <c r="G24" s="42" t="s">
        <v>677</v>
      </c>
      <c r="H24" s="41"/>
      <c r="I24" s="41">
        <v>0.0</v>
      </c>
      <c r="J24" s="34">
        <v>1000.0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02.75" customHeight="1">
      <c r="A25" s="38">
        <v>169.0</v>
      </c>
      <c r="B25" s="39" t="s">
        <v>678</v>
      </c>
      <c r="C25" s="43">
        <v>1.0</v>
      </c>
      <c r="D25" s="41">
        <f t="shared" si="1"/>
        <v>68000</v>
      </c>
      <c r="E25" s="41">
        <f t="shared" si="2"/>
        <v>68000</v>
      </c>
      <c r="F25" s="41"/>
      <c r="G25" s="42" t="s">
        <v>679</v>
      </c>
      <c r="H25" s="41"/>
      <c r="I25" s="41">
        <v>68.0</v>
      </c>
      <c r="J25" s="34">
        <v>1000.0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8">
        <v>23.0</v>
      </c>
      <c r="B26" s="39" t="s">
        <v>680</v>
      </c>
      <c r="C26" s="40">
        <v>1.0</v>
      </c>
      <c r="D26" s="41">
        <f t="shared" si="1"/>
        <v>110000</v>
      </c>
      <c r="E26" s="41">
        <f t="shared" si="2"/>
        <v>110000</v>
      </c>
      <c r="F26" s="42" t="s">
        <v>638</v>
      </c>
      <c r="G26" s="42" t="s">
        <v>681</v>
      </c>
      <c r="H26" s="41"/>
      <c r="I26" s="41">
        <v>110.0</v>
      </c>
      <c r="J26" s="34">
        <v>1000.0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8">
        <v>34.0</v>
      </c>
      <c r="B27" s="39" t="s">
        <v>644</v>
      </c>
      <c r="C27" s="40">
        <v>1.0</v>
      </c>
      <c r="D27" s="41">
        <f t="shared" si="1"/>
        <v>12000</v>
      </c>
      <c r="E27" s="41">
        <f t="shared" si="2"/>
        <v>12000</v>
      </c>
      <c r="F27" s="42" t="s">
        <v>638</v>
      </c>
      <c r="G27" s="42" t="s">
        <v>666</v>
      </c>
      <c r="H27" s="41"/>
      <c r="I27" s="41">
        <v>12.0</v>
      </c>
      <c r="J27" s="34">
        <v>1000.0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8">
        <v>35.0</v>
      </c>
      <c r="B28" s="39" t="s">
        <v>648</v>
      </c>
      <c r="C28" s="40">
        <v>2.0</v>
      </c>
      <c r="D28" s="41">
        <f t="shared" si="1"/>
        <v>10000</v>
      </c>
      <c r="E28" s="41">
        <f t="shared" si="2"/>
        <v>20000</v>
      </c>
      <c r="F28" s="42" t="s">
        <v>638</v>
      </c>
      <c r="G28" s="42" t="s">
        <v>649</v>
      </c>
      <c r="H28" s="41"/>
      <c r="I28" s="41">
        <v>10.0</v>
      </c>
      <c r="J28" s="34">
        <v>1000.0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8">
        <v>36.0</v>
      </c>
      <c r="B29" s="39" t="s">
        <v>665</v>
      </c>
      <c r="C29" s="40">
        <v>1.0</v>
      </c>
      <c r="D29" s="41">
        <f t="shared" si="1"/>
        <v>85000</v>
      </c>
      <c r="E29" s="41">
        <f t="shared" si="2"/>
        <v>85000</v>
      </c>
      <c r="F29" s="42" t="s">
        <v>638</v>
      </c>
      <c r="G29" s="42" t="s">
        <v>666</v>
      </c>
      <c r="H29" s="41"/>
      <c r="I29" s="41">
        <v>85.0</v>
      </c>
      <c r="J29" s="34">
        <v>1000.0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8">
        <v>37.0</v>
      </c>
      <c r="B30" s="39" t="s">
        <v>682</v>
      </c>
      <c r="C30" s="43">
        <v>1.0</v>
      </c>
      <c r="D30" s="41">
        <f t="shared" si="1"/>
        <v>24000</v>
      </c>
      <c r="E30" s="41">
        <f t="shared" si="2"/>
        <v>24000</v>
      </c>
      <c r="F30" s="41"/>
      <c r="G30" s="42" t="s">
        <v>668</v>
      </c>
      <c r="H30" s="41"/>
      <c r="I30" s="41">
        <v>24.0</v>
      </c>
      <c r="J30" s="34">
        <v>1000.0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8">
        <v>38.0</v>
      </c>
      <c r="B31" s="39" t="s">
        <v>683</v>
      </c>
      <c r="C31" s="43">
        <v>1.0</v>
      </c>
      <c r="D31" s="41">
        <f t="shared" si="1"/>
        <v>13000</v>
      </c>
      <c r="E31" s="41">
        <f t="shared" si="2"/>
        <v>13000</v>
      </c>
      <c r="F31" s="42" t="s">
        <v>638</v>
      </c>
      <c r="G31" s="42" t="s">
        <v>659</v>
      </c>
      <c r="H31" s="41"/>
      <c r="I31" s="41">
        <v>13.0</v>
      </c>
      <c r="J31" s="34">
        <v>1000.0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8">
        <v>39.0</v>
      </c>
      <c r="B32" s="39" t="s">
        <v>655</v>
      </c>
      <c r="C32" s="43">
        <v>1.0</v>
      </c>
      <c r="D32" s="41">
        <f t="shared" si="1"/>
        <v>22000</v>
      </c>
      <c r="E32" s="41">
        <f t="shared" si="2"/>
        <v>22000</v>
      </c>
      <c r="F32" s="42" t="s">
        <v>656</v>
      </c>
      <c r="G32" s="42" t="s">
        <v>657</v>
      </c>
      <c r="H32" s="41"/>
      <c r="I32" s="41">
        <v>22.0</v>
      </c>
      <c r="J32" s="34">
        <v>1000.0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8">
        <v>27.0</v>
      </c>
      <c r="B33" s="39" t="s">
        <v>655</v>
      </c>
      <c r="C33" s="40">
        <v>2.0</v>
      </c>
      <c r="D33" s="41">
        <f t="shared" si="1"/>
        <v>22000</v>
      </c>
      <c r="E33" s="41">
        <f t="shared" si="2"/>
        <v>44000</v>
      </c>
      <c r="F33" s="42" t="s">
        <v>656</v>
      </c>
      <c r="G33" s="42" t="s">
        <v>657</v>
      </c>
      <c r="H33" s="41"/>
      <c r="I33" s="41">
        <v>22.0</v>
      </c>
      <c r="J33" s="34">
        <v>1000.0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8">
        <v>28.0</v>
      </c>
      <c r="B34" s="39" t="s">
        <v>653</v>
      </c>
      <c r="C34" s="40">
        <v>1.0</v>
      </c>
      <c r="D34" s="41">
        <f t="shared" si="1"/>
        <v>55000</v>
      </c>
      <c r="E34" s="41">
        <f t="shared" si="2"/>
        <v>55000</v>
      </c>
      <c r="F34" s="42" t="s">
        <v>638</v>
      </c>
      <c r="G34" s="42" t="s">
        <v>666</v>
      </c>
      <c r="H34" s="41"/>
      <c r="I34" s="41">
        <v>55.0</v>
      </c>
      <c r="J34" s="34">
        <v>1000.0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8">
        <v>29.0</v>
      </c>
      <c r="B35" s="39" t="s">
        <v>684</v>
      </c>
      <c r="C35" s="40">
        <v>3.0</v>
      </c>
      <c r="D35" s="41">
        <f t="shared" si="1"/>
        <v>15000</v>
      </c>
      <c r="E35" s="41">
        <f t="shared" si="2"/>
        <v>45000</v>
      </c>
      <c r="F35" s="42" t="s">
        <v>656</v>
      </c>
      <c r="G35" s="42" t="s">
        <v>657</v>
      </c>
      <c r="H35" s="41"/>
      <c r="I35" s="41">
        <v>15.0</v>
      </c>
      <c r="J35" s="34">
        <v>1000.0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8">
        <v>30.0</v>
      </c>
      <c r="B36" s="39" t="s">
        <v>637</v>
      </c>
      <c r="C36" s="40">
        <v>1.0</v>
      </c>
      <c r="D36" s="41">
        <f t="shared" si="1"/>
        <v>22000</v>
      </c>
      <c r="E36" s="41">
        <f t="shared" si="2"/>
        <v>22000</v>
      </c>
      <c r="F36" s="42" t="s">
        <v>638</v>
      </c>
      <c r="G36" s="42" t="s">
        <v>639</v>
      </c>
      <c r="H36" s="41"/>
      <c r="I36" s="41">
        <v>22.0</v>
      </c>
      <c r="J36" s="34">
        <v>1000.0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8">
        <v>31.0</v>
      </c>
      <c r="B37" s="39" t="s">
        <v>644</v>
      </c>
      <c r="C37" s="40">
        <v>1.0</v>
      </c>
      <c r="D37" s="41">
        <f t="shared" si="1"/>
        <v>14000</v>
      </c>
      <c r="E37" s="41">
        <f t="shared" si="2"/>
        <v>14000</v>
      </c>
      <c r="F37" s="42" t="s">
        <v>638</v>
      </c>
      <c r="G37" s="42" t="s">
        <v>641</v>
      </c>
      <c r="H37" s="41"/>
      <c r="I37" s="41">
        <v>14.0</v>
      </c>
      <c r="J37" s="34">
        <v>1000.0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2024-03-04T13:40:23Z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2024-03-05T17:48:42Z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684b5fac-0059-4b80-bfcc-3662dadfe10b</vt:lpwstr>
  </property>
  <property fmtid="{D5CDD505-2E9C-101B-9397-08002B2CF9AE}" pid="8" name="MSIP_Label_defa4170-0d19-0005-0004-bc88714345d2_ContentBits">
    <vt:lpwstr>0</vt:lpwstr>
  </property>
</Properties>
</file>