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8_{82CDED30-C7FA-407A-A09A-061B6F5F7B9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Ventas CO" sheetId="1" r:id="rId1"/>
    <sheet name="REPORTE PROVEEDORES" sheetId="3" r:id="rId2"/>
    <sheet name="YOVANI" sheetId="2" r:id="rId3"/>
  </sheets>
  <definedNames>
    <definedName name="_xlnm._FilterDatabase" localSheetId="0" hidden="1">'Ventas CO'!$A$2:$BE$37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13" i="1"/>
  <c r="V14" i="1"/>
  <c r="V15" i="1"/>
  <c r="V23" i="1"/>
  <c r="V24" i="1"/>
  <c r="V26" i="1"/>
  <c r="V27" i="1"/>
  <c r="V28" i="1"/>
  <c r="V29" i="1"/>
  <c r="V30" i="1"/>
  <c r="V31" i="1"/>
  <c r="V32" i="1"/>
  <c r="V33" i="1"/>
  <c r="V34" i="1"/>
  <c r="V35" i="1"/>
  <c r="V36" i="1"/>
  <c r="V37" i="1"/>
  <c r="V3" i="1"/>
  <c r="U4" i="1"/>
  <c r="U5" i="1"/>
  <c r="U6" i="1"/>
  <c r="U7" i="1"/>
  <c r="U8" i="1"/>
  <c r="U13" i="1"/>
  <c r="U14" i="1"/>
  <c r="U15" i="1"/>
  <c r="U23" i="1"/>
  <c r="U24" i="1"/>
  <c r="U26" i="1"/>
  <c r="U27" i="1"/>
  <c r="U28" i="1"/>
  <c r="U29" i="1"/>
  <c r="U30" i="1"/>
  <c r="U31" i="1"/>
  <c r="U32" i="1"/>
  <c r="U33" i="1"/>
  <c r="U34" i="1"/>
  <c r="U35" i="1"/>
  <c r="U36" i="1"/>
  <c r="U37" i="1"/>
  <c r="U3" i="1"/>
  <c r="T4" i="1"/>
  <c r="T5" i="1"/>
  <c r="T6" i="1"/>
  <c r="T7" i="1"/>
  <c r="T8" i="1"/>
  <c r="T13" i="1"/>
  <c r="T14" i="1"/>
  <c r="T15" i="1"/>
  <c r="T16" i="1"/>
  <c r="U16" i="1" s="1"/>
  <c r="T23" i="1"/>
  <c r="T24" i="1"/>
  <c r="T26" i="1"/>
  <c r="T27" i="1"/>
  <c r="T28" i="1"/>
  <c r="T29" i="1"/>
  <c r="T30" i="1"/>
  <c r="T31" i="1"/>
  <c r="T32" i="1"/>
  <c r="T33" i="1"/>
  <c r="T34" i="1"/>
  <c r="T35" i="1"/>
  <c r="T36" i="1"/>
  <c r="T37" i="1"/>
  <c r="T3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" i="2"/>
  <c r="O16" i="1"/>
  <c r="Q16" i="1" s="1"/>
  <c r="O17" i="1"/>
  <c r="Q17" i="1" s="1"/>
  <c r="T17" i="1" s="1"/>
  <c r="O18" i="1"/>
  <c r="T18" i="1" s="1"/>
  <c r="O33" i="1"/>
  <c r="P33" i="1" s="1"/>
  <c r="Q33" i="1" s="1"/>
  <c r="N4" i="1"/>
  <c r="O4" i="1" s="1"/>
  <c r="P4" i="1" s="1"/>
  <c r="Q4" i="1" s="1"/>
  <c r="N5" i="1"/>
  <c r="O5" i="1" s="1"/>
  <c r="P5" i="1" s="1"/>
  <c r="Q5" i="1" s="1"/>
  <c r="N6" i="1"/>
  <c r="O6" i="1" s="1"/>
  <c r="P6" i="1" s="1"/>
  <c r="Q6" i="1" s="1"/>
  <c r="N7" i="1"/>
  <c r="O7" i="1" s="1"/>
  <c r="P7" i="1" s="1"/>
  <c r="Q7" i="1" s="1"/>
  <c r="N8" i="1"/>
  <c r="O8" i="1" s="1"/>
  <c r="P8" i="1" s="1"/>
  <c r="Q8" i="1" s="1"/>
  <c r="N9" i="1"/>
  <c r="O9" i="1" s="1"/>
  <c r="T9" i="1" s="1"/>
  <c r="N10" i="1"/>
  <c r="O10" i="1" s="1"/>
  <c r="Q10" i="1" s="1"/>
  <c r="N11" i="1"/>
  <c r="O11" i="1" s="1"/>
  <c r="Q11" i="1" s="1"/>
  <c r="N12" i="1"/>
  <c r="O12" i="1" s="1"/>
  <c r="Q12" i="1" s="1"/>
  <c r="N13" i="1"/>
  <c r="O13" i="1" s="1"/>
  <c r="P13" i="1" s="1"/>
  <c r="Q13" i="1" s="1"/>
  <c r="N14" i="1"/>
  <c r="O14" i="1" s="1"/>
  <c r="P14" i="1" s="1"/>
  <c r="Q14" i="1" s="1"/>
  <c r="N15" i="1"/>
  <c r="O15" i="1" s="1"/>
  <c r="P15" i="1" s="1"/>
  <c r="Q15" i="1" s="1"/>
  <c r="N16" i="1"/>
  <c r="N17" i="1"/>
  <c r="N18" i="1"/>
  <c r="N19" i="1"/>
  <c r="O19" i="1" s="1"/>
  <c r="N20" i="1"/>
  <c r="O20" i="1" s="1"/>
  <c r="Q20" i="1" s="1"/>
  <c r="N21" i="1"/>
  <c r="O21" i="1" s="1"/>
  <c r="Q21" i="1" s="1"/>
  <c r="N22" i="1"/>
  <c r="O22" i="1" s="1"/>
  <c r="Q22" i="1" s="1"/>
  <c r="N23" i="1"/>
  <c r="O23" i="1" s="1"/>
  <c r="P23" i="1" s="1"/>
  <c r="Q23" i="1" s="1"/>
  <c r="N24" i="1"/>
  <c r="O24" i="1" s="1"/>
  <c r="P24" i="1" s="1"/>
  <c r="Q24" i="1" s="1"/>
  <c r="N25" i="1"/>
  <c r="O25" i="1" s="1"/>
  <c r="Q25" i="1" s="1"/>
  <c r="T25" i="1" s="1"/>
  <c r="N26" i="1"/>
  <c r="O26" i="1" s="1"/>
  <c r="P26" i="1" s="1"/>
  <c r="Q26" i="1" s="1"/>
  <c r="N27" i="1"/>
  <c r="O27" i="1" s="1"/>
  <c r="P27" i="1" s="1"/>
  <c r="Q27" i="1" s="1"/>
  <c r="N28" i="1"/>
  <c r="O28" i="1" s="1"/>
  <c r="P28" i="1" s="1"/>
  <c r="Q28" i="1" s="1"/>
  <c r="N29" i="1"/>
  <c r="O29" i="1" s="1"/>
  <c r="P29" i="1" s="1"/>
  <c r="Q29" i="1" s="1"/>
  <c r="N30" i="1"/>
  <c r="O30" i="1" s="1"/>
  <c r="P30" i="1" s="1"/>
  <c r="Q30" i="1" s="1"/>
  <c r="N31" i="1"/>
  <c r="O31" i="1" s="1"/>
  <c r="P31" i="1" s="1"/>
  <c r="Q31" i="1" s="1"/>
  <c r="N32" i="1"/>
  <c r="O32" i="1" s="1"/>
  <c r="P32" i="1" s="1"/>
  <c r="Q32" i="1" s="1"/>
  <c r="N33" i="1"/>
  <c r="N34" i="1"/>
  <c r="O34" i="1" s="1"/>
  <c r="P34" i="1" s="1"/>
  <c r="Q34" i="1" s="1"/>
  <c r="N35" i="1"/>
  <c r="O35" i="1" s="1"/>
  <c r="P35" i="1" s="1"/>
  <c r="Q35" i="1" s="1"/>
  <c r="N36" i="1"/>
  <c r="O36" i="1" s="1"/>
  <c r="P36" i="1" s="1"/>
  <c r="Q36" i="1" s="1"/>
  <c r="N37" i="1"/>
  <c r="O37" i="1" s="1"/>
  <c r="P37" i="1" s="1"/>
  <c r="Q37" i="1" s="1"/>
  <c r="N3" i="1"/>
  <c r="O3" i="1" s="1"/>
  <c r="P3" i="1" s="1"/>
  <c r="Q3" i="1" s="1"/>
  <c r="U25" i="1" l="1"/>
  <c r="V25" i="1"/>
  <c r="V16" i="1"/>
  <c r="U17" i="1"/>
  <c r="V17" i="1"/>
  <c r="U18" i="1"/>
  <c r="V18" i="1"/>
  <c r="U21" i="1"/>
  <c r="U20" i="1"/>
  <c r="U19" i="1"/>
  <c r="U12" i="1"/>
  <c r="U11" i="1"/>
  <c r="U10" i="1"/>
  <c r="V9" i="1"/>
  <c r="U9" i="1"/>
</calcChain>
</file>

<file path=xl/sharedStrings.xml><?xml version="1.0" encoding="utf-8"?>
<sst xmlns="http://schemas.openxmlformats.org/spreadsheetml/2006/main" count="1668" uniqueCount="458">
  <si>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</si>
  <si>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</si>
  <si>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</si>
  <si>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</si>
  <si>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</si>
  <si>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</si>
  <si>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</si>
  <si>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</si>
  <si>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</si>
  <si>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</si>
  <si>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</si>
  <si>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</si>
  <si>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</si>
  <si>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</si>
  <si>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</si>
  <si>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</si>
  <si>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</si>
  <si>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</si>
  <si>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</si>
  <si>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</si>
  <si>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</si>
  <si>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</si>
  <si>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</si>
  <si>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</si>
  <si>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</si>
  <si>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</si>
  <si>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</si>
  <si>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</si>
  <si>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</si>
  <si>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</si>
  <si>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</si>
  <si>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</si>
  <si>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</si>
  <si>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</si>
  <si>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</si>
  <si>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</si>
  <si>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</si>
  <si>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</si>
  <si>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</si>
  <si>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</si>
  <si>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</si>
  <si>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</si>
  <si>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</si>
  <si>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</si>
  <si>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</si>
  <si>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</si>
  <si>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</si>
  <si>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</si>
  <si>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2000007777663944</t>
  </si>
  <si>
    <t>8 de marzo de 2024 14:42 hs.</t>
  </si>
  <si>
    <t>Etiqueta lista para imprimir</t>
  </si>
  <si>
    <t>Tienes que darle el paquete a tu conductor hoy mismo para no demorarte.</t>
  </si>
  <si>
    <t>No</t>
  </si>
  <si>
    <t/>
  </si>
  <si>
    <t xml:space="preserve"> </t>
  </si>
  <si>
    <t>GAT-13</t>
  </si>
  <si>
    <t>MCO2217084788</t>
  </si>
  <si>
    <t>Manguera Expandible 15 Metros Color Verde + Pistola</t>
  </si>
  <si>
    <t>Clásica</t>
  </si>
  <si>
    <t>Factura no adjunta</t>
  </si>
  <si>
    <t>MARIA FERNANDA</t>
  </si>
  <si>
    <t>CC 51561549</t>
  </si>
  <si>
    <t>51561549</t>
  </si>
  <si>
    <t>Calle 144 #13-32 / Referencia: Casa 1 - Cedritos, Usaquén, Bogotá D.C.</t>
  </si>
  <si>
    <t>Usaquén</t>
  </si>
  <si>
    <t>Bogotá D.C.</t>
  </si>
  <si>
    <t>110121</t>
  </si>
  <si>
    <t>Colombia</t>
  </si>
  <si>
    <t>Mercado Envíos Flex</t>
  </si>
  <si>
    <t>VENDERAYUDAME20231125182521</t>
  </si>
  <si>
    <t>43177059756</t>
  </si>
  <si>
    <t>2000007777598766</t>
  </si>
  <si>
    <t>8 de marzo de 2024 14:28 hs.</t>
  </si>
  <si>
    <t>MCO1394073625</t>
  </si>
  <si>
    <t>Manguera Expandible 15m 7 Tipos De Riego Jardín Lavado</t>
  </si>
  <si>
    <t>Color : colores</t>
  </si>
  <si>
    <t>ferney casas</t>
  </si>
  <si>
    <t>CC 1030523554</t>
  </si>
  <si>
    <t>1030523554</t>
  </si>
  <si>
    <t>Carrera 69 #51-31 / Referencia: Batallón policía naval militar Nro. 70 - Bosque Popular, Engativá, Bogotá D.C.</t>
  </si>
  <si>
    <t>Engativá</t>
  </si>
  <si>
    <t>111071</t>
  </si>
  <si>
    <t>43177025806</t>
  </si>
  <si>
    <t>2000007777164040</t>
  </si>
  <si>
    <t>8 de marzo de 2024 13:31 hs.</t>
  </si>
  <si>
    <t>GAT-28</t>
  </si>
  <si>
    <t>MCO2221682600</t>
  </si>
  <si>
    <t>Manguera Retractil Expandible Mágica 45 Mts. + Pitón | Dugu Color Verde</t>
  </si>
  <si>
    <t>Arnulfo Castañeda Yaima</t>
  </si>
  <si>
    <t>CC 1019089553</t>
  </si>
  <si>
    <t>1019089553</t>
  </si>
  <si>
    <t>Carrera 110a #152b-4 / Referencia: Casa de color naranja, en el primer piso hay una pizzería, entrada por el portón - Las mercedes, Suba, Bogotá D.C.</t>
  </si>
  <si>
    <t>Suba</t>
  </si>
  <si>
    <t>111161</t>
  </si>
  <si>
    <t>43176691831</t>
  </si>
  <si>
    <t>2000007776968642</t>
  </si>
  <si>
    <t>8 de marzo de 2024 13:03 hs.</t>
  </si>
  <si>
    <t>GT-48</t>
  </si>
  <si>
    <t>MCO2194343292</t>
  </si>
  <si>
    <t>Organizador De Baño Estantería Mueble Ahorrador De Espacio 3</t>
  </si>
  <si>
    <t>Color : Blanco</t>
  </si>
  <si>
    <t>Sergio Méndez Porras</t>
  </si>
  <si>
    <t>CC 80850783</t>
  </si>
  <si>
    <t>80850783</t>
  </si>
  <si>
    <t>CALLE 69 #9-27 / apt 303 - QUINTA CAMACHO, Chapinero, Bogotá D.C.</t>
  </si>
  <si>
    <t>Chapinero</t>
  </si>
  <si>
    <t>110231</t>
  </si>
  <si>
    <t>43176747956</t>
  </si>
  <si>
    <t>2000007776452650</t>
  </si>
  <si>
    <t>8 de marzo de 2024 11:52 hs.</t>
  </si>
  <si>
    <t>Tienes que darle el paquete a la próxima colecta que te visite.</t>
  </si>
  <si>
    <t>NESTOR IVAN DUQUE LOPEZ</t>
  </si>
  <si>
    <t>CC 80409029</t>
  </si>
  <si>
    <t>80409029</t>
  </si>
  <si>
    <t>Carrera 2 Este #22-120 / Las delicias, Chía, Cundinamarca</t>
  </si>
  <si>
    <t>Chía</t>
  </si>
  <si>
    <t>Cundinamarca</t>
  </si>
  <si>
    <t>250001</t>
  </si>
  <si>
    <t>Colecta de Mercado Envíos</t>
  </si>
  <si>
    <t>MELI Logistics</t>
  </si>
  <si>
    <t>MEL43176375647FMXDF01</t>
  </si>
  <si>
    <t>2000007776386958</t>
  </si>
  <si>
    <t>8 de marzo de 2024 11:46 hs.</t>
  </si>
  <si>
    <t>TC-14</t>
  </si>
  <si>
    <t>MCO2206660172</t>
  </si>
  <si>
    <t>Cámara De Seguridad Shenzhen A9 Mini Con Resolución De 1080p Visión Nocturna Incluida Negra</t>
  </si>
  <si>
    <t>whilson lopez</t>
  </si>
  <si>
    <t>CC 15815261</t>
  </si>
  <si>
    <t>15815261</t>
  </si>
  <si>
    <t>Carrera 1 # 10-32 #10-32 / SN - San Antonio, La Unión, Nariño</t>
  </si>
  <si>
    <t>La Unión</t>
  </si>
  <si>
    <t>Nariño</t>
  </si>
  <si>
    <t>Coordinadora</t>
  </si>
  <si>
    <t>MEL43176347781FMXDF01</t>
  </si>
  <si>
    <t>2000005497824983</t>
  </si>
  <si>
    <t>8 de marzo de 2024 11:21 hs.</t>
  </si>
  <si>
    <t>Paquete de 3 productos</t>
  </si>
  <si>
    <t>Mauricio Carvajal</t>
  </si>
  <si>
    <t>CC 7316022</t>
  </si>
  <si>
    <t>7316022</t>
  </si>
  <si>
    <t>Carrera 9 #135-25 / Torre 1 Apto 802  Referencia: Torre 1 apto 802 conjunto Ibanasca - El salado, Ibagué, Tolima</t>
  </si>
  <si>
    <t>Ibagué</t>
  </si>
  <si>
    <t>Tolima</t>
  </si>
  <si>
    <t>730003</t>
  </si>
  <si>
    <t>MEL43176414106FMXDF01</t>
  </si>
  <si>
    <t>2000007776223152</t>
  </si>
  <si>
    <t>Sí</t>
  </si>
  <si>
    <t>QL-18.3</t>
  </si>
  <si>
    <t>MCO1389260351</t>
  </si>
  <si>
    <t>Escurridor De Platos Plegable Secaplatos Color Blanco</t>
  </si>
  <si>
    <t>2000007776221840</t>
  </si>
  <si>
    <t>2000007776224706</t>
  </si>
  <si>
    <t>LZ-35</t>
  </si>
  <si>
    <t>MCO2162335874</t>
  </si>
  <si>
    <t>Monitor De Presión Arterial Digital De Muñeca Jziki</t>
  </si>
  <si>
    <t>2000007776143838</t>
  </si>
  <si>
    <t>8 de marzo de 2024 11:12 hs.</t>
  </si>
  <si>
    <t>GTCH-40-F</t>
  </si>
  <si>
    <t>MCO1400060599</t>
  </si>
  <si>
    <t>Fuente De Agua Mascotas 2.5 L -</t>
  </si>
  <si>
    <t>Sandra Patricia  Salazar Téllez</t>
  </si>
  <si>
    <t>CC 1019152271</t>
  </si>
  <si>
    <t>1019152271</t>
  </si>
  <si>
    <t>Carrera 7b #138-68 / 212 Referencia: Edificio Jennifer - Belmira, Usaquén, Bogotá D.C.</t>
  </si>
  <si>
    <t>43176384404</t>
  </si>
  <si>
    <t>2000007776107166</t>
  </si>
  <si>
    <t>8 de marzo de 2024 11:06 hs.</t>
  </si>
  <si>
    <t>Juandiego espinosa vanegas</t>
  </si>
  <si>
    <t>CC 1192748383</t>
  </si>
  <si>
    <t>1192748383</t>
  </si>
  <si>
    <t>Calle 71 #SN-SN / Referencia: al lado de sentreo comercial la florida - el bolador, Medellín, Antioquia</t>
  </si>
  <si>
    <t>Medellín</t>
  </si>
  <si>
    <t>Antioquia</t>
  </si>
  <si>
    <t>050021</t>
  </si>
  <si>
    <t>MEL43176222721FMXDF01</t>
  </si>
  <si>
    <t>2000007776020912</t>
  </si>
  <si>
    <t>8 de marzo de 2024 11:05 hs.</t>
  </si>
  <si>
    <t>VMX-7-J</t>
  </si>
  <si>
    <t>MCO1399262133</t>
  </si>
  <si>
    <t>Dispensador Automatico De Agua Para Botellon Recargable Econ Color Blanco/negro</t>
  </si>
  <si>
    <t>henry molina</t>
  </si>
  <si>
    <t>CC 19480921</t>
  </si>
  <si>
    <t>19480921</t>
  </si>
  <si>
    <t>Calle 66 #27-13 / LOCAL Referencia: LOCAL - 7 DE AGOSTO, Barrios Unidos, Bogotá D.C.</t>
  </si>
  <si>
    <t>Barrios Unidos</t>
  </si>
  <si>
    <t>111221</t>
  </si>
  <si>
    <t>43176322008</t>
  </si>
  <si>
    <t>2000007776074464</t>
  </si>
  <si>
    <t>8 de marzo de 2024 11:00 hs.</t>
  </si>
  <si>
    <t>VZ-11</t>
  </si>
  <si>
    <t>MCO1384053565</t>
  </si>
  <si>
    <t>Afeitadora Eléctrica Portátil Mini-shave Recargable Por Usb Color Negro</t>
  </si>
  <si>
    <t>OMAR LOPEZ</t>
  </si>
  <si>
    <t>CC 10515893</t>
  </si>
  <si>
    <t>10515893</t>
  </si>
  <si>
    <t>Kra 10A #13-58 / Jose Hilario Lopez, Popayán, Cauca</t>
  </si>
  <si>
    <t>Popayán</t>
  </si>
  <si>
    <t>Cauca</t>
  </si>
  <si>
    <t>190003</t>
  </si>
  <si>
    <t>MEL43176206005FMXDF01</t>
  </si>
  <si>
    <t>2000007776052796</t>
  </si>
  <si>
    <t>8 de marzo de 2024 10:58 hs.</t>
  </si>
  <si>
    <t>VT-35</t>
  </si>
  <si>
    <t>MCO2219292852</t>
  </si>
  <si>
    <t>Mesa Laptop Portátil Computador Tablet Cama Desayuno</t>
  </si>
  <si>
    <t>Color : Azul claro</t>
  </si>
  <si>
    <t>manuel gomez</t>
  </si>
  <si>
    <t>CC 79154913</t>
  </si>
  <si>
    <t>79154913</t>
  </si>
  <si>
    <t>Calle CALLE 127B #20-34 / Referencia: APARTAMENTO 102 , EDIFICIO CALLEJA PLAZA - LA CALLEJA, Usaquén, Bogotá D.C.</t>
  </si>
  <si>
    <t>43176338470</t>
  </si>
  <si>
    <t>2000005497337773</t>
  </si>
  <si>
    <t>8 de marzo de 2024 10:52 hs.</t>
  </si>
  <si>
    <t>Paquete de 4 productos</t>
  </si>
  <si>
    <t>Juan Martin Garces Carreño</t>
  </si>
  <si>
    <t>CC 1098684269</t>
  </si>
  <si>
    <t>1098684269</t>
  </si>
  <si>
    <t>Calle 3n #5-27 / Arévalo, San Alberto, Cesar</t>
  </si>
  <si>
    <t>San Alberto</t>
  </si>
  <si>
    <t>Cesar</t>
  </si>
  <si>
    <t>205070</t>
  </si>
  <si>
    <t>Envia</t>
  </si>
  <si>
    <t>MEL43176316406FMXDF01</t>
  </si>
  <si>
    <t>2000007776008734</t>
  </si>
  <si>
    <t>TQ-22</t>
  </si>
  <si>
    <t>MCO1383866335</t>
  </si>
  <si>
    <t>Rallador Cortador De Verduras 3 En 1 Mandolina Molino</t>
  </si>
  <si>
    <t>2000007776007706</t>
  </si>
  <si>
    <t>RC-35</t>
  </si>
  <si>
    <t>MCO2207359560</t>
  </si>
  <si>
    <t>Olla De Vidrio De Borosilicato Con Tapa 1.5 Litros</t>
  </si>
  <si>
    <t>Color : Vidrio</t>
  </si>
  <si>
    <t>2000007776008736</t>
  </si>
  <si>
    <t>WHA-M-25</t>
  </si>
  <si>
    <t>MCO2251267856</t>
  </si>
  <si>
    <t>Vgr Afeitadora Eléctrica Rasuradora Recargable V-390</t>
  </si>
  <si>
    <t>Color : Black/Green</t>
  </si>
  <si>
    <t>2000007776008738</t>
  </si>
  <si>
    <t>VT-8</t>
  </si>
  <si>
    <t>MCO1387801697</t>
  </si>
  <si>
    <t>Molde Prensa Manual Para Carne Hamburguesa Cocina Color Gris</t>
  </si>
  <si>
    <t>2000007775874528</t>
  </si>
  <si>
    <t>8 de marzo de 2024 10:33 hs.</t>
  </si>
  <si>
    <t>ALEJANDRO GOMEZ CARDONA</t>
  </si>
  <si>
    <t>CC 75097365</t>
  </si>
  <si>
    <t>75097365</t>
  </si>
  <si>
    <t>FLORIDA BAJA CONJUNTO LOS ARRAYANES CASA 7 / Referencia: CONJUNTO LOS ARRAYANES CASA 7 - FLORIDA BAJA CONJUNTO LOS ARRAYANES CASA 7, Melgar, Tolima</t>
  </si>
  <si>
    <t>Melgar</t>
  </si>
  <si>
    <t>734001</t>
  </si>
  <si>
    <t>MEL43176113987FMXDF01</t>
  </si>
  <si>
    <t>2000007775747630</t>
  </si>
  <si>
    <t>8 de marzo de 2024 10:17 hs.</t>
  </si>
  <si>
    <t>flavio acero baracaldo</t>
  </si>
  <si>
    <t>CC 3183598</t>
  </si>
  <si>
    <t>3183598</t>
  </si>
  <si>
    <t>Calle 6 #06-08 / Barrio Santa Isabel - Santa Isabel, San Francisco, Cundinamarca</t>
  </si>
  <si>
    <t>San Francisco</t>
  </si>
  <si>
    <t>253601</t>
  </si>
  <si>
    <t>MEL43176063237FMXDF01</t>
  </si>
  <si>
    <t>2000007775180098</t>
  </si>
  <si>
    <t>8 de marzo de 2024 08:56 hs.</t>
  </si>
  <si>
    <t>Juan Carlos Ramirez Perez</t>
  </si>
  <si>
    <t>CC 72226433</t>
  </si>
  <si>
    <t>72226433</t>
  </si>
  <si>
    <t>Calle 80b #18-51 / Referencia: casa - los almendros, Soledad, Atlantico</t>
  </si>
  <si>
    <t>Soledad</t>
  </si>
  <si>
    <t>Atlantico</t>
  </si>
  <si>
    <t>080006</t>
  </si>
  <si>
    <t>MEL43175804299FMXDF01</t>
  </si>
  <si>
    <t>2000007773536280</t>
  </si>
  <si>
    <t>8 de marzo de 2024 08:28 hs.</t>
  </si>
  <si>
    <t>RD-120</t>
  </si>
  <si>
    <t>MCO1396777829</t>
  </si>
  <si>
    <t>Molino Eléctrico Para Maíz Carne 2500w 6 En 1 Con Embutidor</t>
  </si>
  <si>
    <t>Luz Mila España Renteria</t>
  </si>
  <si>
    <t>CC 40761529</t>
  </si>
  <si>
    <t>40761529</t>
  </si>
  <si>
    <t>Vía sur #SN-SN / Referencia: Al pie de la ferretería la unión - centro, Albania, Caqueta</t>
  </si>
  <si>
    <t>Albania</t>
  </si>
  <si>
    <t>Caqueta</t>
  </si>
  <si>
    <t>MEL43175075081FMXDF01</t>
  </si>
  <si>
    <t>2000007774336766</t>
  </si>
  <si>
    <t>8 de marzo de 2024 06:28 hs.</t>
  </si>
  <si>
    <t>RD-85</t>
  </si>
  <si>
    <t>MCO2223176548</t>
  </si>
  <si>
    <t>Maquina Depilación Laser Ipl</t>
  </si>
  <si>
    <t>sofia barrios</t>
  </si>
  <si>
    <t>CC 1030693256</t>
  </si>
  <si>
    <t>1030693256</t>
  </si>
  <si>
    <t>Carrera 78a #09-39 / Referencia: Conjunto Maceratta torre c apto 304 - Castilla, Kennedy, Bogotá D.C.</t>
  </si>
  <si>
    <t>Kennedy</t>
  </si>
  <si>
    <t>110821</t>
  </si>
  <si>
    <t>43175562572</t>
  </si>
  <si>
    <t>2000007773993546</t>
  </si>
  <si>
    <t>8 de marzo de 2024 03:45 hs.</t>
  </si>
  <si>
    <t>DTNK-77-F</t>
  </si>
  <si>
    <t>MCO1399263367</t>
  </si>
  <si>
    <t>Camara Espía Hd Wifi Reloj Despertador Color Negro</t>
  </si>
  <si>
    <t>gerari10 gerari10</t>
  </si>
  <si>
    <t>CC 79405206</t>
  </si>
  <si>
    <t>79405206</t>
  </si>
  <si>
    <t>Carrera 70D #64C 17-SN / 17 - San Joaquin, Engativá, Bogotá D.C.</t>
  </si>
  <si>
    <t>111061</t>
  </si>
  <si>
    <t>MEL43175254615FMXDF01</t>
  </si>
  <si>
    <t>2000007773276470</t>
  </si>
  <si>
    <t>7 de marzo de 2024 22:11 hs.</t>
  </si>
  <si>
    <t>Frey Gustavo Jaimes Cubides</t>
  </si>
  <si>
    <t>CC 91275100</t>
  </si>
  <si>
    <t>91275100</t>
  </si>
  <si>
    <t>AVENIDA 7N #15-70 / CASA - QUINTA GRANADA, Piedecuesta, Santander</t>
  </si>
  <si>
    <t>Piedecuesta</t>
  </si>
  <si>
    <t>Santander</t>
  </si>
  <si>
    <t>680547</t>
  </si>
  <si>
    <t>MEL43175110878FMXDF01</t>
  </si>
  <si>
    <t>2000007772826032</t>
  </si>
  <si>
    <t>7 de marzo de 2024 20:54 hs.</t>
  </si>
  <si>
    <t xml:space="preserve">Jose armando  Gallego tejada </t>
  </si>
  <si>
    <t>CC 1216727945</t>
  </si>
  <si>
    <t>1216727945</t>
  </si>
  <si>
    <t>Calle 23a #55-134 / Referencia: entregar a lorena quintero apartamento 401 llama a lorena quintero preferiblemente en tregar en horas de la tarde - cabañitas, Bello, Antioquia</t>
  </si>
  <si>
    <t>Bello</t>
  </si>
  <si>
    <t>051052</t>
  </si>
  <si>
    <t>MEL43174919228FMXDF01</t>
  </si>
  <si>
    <t>2000007772439484</t>
  </si>
  <si>
    <t>7 de marzo de 2024 20:02 hs.</t>
  </si>
  <si>
    <t>MV-30</t>
  </si>
  <si>
    <t>MCO2217288146</t>
  </si>
  <si>
    <t>Set X8 Bolsas Malla Fina Para Lavar Ropa Delicada, Lavadora</t>
  </si>
  <si>
    <t>Jeimy Agudelo</t>
  </si>
  <si>
    <t>CC 1032361979</t>
  </si>
  <si>
    <t>1032361979</t>
  </si>
  <si>
    <t>Carrera 12 f sur #30-61 / Referencia: conjunto residencial bosques de San Carlos interior 3 apartamento 404 - Hospital San Carlos, Rafael Uribe Uribe, Bogotá D.C.</t>
  </si>
  <si>
    <t>Rafael Uribe Uribe</t>
  </si>
  <si>
    <t>111821</t>
  </si>
  <si>
    <t>43174760588</t>
  </si>
  <si>
    <t>2000007772254756</t>
  </si>
  <si>
    <t>7 de marzo de 2024 19:35 hs.</t>
  </si>
  <si>
    <t>María Isabel Monsalve Aguilar</t>
  </si>
  <si>
    <t>CC 43746307</t>
  </si>
  <si>
    <t>43746307</t>
  </si>
  <si>
    <t>Calle 40 F sur #40-32 / Envigado  Referencia: Casa primer piso - El Dorado, Envigado, Antioquia</t>
  </si>
  <si>
    <t>Envigado</t>
  </si>
  <si>
    <t>055421</t>
  </si>
  <si>
    <t>MEL43174676668FMXDF01</t>
  </si>
  <si>
    <t>2000007772124162</t>
  </si>
  <si>
    <t>7 de marzo de 2024 19:20 hs.</t>
  </si>
  <si>
    <t>fabian Martinez</t>
  </si>
  <si>
    <t>CC 80241764</t>
  </si>
  <si>
    <t>80241764</t>
  </si>
  <si>
    <t>Carrera 68 D bis #39-27 / Sur apto 101 Referencia: Cr 69 D bis 39 27 Sur Conjunto Residencial Talavera - Alquerías de la Fragua, Kennedy, Bogotá D.C.</t>
  </si>
  <si>
    <t>110831</t>
  </si>
  <si>
    <t>43174477709</t>
  </si>
  <si>
    <t>2000007771732850</t>
  </si>
  <si>
    <t>7 de marzo de 2024 18:30 hs.</t>
  </si>
  <si>
    <t>ICL-250</t>
  </si>
  <si>
    <t>MCO1396810063</t>
  </si>
  <si>
    <t>Samsung Galaxy Fit 3 Silver</t>
  </si>
  <si>
    <t>Natalia Ospina Ramirez</t>
  </si>
  <si>
    <t>CC 1089931875</t>
  </si>
  <si>
    <t>1089931875</t>
  </si>
  <si>
    <t>Carrera 36 #28b-19 / Torre 3 Apto 301 Referencia: Conjunto Floresta Parque Residencial - Violetas, Conjunto Floresta, Dosquebradas, Risaralda</t>
  </si>
  <si>
    <t>Dosquebradas</t>
  </si>
  <si>
    <t>Risaralda</t>
  </si>
  <si>
    <t>MEL43174452600FMXDF01</t>
  </si>
  <si>
    <t>2000007771682082</t>
  </si>
  <si>
    <t>7 de marzo de 2024 18:27 hs.</t>
  </si>
  <si>
    <t>TS-90</t>
  </si>
  <si>
    <t>MCO2196748908</t>
  </si>
  <si>
    <t>Aktion Proyector Ultra Portátil  Modelo Yg300 Resolución Hd- Amarillo</t>
  </si>
  <si>
    <t>Disciplina Educativa SAS</t>
  </si>
  <si>
    <t>NIT 9015419185</t>
  </si>
  <si>
    <t>9015419185</t>
  </si>
  <si>
    <t>Carrera 87b #6d-10 / Torre 1 Apto 205 - Paseo De Sevilla, Kennedy, Bogotá D.C.</t>
  </si>
  <si>
    <t>110811</t>
  </si>
  <si>
    <t>43174427576</t>
  </si>
  <si>
    <t>2000007771686016</t>
  </si>
  <si>
    <t>7 de marzo de 2024 18:26 hs.</t>
  </si>
  <si>
    <t>JUA-M-6.7</t>
  </si>
  <si>
    <t>MCO1398834877</t>
  </si>
  <si>
    <t>Rodillera Ajustable Deportiva Elástica Compresora Lesión Gym</t>
  </si>
  <si>
    <t>Arias Bejarano Bibiana</t>
  </si>
  <si>
    <t>CC 1087994551</t>
  </si>
  <si>
    <t>1087994551</t>
  </si>
  <si>
    <t>parque industrial  Sector B Manzana 3 Casa 12 / Referencia: Es un techo gris , en el primer piso, puerta garaje negra, sector b casa 12, escalera afuera - Parque Industrial, Pereira, Risaralda</t>
  </si>
  <si>
    <t>Pereira</t>
  </si>
  <si>
    <t>660004</t>
  </si>
  <si>
    <t>MEL43174288185FMXDF01</t>
  </si>
  <si>
    <t>2000007770529558</t>
  </si>
  <si>
    <t>7 de marzo de 2024 15:55 hs.</t>
  </si>
  <si>
    <t>alberto luis moran cortina</t>
  </si>
  <si>
    <t>CC 73136106</t>
  </si>
  <si>
    <t>73136106</t>
  </si>
  <si>
    <t>Carrera 16 #36-38 / Referencia: conjunto residencial la sevillana barrio paseo bolivar - paseo bolivar, Cartagena De Indias, Bolivar</t>
  </si>
  <si>
    <t>Cartagena De Indias</t>
  </si>
  <si>
    <t>Bolivar</t>
  </si>
  <si>
    <t>MEL43173786815FMXDF01</t>
  </si>
  <si>
    <t>GIOVANI</t>
  </si>
  <si>
    <t>DISTRI</t>
  </si>
  <si>
    <t>Manguera Retractil Expandible Mágica 45 Mts. + Pitón | Dugu Color Verde GAT-28</t>
  </si>
  <si>
    <t>VMX</t>
  </si>
  <si>
    <t>Manguera Expandible 15m 7 Tipos De Riego Jardín LavadoColor : coloresGAT-13</t>
  </si>
  <si>
    <t>Manguera Expandible 15 Metros Color Verde + Pistola GAT-13</t>
  </si>
  <si>
    <t>pepe</t>
  </si>
  <si>
    <t>Escurridor De Platos Plegable Secaplatos Color Blanco QL-18.3</t>
  </si>
  <si>
    <t>TOR SEBAS</t>
  </si>
  <si>
    <t>Monitor De Presión Arterial Digital De Muñeca Jziki LZ-35</t>
  </si>
  <si>
    <t>JUAN</t>
  </si>
  <si>
    <t>Organizador De Baño Estantería Mueble Ahorrador De Espacio 3Color : BlancoGT-48</t>
  </si>
  <si>
    <t>JOMA</t>
  </si>
  <si>
    <t>Cámara De Seguridad Shenzhen A9 Mini Con Resolución De 1080p Visión Nocturna Incluida Negra TC-14</t>
  </si>
  <si>
    <t>GO TECH</t>
  </si>
  <si>
    <t>Dispensador Automatico De Agua Para Botellon Recargable Econ Color Blanco/negro VMX-7-J</t>
  </si>
  <si>
    <t>Fuente De Agua Mascotas 2.5 L - GTCH-40-F</t>
  </si>
  <si>
    <t>Cámara De Seguridad Shenzhen A9 Mini Con Resolución De 1080p Visión Nocturna Incluida NegraTC-14</t>
  </si>
  <si>
    <t>BUGO</t>
  </si>
  <si>
    <t>Molde Prensa Manual Para Carne Hamburguesa Cocina Color GrisVT-8</t>
  </si>
  <si>
    <t>BODEGA RC</t>
  </si>
  <si>
    <t>Olla De Vidrio De Borosilicato Con Tapa 1.5 LitrosRC-35</t>
  </si>
  <si>
    <t>WAHL</t>
  </si>
  <si>
    <t>Vgr Afeitadora Eléctrica Rasuradora Recargable V-390WHA-M-25</t>
  </si>
  <si>
    <t>UNIVERSAL</t>
  </si>
  <si>
    <t>Rallador Cortador De Verduras 3 En 1 Mandolina MolinoTQ-22</t>
  </si>
  <si>
    <t>VARIEDADES</t>
  </si>
  <si>
    <t>Mesa Laptop Portátil Computador Tablet Cama DesayunoVT-35</t>
  </si>
  <si>
    <t>TIGERS</t>
  </si>
  <si>
    <t>Afeitadora Eléctrica Portátil Mini-shave Recargable Por Usb Color NegroVZ-11</t>
  </si>
  <si>
    <t>Rodillera Ajustable Deportiva Elástica Compresora Lesión Gym JUA-M-6.7</t>
  </si>
  <si>
    <t>Aktion Proyector Ultra Portátil Modelo Yg300 Resolución Hd- Amarillo TS-90</t>
  </si>
  <si>
    <t>ICOLOR</t>
  </si>
  <si>
    <t>Samsung Galaxy Fit 3 Silver ICL-250</t>
  </si>
  <si>
    <t>MV MARCAS</t>
  </si>
  <si>
    <t>Set X8 Bolsas Malla Fina Para Lavar Ropa Delicada, LavadoraColor : BlancoMV-30</t>
  </si>
  <si>
    <t>OFICINA</t>
  </si>
  <si>
    <t>DTRONIK</t>
  </si>
  <si>
    <t>Camara Espía Hd Wifi Reloj Despertador Color Negro DTNK-77-F</t>
  </si>
  <si>
    <t>ROOD</t>
  </si>
  <si>
    <t>Maquina Depilación Laser Ipl RD-85</t>
  </si>
  <si>
    <t>ROOD FONDO</t>
  </si>
  <si>
    <t>Molino Eléctrico Para Maíz Carne 2500w 6 En 1 Con Embutidor RD-120</t>
  </si>
  <si>
    <t>CUENTA</t>
  </si>
  <si>
    <t>PROVEEDOR</t>
  </si>
  <si>
    <t>FORMA DE PAGO</t>
  </si>
  <si>
    <t>VALOR TOTAL</t>
  </si>
  <si>
    <t>VALOR U/N</t>
  </si>
  <si>
    <t>CANT</t>
  </si>
  <si>
    <t>PRODUCTO</t>
  </si>
  <si>
    <t>ITEM</t>
  </si>
  <si>
    <t>LISTA DE MERCANCIA 1ER CORTE ML 08 MARZO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</si>
  <si>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</si>
  <si>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</si>
  <si>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</si>
  <si>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</si>
  <si>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</si>
  <si>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</si>
  <si>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</si>
  <si>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Etiquetas de fila</t>
  </si>
  <si>
    <t>Total general</t>
  </si>
  <si>
    <t>Suma de 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</si>
</sst>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&quot;$&quot;\ * #,##0_-;\-&quot;$&quot;\ * #,##0_-;_-&quot;$&quot;\ * &quot;-&quot;??_-;_-@_-"/>
  </numFmts>
  <fonts count="23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sz val="11"/>
      <color indexed="8"/>
      <name val="Aptos Narrow"/>
      <family val="2"/>
      <scheme val="minor"/>
    </font>
    <font>
      <b/>
      <u/>
      <sz val="10"/>
      <color rgb="FF1218DC"/>
      <name val="Calibri"/>
      <family val="2"/>
    </font>
    <font>
      <b/>
      <sz val="10"/>
      <name val="Calibri"/>
      <family val="2"/>
    </font>
    <font>
      <b/>
      <sz val="9"/>
      <color rgb="FFA61C00"/>
      <name val="Calibri"/>
      <family val="2"/>
    </font>
    <font>
      <sz val="16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Calibri"/>
      <family val="2"/>
    </font>
    <font>
      <b/>
      <sz val="16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none">
        <fgColor rgb="FF76A5AF"/>
      </patternFill>
    </fill>
    <fill>
      <patternFill patternType="solid">
        <fgColor rgb="FF76A5AF"/>
      </patternFill>
    </fill>
    <fill>
      <patternFill patternType="solid">
        <fgColor rgb="FFB7B7B7"/>
      </patternFill>
    </fill>
    <fill>
      <patternFill patternType="solid">
        <fgColor rgb="FFF4CCCC"/>
      </patternFill>
    </fill>
    <fill>
      <patternFill patternType="solid">
        <fgColor rgb="FFF3F3F3"/>
      </patternFill>
    </fill>
    <fill>
      <patternFill patternType="solid">
        <fgColor rgb="FF6AA84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6">
    <xf numFmtId="0" fontId="0" fillId="0" borderId="0"/>
    <xf numFmtId="9" fontId="15" fillId="0" borderId="0" applyFont="0" applyFill="0" applyBorder="0" applyAlignment="0" applyProtection="0"/>
    <xf numFmtId="0" fontId="15" fillId="9" borderId="0"/>
    <xf numFmtId="0" fontId="15" fillId="9" borderId="0"/>
    <xf numFmtId="0" fontId="15" fillId="9" borderId="0"/>
    <xf numFmtId="0" fontId="1" fillId="9" borderId="0"/>
  </cellStyleXfs>
  <cellXfs count="89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8" fillId="5" borderId="1" xfId="0" applyFont="1" applyFill="1" applyBorder="1" applyAlignment="1" applyProtection="1">
      <alignment horizontal="center" vertical="center" wrapText="1"/>
      <protection locked="0"/>
    </xf>
    <xf numFmtId="0" fontId="9" fillId="6" borderId="1" xfId="0" applyFont="1" applyFill="1" applyBorder="1" applyAlignment="1" applyProtection="1">
      <alignment horizontal="center" vertical="center" wrapText="1"/>
      <protection locked="0"/>
    </xf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/>
    </xf>
    <xf numFmtId="0" fontId="12" fillId="10" borderId="1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2" fillId="9" borderId="0" xfId="2" applyFont="1" applyAlignment="1" applyProtection="1">
      <alignment vertical="center"/>
      <protection locked="0"/>
    </xf>
    <xf numFmtId="0" fontId="3" fillId="9" borderId="0" xfId="2" applyFont="1" applyAlignment="1" applyProtection="1">
      <alignment vertical="center"/>
      <protection locked="0"/>
    </xf>
    <xf numFmtId="0" fontId="2" fillId="9" borderId="0" xfId="2" applyFont="1" applyAlignment="1" applyProtection="1">
      <alignment horizontal="right" vertical="center"/>
      <protection locked="0"/>
    </xf>
    <xf numFmtId="0" fontId="16" fillId="11" borderId="0" xfId="2" applyFont="1" applyFill="1" applyAlignment="1" applyProtection="1">
      <alignment vertical="center"/>
      <protection locked="0"/>
    </xf>
    <xf numFmtId="0" fontId="17" fillId="11" borderId="0" xfId="2" applyFont="1" applyFill="1" applyAlignment="1" applyProtection="1">
      <alignment vertical="center"/>
      <protection locked="0"/>
    </xf>
    <xf numFmtId="0" fontId="17" fillId="11" borderId="0" xfId="2" applyFont="1" applyFill="1" applyAlignment="1" applyProtection="1">
      <alignment horizontal="right" vertical="center"/>
      <protection locked="0"/>
    </xf>
    <xf numFmtId="0" fontId="18" fillId="12" borderId="1" xfId="2" applyFont="1" applyFill="1" applyBorder="1" applyAlignment="1" applyProtection="1">
      <alignment horizontal="left" vertical="center"/>
      <protection locked="0"/>
    </xf>
    <xf numFmtId="0" fontId="3" fillId="13" borderId="0" xfId="2" applyFont="1" applyFill="1" applyAlignment="1" applyProtection="1">
      <alignment vertical="center"/>
      <protection locked="0"/>
    </xf>
    <xf numFmtId="0" fontId="2" fillId="13" borderId="0" xfId="2" applyFont="1" applyFill="1" applyAlignment="1" applyProtection="1">
      <alignment vertical="center"/>
      <protection locked="0"/>
    </xf>
    <xf numFmtId="0" fontId="2" fillId="13" borderId="0" xfId="2" applyFont="1" applyFill="1" applyAlignment="1" applyProtection="1">
      <alignment horizontal="right" vertical="center"/>
      <protection locked="0"/>
    </xf>
    <xf numFmtId="0" fontId="2" fillId="9" borderId="0" xfId="3" applyFont="1" applyAlignment="1" applyProtection="1">
      <alignment vertical="center"/>
      <protection locked="0"/>
    </xf>
    <xf numFmtId="0" fontId="3" fillId="9" borderId="0" xfId="3" applyFont="1" applyAlignment="1" applyProtection="1">
      <alignment vertical="center"/>
      <protection locked="0"/>
    </xf>
    <xf numFmtId="0" fontId="2" fillId="9" borderId="0" xfId="3" applyFont="1" applyAlignment="1" applyProtection="1">
      <alignment horizontal="right" vertical="center"/>
      <protection locked="0"/>
    </xf>
    <xf numFmtId="0" fontId="16" fillId="11" borderId="0" xfId="3" applyFont="1" applyFill="1" applyAlignment="1" applyProtection="1">
      <alignment vertical="center"/>
      <protection locked="0"/>
    </xf>
    <xf numFmtId="0" fontId="17" fillId="11" borderId="0" xfId="3" applyFont="1" applyFill="1" applyAlignment="1" applyProtection="1">
      <alignment vertical="center"/>
      <protection locked="0"/>
    </xf>
    <xf numFmtId="0" fontId="17" fillId="11" borderId="0" xfId="3" applyFont="1" applyFill="1" applyAlignment="1" applyProtection="1">
      <alignment horizontal="right" vertical="center"/>
      <protection locked="0"/>
    </xf>
    <xf numFmtId="0" fontId="18" fillId="12" borderId="1" xfId="3" applyFont="1" applyFill="1" applyBorder="1" applyAlignment="1" applyProtection="1">
      <alignment horizontal="left" vertical="center"/>
      <protection locked="0"/>
    </xf>
    <xf numFmtId="0" fontId="3" fillId="13" borderId="0" xfId="3" applyFont="1" applyFill="1" applyAlignment="1" applyProtection="1">
      <alignment vertical="center"/>
      <protection locked="0"/>
    </xf>
    <xf numFmtId="0" fontId="2" fillId="13" borderId="0" xfId="3" applyFont="1" applyFill="1" applyAlignment="1" applyProtection="1">
      <alignment vertical="center"/>
      <protection locked="0"/>
    </xf>
    <xf numFmtId="0" fontId="2" fillId="13" borderId="0" xfId="3" applyFont="1" applyFill="1" applyAlignment="1" applyProtection="1">
      <alignment horizontal="right" vertical="center"/>
      <protection locked="0"/>
    </xf>
    <xf numFmtId="0" fontId="2" fillId="9" borderId="0" xfId="4" applyFont="1" applyAlignment="1" applyProtection="1">
      <alignment vertical="center"/>
      <protection locked="0"/>
    </xf>
    <xf numFmtId="0" fontId="3" fillId="9" borderId="0" xfId="4" applyFont="1" applyAlignment="1" applyProtection="1">
      <alignment vertical="center"/>
      <protection locked="0"/>
    </xf>
    <xf numFmtId="0" fontId="2" fillId="9" borderId="0" xfId="4" applyFont="1" applyAlignment="1" applyProtection="1">
      <alignment horizontal="right" vertical="center"/>
      <protection locked="0"/>
    </xf>
    <xf numFmtId="0" fontId="1" fillId="9" borderId="0" xfId="5"/>
    <xf numFmtId="0" fontId="19" fillId="14" borderId="2" xfId="5" applyFont="1" applyFill="1" applyBorder="1" applyAlignment="1">
      <alignment wrapText="1"/>
    </xf>
    <xf numFmtId="0" fontId="20" fillId="14" borderId="2" xfId="5" applyFont="1" applyFill="1" applyBorder="1" applyAlignment="1">
      <alignment wrapText="1"/>
    </xf>
    <xf numFmtId="0" fontId="20" fillId="14" borderId="2" xfId="5" applyFont="1" applyFill="1" applyBorder="1" applyAlignment="1">
      <alignment horizontal="right" wrapText="1"/>
    </xf>
    <xf numFmtId="0" fontId="21" fillId="14" borderId="2" xfId="5" applyFont="1" applyFill="1" applyBorder="1" applyAlignment="1">
      <alignment horizontal="right" wrapText="1"/>
    </xf>
    <xf numFmtId="0" fontId="21" fillId="14" borderId="2" xfId="5" applyFont="1" applyFill="1" applyBorder="1" applyAlignment="1">
      <alignment wrapText="1"/>
    </xf>
    <xf numFmtId="0" fontId="19" fillId="14" borderId="3" xfId="5" applyFont="1" applyFill="1" applyBorder="1" applyAlignment="1">
      <alignment horizontal="right" wrapText="1"/>
    </xf>
    <xf numFmtId="0" fontId="19" fillId="15" borderId="2" xfId="5" applyFont="1" applyFill="1" applyBorder="1" applyAlignment="1">
      <alignment wrapText="1"/>
    </xf>
    <xf numFmtId="0" fontId="20" fillId="15" borderId="2" xfId="5" applyFont="1" applyFill="1" applyBorder="1" applyAlignment="1">
      <alignment wrapText="1"/>
    </xf>
    <xf numFmtId="0" fontId="20" fillId="15" borderId="2" xfId="5" applyFont="1" applyFill="1" applyBorder="1" applyAlignment="1">
      <alignment horizontal="right" wrapText="1"/>
    </xf>
    <xf numFmtId="0" fontId="21" fillId="15" borderId="2" xfId="5" applyFont="1" applyFill="1" applyBorder="1" applyAlignment="1">
      <alignment horizontal="right" wrapText="1"/>
    </xf>
    <xf numFmtId="0" fontId="21" fillId="15" borderId="2" xfId="5" applyFont="1" applyFill="1" applyBorder="1" applyAlignment="1">
      <alignment wrapText="1"/>
    </xf>
    <xf numFmtId="0" fontId="19" fillId="15" borderId="3" xfId="5" applyFont="1" applyFill="1" applyBorder="1" applyAlignment="1">
      <alignment horizontal="right" wrapText="1"/>
    </xf>
    <xf numFmtId="0" fontId="19" fillId="15" borderId="4" xfId="5" applyFont="1" applyFill="1" applyBorder="1" applyAlignment="1">
      <alignment wrapText="1"/>
    </xf>
    <xf numFmtId="0" fontId="20" fillId="15" borderId="4" xfId="5" applyFont="1" applyFill="1" applyBorder="1" applyAlignment="1">
      <alignment wrapText="1"/>
    </xf>
    <xf numFmtId="0" fontId="20" fillId="15" borderId="4" xfId="5" applyFont="1" applyFill="1" applyBorder="1" applyAlignment="1">
      <alignment horizontal="right" wrapText="1"/>
    </xf>
    <xf numFmtId="0" fontId="21" fillId="15" borderId="4" xfId="5" applyFont="1" applyFill="1" applyBorder="1" applyAlignment="1">
      <alignment horizontal="right" wrapText="1"/>
    </xf>
    <xf numFmtId="0" fontId="21" fillId="15" borderId="4" xfId="5" applyFont="1" applyFill="1" applyBorder="1" applyAlignment="1">
      <alignment wrapText="1"/>
    </xf>
    <xf numFmtId="0" fontId="19" fillId="15" borderId="5" xfId="5" applyFont="1" applyFill="1" applyBorder="1" applyAlignment="1">
      <alignment horizontal="right" wrapText="1"/>
    </xf>
    <xf numFmtId="0" fontId="19" fillId="16" borderId="2" xfId="5" applyFont="1" applyFill="1" applyBorder="1" applyAlignment="1">
      <alignment wrapText="1"/>
    </xf>
    <xf numFmtId="0" fontId="20" fillId="16" borderId="2" xfId="5" applyFont="1" applyFill="1" applyBorder="1" applyAlignment="1">
      <alignment wrapText="1"/>
    </xf>
    <xf numFmtId="0" fontId="20" fillId="16" borderId="2" xfId="5" applyFont="1" applyFill="1" applyBorder="1" applyAlignment="1">
      <alignment horizontal="right" wrapText="1"/>
    </xf>
    <xf numFmtId="0" fontId="21" fillId="16" borderId="2" xfId="5" applyFont="1" applyFill="1" applyBorder="1" applyAlignment="1">
      <alignment horizontal="right" wrapText="1"/>
    </xf>
    <xf numFmtId="0" fontId="21" fillId="16" borderId="2" xfId="5" applyFont="1" applyFill="1" applyBorder="1" applyAlignment="1">
      <alignment wrapText="1"/>
    </xf>
    <xf numFmtId="0" fontId="19" fillId="16" borderId="3" xfId="5" applyFont="1" applyFill="1" applyBorder="1" applyAlignment="1">
      <alignment horizontal="right" wrapText="1"/>
    </xf>
    <xf numFmtId="0" fontId="19" fillId="14" borderId="4" xfId="5" applyFont="1" applyFill="1" applyBorder="1" applyAlignment="1">
      <alignment wrapText="1"/>
    </xf>
    <xf numFmtId="0" fontId="20" fillId="14" borderId="4" xfId="5" applyFont="1" applyFill="1" applyBorder="1" applyAlignment="1">
      <alignment wrapText="1"/>
    </xf>
    <xf numFmtId="0" fontId="20" fillId="14" borderId="4" xfId="5" applyFont="1" applyFill="1" applyBorder="1" applyAlignment="1">
      <alignment horizontal="right" wrapText="1"/>
    </xf>
    <xf numFmtId="0" fontId="21" fillId="14" borderId="4" xfId="5" applyFont="1" applyFill="1" applyBorder="1" applyAlignment="1">
      <alignment horizontal="right" wrapText="1"/>
    </xf>
    <xf numFmtId="0" fontId="21" fillId="14" borderId="4" xfId="5" applyFont="1" applyFill="1" applyBorder="1" applyAlignment="1">
      <alignment wrapText="1"/>
    </xf>
    <xf numFmtId="0" fontId="19" fillId="14" borderId="5" xfId="5" applyFont="1" applyFill="1" applyBorder="1" applyAlignment="1">
      <alignment horizontal="right" wrapText="1"/>
    </xf>
    <xf numFmtId="0" fontId="19" fillId="14" borderId="2" xfId="5" applyFont="1" applyFill="1" applyBorder="1" applyAlignment="1">
      <alignment horizontal="right" wrapText="1"/>
    </xf>
    <xf numFmtId="0" fontId="19" fillId="16" borderId="2" xfId="5" applyFont="1" applyFill="1" applyBorder="1" applyAlignment="1">
      <alignment horizontal="right" wrapText="1"/>
    </xf>
    <xf numFmtId="0" fontId="19" fillId="15" borderId="2" xfId="5" applyFont="1" applyFill="1" applyBorder="1" applyAlignment="1">
      <alignment horizontal="right" wrapText="1"/>
    </xf>
    <xf numFmtId="0" fontId="22" fillId="9" borderId="2" xfId="5" applyFont="1" applyBorder="1" applyAlignment="1">
      <alignment horizontal="center" wrapText="1"/>
    </xf>
    <xf numFmtId="0" fontId="22" fillId="17" borderId="2" xfId="5" applyFont="1" applyFill="1" applyBorder="1" applyAlignment="1">
      <alignment horizontal="center" wrapText="1"/>
    </xf>
    <xf numFmtId="0" fontId="22" fillId="9" borderId="2" xfId="5" applyFont="1" applyBorder="1" applyAlignment="1">
      <alignment wrapText="1"/>
    </xf>
    <xf numFmtId="0" fontId="22" fillId="17" borderId="3" xfId="5" applyFont="1" applyFill="1" applyBorder="1" applyAlignment="1">
      <alignment horizont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9" fontId="4" fillId="0" borderId="0" xfId="1" applyFont="1" applyAlignment="1" applyProtection="1">
      <alignment vertical="center"/>
      <protection locked="0"/>
    </xf>
    <xf numFmtId="0" fontId="9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0" fillId="7" borderId="1" xfId="0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/>
    </xf>
    <xf numFmtId="0" fontId="12" fillId="10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8" fillId="5" borderId="1" xfId="0" applyFont="1" applyFill="1" applyBorder="1" applyAlignment="1" applyProtection="1">
      <alignment horizontal="center" vertical="center" wrapText="1"/>
      <protection locked="0"/>
    </xf>
    <xf numFmtId="0" fontId="19" fillId="17" borderId="8" xfId="5" applyFont="1" applyFill="1" applyBorder="1" applyAlignment="1">
      <alignment horizontal="center" wrapText="1"/>
    </xf>
    <xf numFmtId="0" fontId="19" fillId="17" borderId="7" xfId="5" applyFont="1" applyFill="1" applyBorder="1" applyAlignment="1">
      <alignment horizontal="center" wrapText="1"/>
    </xf>
    <xf numFmtId="0" fontId="19" fillId="17" borderId="6" xfId="5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6">
    <cellStyle name="Normal" xfId="0" builtinId="0"/>
    <cellStyle name="Normal 2" xfId="2" xr:uid="{871B70A6-3F3C-475C-81E2-4BEB2F86496E}"/>
    <cellStyle name="Normal 3" xfId="3" xr:uid="{6C7378F9-024A-40A6-9FED-735F8749577A}"/>
    <cellStyle name="Normal 4" xfId="4" xr:uid="{8E8446FE-240D-4B57-A8FB-8CF24D348255}"/>
    <cellStyle name="Normal 5" xfId="5" xr:uid="{ED50588D-DA4A-47D6-8427-14B9455D55BC}"/>
    <cellStyle name="Porcentaje" xfId="1" builtinId="5"/>
  </cellStyles>
  <dxfs count="5">
    <dxf>
      <numFmt numFmtId="164" formatCode="_-&quot;$&quot;\ * #,##0.0_-;\-&quot;$&quot;\ * #,##0.0_-;_-&quot;$&quot;\ * &quot;-&quot;??_-;_-@_-"/>
    </dxf>
    <dxf>
      <numFmt numFmtId="165" formatCode="_-&quot;$&quot;\ * #,##0_-;\-&quot;$&quot;\ * #,##0_-;_-&quot;$&quot;\ * &quot;-&quot;??_-;_-@_-"/>
    </dxf>
    <dxf>
      <numFmt numFmtId="164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ruiz" refreshedDate="45362.465908796294" createdVersion="8" refreshedVersion="8" minRefreshableVersion="3" recordCount="27" xr:uid="{5613DBEB-0C17-488A-9443-91330D8F1D3B}">
  <cacheSource type="worksheet">
    <worksheetSource ref="A2:H29" sheet="YOVANI"/>
  </cacheSource>
  <cacheFields count="8">
    <cacheField name="ITEM" numFmtId="0">
      <sharedItems containsSemiMixedTypes="0" containsString="0" containsNumber="1" containsInteger="1" minValue="22" maxValue="91"/>
    </cacheField>
    <cacheField name="PRODUCTO" numFmtId="0">
      <sharedItems/>
    </cacheField>
    <cacheField name="CANT" numFmtId="0">
      <sharedItems containsSemiMixedTypes="0" containsString="0" containsNumber="1" containsInteger="1" minValue="1" maxValue="7"/>
    </cacheField>
    <cacheField name="VALOR U/N" numFmtId="0">
      <sharedItems containsSemiMixedTypes="0" containsString="0" containsNumber="1" containsInteger="1" minValue="6700" maxValue="220000"/>
    </cacheField>
    <cacheField name="VALOR TOTAL" numFmtId="0">
      <sharedItems containsSemiMixedTypes="0" containsString="0" containsNumber="1" containsInteger="1" minValue="6700" maxValue="440000"/>
    </cacheField>
    <cacheField name="FORMA DE PAGO" numFmtId="0">
      <sharedItems containsNonDate="0" containsString="0" containsBlank="1"/>
    </cacheField>
    <cacheField name="PROVEEDOR" numFmtId="0">
      <sharedItems count="19">
        <s v="ROOD FONDO"/>
        <s v="ROOD"/>
        <s v="DTRONIK"/>
        <s v="VMX"/>
        <s v="OFICINA"/>
        <s v="MV MARCAS"/>
        <s v="JUAN"/>
        <s v="ICOLOR"/>
        <s v="JOMA"/>
        <s v="TIGERS"/>
        <s v="VARIEDADES"/>
        <s v="UNIVERSAL"/>
        <s v="WAHL"/>
        <s v="BODEGA RC"/>
        <s v="BUGO"/>
        <s v="GO TECH"/>
        <s v="TOR SEBAS"/>
        <s v="pepe"/>
        <s v="DISTRI"/>
      </sharedItems>
    </cacheField>
    <cacheField name="CUENT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82"/>
    <s v="Molino Eléctrico Para Maíz Carne 2500w 6 En 1 Con Embutidor RD-120"/>
    <n v="2"/>
    <n v="120000"/>
    <n v="240000"/>
    <m/>
    <x v="0"/>
    <s v="GIOVANI"/>
  </r>
  <r>
    <n v="83"/>
    <s v="Maquina Depilación Laser Ipl RD-85"/>
    <n v="1"/>
    <n v="65000"/>
    <n v="65000"/>
    <m/>
    <x v="1"/>
    <s v="GIOVANI"/>
  </r>
  <r>
    <n v="84"/>
    <s v="Camara Espía Hd Wifi Reloj Despertador Color Negro DTNK-77-F"/>
    <n v="1"/>
    <n v="75000"/>
    <n v="75000"/>
    <m/>
    <x v="2"/>
    <s v="GIOVANI"/>
  </r>
  <r>
    <n v="85"/>
    <s v="Manguera Expandible 15m 7 Tipos De Riego Jardín LavadoColor : coloresGAT-13"/>
    <n v="1"/>
    <n v="12000"/>
    <n v="12000"/>
    <m/>
    <x v="3"/>
    <s v="GIOVANI"/>
  </r>
  <r>
    <n v="86"/>
    <s v="Cámara De Seguridad Shenzhen A9 Mini Con Resolución De 1080p Visión Nocturna Incluida Negra TC-14"/>
    <n v="2"/>
    <n v="14000"/>
    <n v="28000"/>
    <m/>
    <x v="4"/>
    <s v="GIOVANI"/>
  </r>
  <r>
    <n v="87"/>
    <s v="Set X8 Bolsas Malla Fina Para Lavar Ropa Delicada, LavadoraColor : BlancoMV-30"/>
    <n v="1"/>
    <n v="30000"/>
    <n v="30000"/>
    <m/>
    <x v="5"/>
    <s v="GIOVANI"/>
  </r>
  <r>
    <n v="88"/>
    <s v="Dispensador Automatico De Agua Para Botellon Recargable Econ Color Blanco/negro VMX-7-J"/>
    <n v="1"/>
    <n v="8000"/>
    <n v="8000"/>
    <m/>
    <x v="6"/>
    <s v="GIOVANI"/>
  </r>
  <r>
    <n v="89"/>
    <s v="Samsung Galaxy Fit 3 Silver ICL-250"/>
    <n v="2"/>
    <n v="220000"/>
    <n v="440000"/>
    <m/>
    <x v="7"/>
    <s v="GIOVANI"/>
  </r>
  <r>
    <n v="90"/>
    <s v="Aktion Proyector Ultra Portátil Modelo Yg300 Resolución Hd- Amarillo TS-90"/>
    <n v="1"/>
    <n v="85000"/>
    <n v="85000"/>
    <m/>
    <x v="8"/>
    <s v="GIOVANI"/>
  </r>
  <r>
    <n v="91"/>
    <s v="Rodillera Ajustable Deportiva Elástica Compresora Lesión Gym JUA-M-6.7"/>
    <n v="1"/>
    <n v="6700"/>
    <n v="6700"/>
    <m/>
    <x v="6"/>
    <s v="GIOVANI"/>
  </r>
  <r>
    <n v="24"/>
    <s v="Afeitadora Eléctrica Portátil Mini-shave Recargable Por Usb Color NegroVZ-11"/>
    <n v="2"/>
    <n v="8000"/>
    <n v="16000"/>
    <m/>
    <x v="9"/>
    <s v="GIOVANI"/>
  </r>
  <r>
    <n v="25"/>
    <s v="Mesa Laptop Portátil Computador Tablet Cama DesayunoVT-35"/>
    <n v="1"/>
    <n v="35000"/>
    <n v="35000"/>
    <m/>
    <x v="10"/>
    <s v="GIOVANI"/>
  </r>
  <r>
    <n v="26"/>
    <s v="Rallador Cortador De Verduras 3 En 1 Mandolina MolinoTQ-22"/>
    <n v="1"/>
    <n v="23000"/>
    <n v="23000"/>
    <m/>
    <x v="11"/>
    <s v="GIOVANI"/>
  </r>
  <r>
    <n v="28"/>
    <s v="Vgr Afeitadora Eléctrica Rasuradora Recargable V-390WHA-M-25"/>
    <n v="1"/>
    <n v="24000"/>
    <n v="24000"/>
    <m/>
    <x v="12"/>
    <s v="GIOVANI"/>
  </r>
  <r>
    <n v="27"/>
    <s v="Olla De Vidrio De Borosilicato Con Tapa 1.5 LitrosRC-35"/>
    <n v="1"/>
    <n v="30000"/>
    <n v="30000"/>
    <m/>
    <x v="13"/>
    <s v="GIOVANI"/>
  </r>
  <r>
    <n v="29"/>
    <s v="Molde Prensa Manual Para Carne Hamburguesa Cocina Color GrisVT-8"/>
    <n v="1"/>
    <n v="9000"/>
    <n v="9000"/>
    <m/>
    <x v="14"/>
    <s v="GIOVANI"/>
  </r>
  <r>
    <n v="30"/>
    <s v="Cámara De Seguridad Shenzhen A9 Mini Con Resolución De 1080p Visión Nocturna Incluida NegraTC-14"/>
    <n v="1"/>
    <n v="14000"/>
    <n v="14000"/>
    <m/>
    <x v="8"/>
    <s v="GIOVANI"/>
  </r>
  <r>
    <n v="37"/>
    <s v="Fuente De Agua Mascotas 2.5 L - GTCH-40-F"/>
    <n v="1"/>
    <n v="40000"/>
    <n v="40000"/>
    <m/>
    <x v="15"/>
    <s v="GIOVANI"/>
  </r>
  <r>
    <n v="38"/>
    <s v="Dispensador Automatico De Agua Para Botellon Recargable Econ Color Blanco/negro VMX-7-J"/>
    <n v="7"/>
    <n v="8000"/>
    <n v="56000"/>
    <m/>
    <x v="15"/>
    <s v="GIOVANI"/>
  </r>
  <r>
    <n v="34"/>
    <s v="Cámara De Seguridad Shenzhen A9 Mini Con Resolución De 1080p Visión Nocturna Incluida Negra TC-14"/>
    <n v="3"/>
    <n v="14000"/>
    <n v="42000"/>
    <m/>
    <x v="8"/>
    <s v="GIOVANI"/>
  </r>
  <r>
    <n v="32"/>
    <s v="Organizador De Baño Estantería Mueble Ahorrador De Espacio 3Color : BlancoGT-48"/>
    <n v="1"/>
    <n v="45000"/>
    <n v="45000"/>
    <m/>
    <x v="6"/>
    <s v="GIOVANI"/>
  </r>
  <r>
    <n v="36"/>
    <s v="Monitor De Presión Arterial Digital De Muñeca Jziki LZ-35"/>
    <n v="1"/>
    <n v="38000"/>
    <n v="38000"/>
    <m/>
    <x v="16"/>
    <s v="GIOVANI"/>
  </r>
  <r>
    <n v="33"/>
    <s v="Manguera Expandible 15m 7 Tipos De Riego Jardín LavadoColor : coloresGAT-13"/>
    <n v="3"/>
    <n v="12000"/>
    <n v="36000"/>
    <m/>
    <x v="3"/>
    <s v="GIOVANI"/>
  </r>
  <r>
    <n v="35"/>
    <s v="Escurridor De Platos Plegable Secaplatos Color Blanco QL-18.3"/>
    <n v="1"/>
    <n v="13000"/>
    <n v="13000"/>
    <m/>
    <x v="17"/>
    <s v="GIOVANI"/>
  </r>
  <r>
    <n v="22"/>
    <s v="Manguera Expandible 15 Metros Color Verde + Pistola GAT-13"/>
    <n v="1"/>
    <n v="12000"/>
    <n v="12000"/>
    <m/>
    <x v="3"/>
    <s v="GIOVANI"/>
  </r>
  <r>
    <n v="23"/>
    <s v="Manguera Expandible 15m 7 Tipos De Riego Jardín LavadoColor : coloresGAT-13"/>
    <n v="1"/>
    <n v="12000"/>
    <n v="12000"/>
    <m/>
    <x v="3"/>
    <s v="GIOVANI"/>
  </r>
  <r>
    <n v="24"/>
    <s v="Manguera Retractil Expandible Mágica 45 Mts. + Pitón | Dugu Color Verde GAT-28"/>
    <n v="1"/>
    <n v="27000"/>
    <n v="27000"/>
    <m/>
    <x v="18"/>
    <s v="GIOVAN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4E9F0-6A1C-4244-A11D-95CE2B0B848B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3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20">
        <item x="13"/>
        <item x="14"/>
        <item x="18"/>
        <item x="2"/>
        <item x="15"/>
        <item x="7"/>
        <item x="8"/>
        <item x="6"/>
        <item x="5"/>
        <item x="4"/>
        <item x="17"/>
        <item x="1"/>
        <item x="0"/>
        <item x="9"/>
        <item x="16"/>
        <item x="11"/>
        <item x="10"/>
        <item x="3"/>
        <item x="12"/>
        <item t="default"/>
      </items>
    </pivotField>
    <pivotField showAll="0"/>
  </pivotFields>
  <rowFields count="1">
    <field x="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VALOR TOTAL" fld="4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ercadolibre.com.co/ventas/2000007776020912/detalle" TargetMode="External"/><Relationship Id="rId18" Type="http://schemas.openxmlformats.org/officeDocument/2006/relationships/hyperlink" Target="https://www.mercadolibre.com.co/ventas/2000005497337773/detalle" TargetMode="External"/><Relationship Id="rId26" Type="http://schemas.openxmlformats.org/officeDocument/2006/relationships/hyperlink" Target="https://www.mercadolibre.com.co/ventas/2000007773993546/detalle" TargetMode="External"/><Relationship Id="rId3" Type="http://schemas.openxmlformats.org/officeDocument/2006/relationships/hyperlink" Target="https://www.mercadolibre.com.co/ventas/2000007777164040/detalle" TargetMode="External"/><Relationship Id="rId21" Type="http://schemas.openxmlformats.org/officeDocument/2006/relationships/hyperlink" Target="https://www.mercadolibre.com.co/ventas/2000007775874528/detalle" TargetMode="External"/><Relationship Id="rId34" Type="http://schemas.openxmlformats.org/officeDocument/2006/relationships/hyperlink" Target="https://www.mercadolibre.com.co/ventas/2000007771686016/detalle" TargetMode="External"/><Relationship Id="rId7" Type="http://schemas.openxmlformats.org/officeDocument/2006/relationships/hyperlink" Target="https://www.mercadolibre.com.co/ventas/2000005497824983/detalle" TargetMode="External"/><Relationship Id="rId12" Type="http://schemas.openxmlformats.org/officeDocument/2006/relationships/hyperlink" Target="https://www.mercadolibre.com.co/ventas/2000007776107166/detalle" TargetMode="External"/><Relationship Id="rId17" Type="http://schemas.openxmlformats.org/officeDocument/2006/relationships/hyperlink" Target="https://www.mercadolibre.com.co/ventas/2000005497337773/detalle" TargetMode="External"/><Relationship Id="rId25" Type="http://schemas.openxmlformats.org/officeDocument/2006/relationships/hyperlink" Target="https://www.mercadolibre.com.co/ventas/2000007774336766/detalle" TargetMode="External"/><Relationship Id="rId33" Type="http://schemas.openxmlformats.org/officeDocument/2006/relationships/hyperlink" Target="https://www.mercadolibre.com.co/ventas/2000007771682082/detalle" TargetMode="External"/><Relationship Id="rId2" Type="http://schemas.openxmlformats.org/officeDocument/2006/relationships/hyperlink" Target="https://www.mercadolibre.com.co/ventas/2000007777598766/detalle" TargetMode="External"/><Relationship Id="rId16" Type="http://schemas.openxmlformats.org/officeDocument/2006/relationships/hyperlink" Target="https://www.mercadolibre.com.co/ventas/2000005497337773/detalle" TargetMode="External"/><Relationship Id="rId20" Type="http://schemas.openxmlformats.org/officeDocument/2006/relationships/hyperlink" Target="https://www.mercadolibre.com.co/ventas/2000005497337773/detalle" TargetMode="External"/><Relationship Id="rId29" Type="http://schemas.openxmlformats.org/officeDocument/2006/relationships/hyperlink" Target="https://www.mercadolibre.com.co/ventas/2000007772439484/detalle" TargetMode="External"/><Relationship Id="rId1" Type="http://schemas.openxmlformats.org/officeDocument/2006/relationships/hyperlink" Target="https://www.mercadolibre.com.co/ventas/2000007777663944/detalle" TargetMode="External"/><Relationship Id="rId6" Type="http://schemas.openxmlformats.org/officeDocument/2006/relationships/hyperlink" Target="https://www.mercadolibre.com.co/ventas/2000007776386958/detalle" TargetMode="External"/><Relationship Id="rId11" Type="http://schemas.openxmlformats.org/officeDocument/2006/relationships/hyperlink" Target="https://www.mercadolibre.com.co/ventas/2000007776143838/detalle" TargetMode="External"/><Relationship Id="rId24" Type="http://schemas.openxmlformats.org/officeDocument/2006/relationships/hyperlink" Target="https://www.mercadolibre.com.co/ventas/2000007773536280/detalle" TargetMode="External"/><Relationship Id="rId32" Type="http://schemas.openxmlformats.org/officeDocument/2006/relationships/hyperlink" Target="https://www.mercadolibre.com.co/ventas/2000007771732850/detalle" TargetMode="External"/><Relationship Id="rId5" Type="http://schemas.openxmlformats.org/officeDocument/2006/relationships/hyperlink" Target="https://www.mercadolibre.com.co/ventas/2000007776452650/detalle" TargetMode="External"/><Relationship Id="rId15" Type="http://schemas.openxmlformats.org/officeDocument/2006/relationships/hyperlink" Target="https://www.mercadolibre.com.co/ventas/2000007776052796/detalle" TargetMode="External"/><Relationship Id="rId23" Type="http://schemas.openxmlformats.org/officeDocument/2006/relationships/hyperlink" Target="https://www.mercadolibre.com.co/ventas/2000007775180098/detalle" TargetMode="External"/><Relationship Id="rId28" Type="http://schemas.openxmlformats.org/officeDocument/2006/relationships/hyperlink" Target="https://www.mercadolibre.com.co/ventas/2000007772826032/detalle" TargetMode="External"/><Relationship Id="rId10" Type="http://schemas.openxmlformats.org/officeDocument/2006/relationships/hyperlink" Target="https://www.mercadolibre.com.co/ventas/2000005497824983/detalle" TargetMode="External"/><Relationship Id="rId19" Type="http://schemas.openxmlformats.org/officeDocument/2006/relationships/hyperlink" Target="https://www.mercadolibre.com.co/ventas/2000005497337773/detalle" TargetMode="External"/><Relationship Id="rId31" Type="http://schemas.openxmlformats.org/officeDocument/2006/relationships/hyperlink" Target="https://www.mercadolibre.com.co/ventas/2000007772124162/detalle" TargetMode="External"/><Relationship Id="rId4" Type="http://schemas.openxmlformats.org/officeDocument/2006/relationships/hyperlink" Target="https://www.mercadolibre.com.co/ventas/2000007776968642/detalle" TargetMode="External"/><Relationship Id="rId9" Type="http://schemas.openxmlformats.org/officeDocument/2006/relationships/hyperlink" Target="https://www.mercadolibre.com.co/ventas/2000005497824983/detalle" TargetMode="External"/><Relationship Id="rId14" Type="http://schemas.openxmlformats.org/officeDocument/2006/relationships/hyperlink" Target="https://www.mercadolibre.com.co/ventas/2000007776074464/detalle" TargetMode="External"/><Relationship Id="rId22" Type="http://schemas.openxmlformats.org/officeDocument/2006/relationships/hyperlink" Target="https://www.mercadolibre.com.co/ventas/2000007775747630/detalle" TargetMode="External"/><Relationship Id="rId27" Type="http://schemas.openxmlformats.org/officeDocument/2006/relationships/hyperlink" Target="https://www.mercadolibre.com.co/ventas/2000007773276470/detalle" TargetMode="External"/><Relationship Id="rId30" Type="http://schemas.openxmlformats.org/officeDocument/2006/relationships/hyperlink" Target="https://www.mercadolibre.com.co/ventas/2000007772254756/detalle" TargetMode="External"/><Relationship Id="rId35" Type="http://schemas.openxmlformats.org/officeDocument/2006/relationships/hyperlink" Target="https://www.mercadolibre.com.co/ventas/2000007770529558/detalle" TargetMode="External"/><Relationship Id="rId8" Type="http://schemas.openxmlformats.org/officeDocument/2006/relationships/hyperlink" Target="https://www.mercadolibre.com.co/ventas/2000005497824983/detal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37"/>
  <sheetViews>
    <sheetView topLeftCell="H3" workbookViewId="0">
      <selection activeCell="V24" sqref="V24"/>
    </sheetView>
  </sheetViews>
  <sheetFormatPr baseColWidth="10" defaultColWidth="9.140625" defaultRowHeight="15" x14ac:dyDescent="0.25"/>
  <cols>
    <col min="1" max="14" width="12.7109375" customWidth="1"/>
    <col min="15" max="15" width="84.5703125" bestFit="1" customWidth="1"/>
    <col min="16" max="57" width="12.7109375" customWidth="1"/>
  </cols>
  <sheetData>
    <row r="1" spans="1:57" ht="30" customHeight="1" x14ac:dyDescent="0.25">
      <c r="A1" s="80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3" t="s">
        <v>1</v>
      </c>
      <c r="O1" s="3"/>
      <c r="P1" s="3"/>
      <c r="Q1" s="3"/>
      <c r="R1" s="3"/>
      <c r="S1" s="3"/>
      <c r="T1" s="3"/>
      <c r="U1" s="3"/>
      <c r="V1" s="3"/>
      <c r="W1" s="81" t="s">
        <v>2</v>
      </c>
      <c r="X1" s="76"/>
      <c r="Y1" s="76"/>
      <c r="Z1" s="76"/>
      <c r="AA1" s="76"/>
      <c r="AB1" s="76"/>
      <c r="AC1" s="82" t="s">
        <v>3</v>
      </c>
      <c r="AD1" s="76"/>
      <c r="AE1" s="76"/>
      <c r="AF1" s="76"/>
      <c r="AG1" s="76"/>
      <c r="AH1" s="75" t="s">
        <v>4</v>
      </c>
      <c r="AI1" s="76"/>
      <c r="AJ1" s="76"/>
      <c r="AK1" s="76"/>
      <c r="AL1" s="76"/>
      <c r="AM1" s="76"/>
      <c r="AN1" s="76"/>
      <c r="AO1" s="77" t="s">
        <v>5</v>
      </c>
      <c r="AP1" s="76"/>
      <c r="AQ1" s="76"/>
      <c r="AR1" s="76"/>
      <c r="AS1" s="76"/>
      <c r="AT1" s="76"/>
      <c r="AU1" s="78" t="s">
        <v>6</v>
      </c>
      <c r="AV1" s="76"/>
      <c r="AW1" s="76"/>
      <c r="AX1" s="76"/>
      <c r="AY1" s="76"/>
      <c r="AZ1" s="76"/>
      <c r="BA1" s="76"/>
      <c r="BB1" s="79" t="s">
        <v>7</v>
      </c>
      <c r="BC1" s="76"/>
      <c r="BD1" s="76"/>
      <c r="BE1" s="76"/>
    </row>
    <row r="2" spans="1:57" ht="60" customHeight="1" x14ac:dyDescent="0.2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3" t="s">
        <v>21</v>
      </c>
      <c r="O2" s="3"/>
      <c r="P2" s="73" t="s">
        <v>448</v>
      </c>
      <c r="Q2" s="73" t="s">
        <v>449</v>
      </c>
      <c r="R2" s="73" t="s">
        <v>450</v>
      </c>
      <c r="S2" s="73" t="s">
        <v>451</v>
      </c>
      <c r="T2" s="73" t="s">
        <v>452</v>
      </c>
      <c r="U2" s="73" t="s">
        <v>453</v>
      </c>
      <c r="V2" s="73" t="s">
        <v>454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6" t="s">
        <v>33</v>
      </c>
      <c r="AI2" s="6" t="s">
        <v>34</v>
      </c>
      <c r="AJ2" s="6" t="s">
        <v>35</v>
      </c>
      <c r="AK2" s="6" t="s">
        <v>36</v>
      </c>
      <c r="AL2" s="6" t="s">
        <v>10</v>
      </c>
      <c r="AM2" s="6" t="s">
        <v>37</v>
      </c>
      <c r="AN2" s="6" t="s">
        <v>38</v>
      </c>
      <c r="AO2" s="7" t="s">
        <v>39</v>
      </c>
      <c r="AP2" s="7" t="s">
        <v>40</v>
      </c>
      <c r="AQ2" s="7" t="s">
        <v>41</v>
      </c>
      <c r="AR2" s="7" t="s">
        <v>42</v>
      </c>
      <c r="AS2" s="7" t="s">
        <v>43</v>
      </c>
      <c r="AT2" s="7" t="s">
        <v>44</v>
      </c>
      <c r="AU2" s="8" t="s">
        <v>13</v>
      </c>
      <c r="AV2" s="8" t="s">
        <v>39</v>
      </c>
      <c r="AW2" s="8" t="s">
        <v>40</v>
      </c>
      <c r="AX2" s="8" t="s">
        <v>41</v>
      </c>
      <c r="AY2" s="8" t="s">
        <v>42</v>
      </c>
      <c r="AZ2" s="8" t="s">
        <v>43</v>
      </c>
      <c r="BA2" s="8" t="s">
        <v>44</v>
      </c>
      <c r="BB2" s="9" t="s">
        <v>13</v>
      </c>
      <c r="BC2" s="9" t="s">
        <v>45</v>
      </c>
      <c r="BD2" s="9" t="s">
        <v>46</v>
      </c>
      <c r="BE2" s="9" t="s">
        <v>47</v>
      </c>
    </row>
    <row r="3" spans="1:57" ht="22.5" customHeight="1" x14ac:dyDescent="0.25">
      <c r="A3" s="10" t="s">
        <v>48</v>
      </c>
      <c r="B3" s="1" t="s">
        <v>49</v>
      </c>
      <c r="C3" s="1" t="s">
        <v>50</v>
      </c>
      <c r="D3" s="1" t="s">
        <v>51</v>
      </c>
      <c r="E3" s="1" t="s">
        <v>52</v>
      </c>
      <c r="F3" s="11">
        <v>1</v>
      </c>
      <c r="G3" s="11">
        <v>21900</v>
      </c>
      <c r="H3" s="11">
        <v>11500</v>
      </c>
      <c r="I3" s="11">
        <v>-5166</v>
      </c>
      <c r="J3" s="11" t="s">
        <v>53</v>
      </c>
      <c r="K3" s="11" t="s">
        <v>53</v>
      </c>
      <c r="L3" s="11">
        <v>28234</v>
      </c>
      <c r="M3" s="1" t="s">
        <v>54</v>
      </c>
      <c r="N3" s="1" t="str">
        <f>+Y3&amp;Z3&amp;W3</f>
        <v>Manguera Expandible 15 Metros Color Verde + Pistola GAT-13</v>
      </c>
      <c r="O3" s="1" t="str">
        <f>+CLEAN(TRIM(N3))</f>
        <v>Manguera Expandible 15 Metros Color Verde + Pistola GAT-13</v>
      </c>
      <c r="P3" s="1">
        <f>+VLOOKUP(O3,YOVANI!B:D,3,0)</f>
        <v>12000</v>
      </c>
      <c r="Q3" s="1">
        <f>+P3*F3</f>
        <v>12000</v>
      </c>
      <c r="R3" s="1">
        <v>7300</v>
      </c>
      <c r="S3" s="1">
        <v>1000</v>
      </c>
      <c r="T3" s="1">
        <f>+L3-Q3-R3-S3</f>
        <v>7934</v>
      </c>
      <c r="U3" s="1">
        <f>+T3/F3</f>
        <v>7934</v>
      </c>
      <c r="V3" s="74">
        <f>+T3/Q3</f>
        <v>0.66116666666666668</v>
      </c>
      <c r="W3" s="1" t="s">
        <v>55</v>
      </c>
      <c r="X3" s="1" t="s">
        <v>56</v>
      </c>
      <c r="Y3" s="1" t="s">
        <v>57</v>
      </c>
      <c r="Z3" s="1" t="s">
        <v>54</v>
      </c>
      <c r="AA3" s="11">
        <v>21900</v>
      </c>
      <c r="AB3" s="11" t="s">
        <v>58</v>
      </c>
      <c r="AC3" s="1" t="s">
        <v>59</v>
      </c>
      <c r="AD3" s="1" t="s">
        <v>60</v>
      </c>
      <c r="AE3" s="1" t="s">
        <v>61</v>
      </c>
      <c r="AF3" s="1" t="s">
        <v>54</v>
      </c>
      <c r="AG3" s="1" t="s">
        <v>54</v>
      </c>
      <c r="AH3" s="1" t="s">
        <v>60</v>
      </c>
      <c r="AI3" s="1" t="s">
        <v>62</v>
      </c>
      <c r="AJ3" s="1" t="s">
        <v>63</v>
      </c>
      <c r="AK3" s="1" t="s">
        <v>64</v>
      </c>
      <c r="AL3" s="1" t="s">
        <v>65</v>
      </c>
      <c r="AM3" s="1" t="s">
        <v>66</v>
      </c>
      <c r="AN3" s="1" t="s">
        <v>67</v>
      </c>
      <c r="AO3" s="1" t="s">
        <v>68</v>
      </c>
      <c r="AP3" s="1" t="s">
        <v>54</v>
      </c>
      <c r="AQ3" s="1" t="s">
        <v>54</v>
      </c>
      <c r="AR3" s="1" t="s">
        <v>69</v>
      </c>
      <c r="AS3" s="1" t="s">
        <v>70</v>
      </c>
      <c r="AT3" s="1" t="s">
        <v>54</v>
      </c>
      <c r="AU3" s="11" t="s">
        <v>54</v>
      </c>
      <c r="AV3" s="1" t="s">
        <v>54</v>
      </c>
      <c r="AW3" s="1" t="s">
        <v>54</v>
      </c>
      <c r="AX3" s="1" t="s">
        <v>54</v>
      </c>
      <c r="AY3" s="1" t="s">
        <v>54</v>
      </c>
      <c r="AZ3" s="1" t="s">
        <v>54</v>
      </c>
      <c r="BA3" s="1" t="s">
        <v>54</v>
      </c>
      <c r="BB3" s="11" t="s">
        <v>53</v>
      </c>
      <c r="BC3" s="1" t="s">
        <v>52</v>
      </c>
      <c r="BD3" s="1" t="s">
        <v>53</v>
      </c>
      <c r="BE3" s="1" t="s">
        <v>52</v>
      </c>
    </row>
    <row r="4" spans="1:57" ht="22.5" customHeight="1" x14ac:dyDescent="0.25">
      <c r="A4" s="10" t="s">
        <v>71</v>
      </c>
      <c r="B4" s="1" t="s">
        <v>72</v>
      </c>
      <c r="C4" s="1" t="s">
        <v>50</v>
      </c>
      <c r="D4" s="1" t="s">
        <v>51</v>
      </c>
      <c r="E4" s="1" t="s">
        <v>52</v>
      </c>
      <c r="F4" s="11">
        <v>1</v>
      </c>
      <c r="G4" s="11">
        <v>22900</v>
      </c>
      <c r="H4" s="11">
        <v>9900</v>
      </c>
      <c r="I4" s="11">
        <v>-5933.79</v>
      </c>
      <c r="J4" s="11" t="s">
        <v>53</v>
      </c>
      <c r="K4" s="11" t="s">
        <v>53</v>
      </c>
      <c r="L4" s="11">
        <v>26866.21</v>
      </c>
      <c r="M4" s="1" t="s">
        <v>54</v>
      </c>
      <c r="N4" s="1" t="str">
        <f t="shared" ref="N4:N37" si="0">+Y4&amp;Z4&amp;W4</f>
        <v>Manguera Expandible 15m 7 Tipos De Riego Jardín LavadoColor : coloresGAT-13</v>
      </c>
      <c r="O4" s="1" t="str">
        <f t="shared" ref="O4:O37" si="1">+CLEAN(TRIM(N4))</f>
        <v>Manguera Expandible 15m 7 Tipos De Riego Jardín LavadoColor : coloresGAT-13</v>
      </c>
      <c r="P4" s="1">
        <f>+VLOOKUP(O4,YOVANI!B:D,3,0)</f>
        <v>12000</v>
      </c>
      <c r="Q4" s="1">
        <f t="shared" ref="Q4:Q37" si="2">+P4*F4</f>
        <v>12000</v>
      </c>
      <c r="R4" s="1">
        <v>7300</v>
      </c>
      <c r="S4" s="1">
        <v>1000</v>
      </c>
      <c r="T4" s="1">
        <f t="shared" ref="T4:T37" si="3">+L4-Q4-R4-S4</f>
        <v>6566.2099999999991</v>
      </c>
      <c r="U4" s="1">
        <f t="shared" ref="U4:U37" si="4">+T4/F4</f>
        <v>6566.2099999999991</v>
      </c>
      <c r="V4" s="74">
        <f t="shared" ref="V4:V37" si="5">+T4/Q4</f>
        <v>0.54718416666666658</v>
      </c>
      <c r="W4" s="1" t="s">
        <v>55</v>
      </c>
      <c r="X4" s="1" t="s">
        <v>73</v>
      </c>
      <c r="Y4" s="1" t="s">
        <v>74</v>
      </c>
      <c r="Z4" s="1" t="s">
        <v>75</v>
      </c>
      <c r="AA4" s="11">
        <v>22900</v>
      </c>
      <c r="AB4" s="11" t="s">
        <v>58</v>
      </c>
      <c r="AC4" s="1" t="s">
        <v>59</v>
      </c>
      <c r="AD4" s="1" t="s">
        <v>76</v>
      </c>
      <c r="AE4" s="1" t="s">
        <v>77</v>
      </c>
      <c r="AF4" s="1" t="s">
        <v>54</v>
      </c>
      <c r="AG4" s="1" t="s">
        <v>54</v>
      </c>
      <c r="AH4" s="1" t="s">
        <v>76</v>
      </c>
      <c r="AI4" s="1" t="s">
        <v>78</v>
      </c>
      <c r="AJ4" s="1" t="s">
        <v>79</v>
      </c>
      <c r="AK4" s="1" t="s">
        <v>80</v>
      </c>
      <c r="AL4" s="1" t="s">
        <v>65</v>
      </c>
      <c r="AM4" s="1" t="s">
        <v>81</v>
      </c>
      <c r="AN4" s="1" t="s">
        <v>67</v>
      </c>
      <c r="AO4" s="1" t="s">
        <v>68</v>
      </c>
      <c r="AP4" s="1" t="s">
        <v>54</v>
      </c>
      <c r="AQ4" s="1" t="s">
        <v>54</v>
      </c>
      <c r="AR4" s="1" t="s">
        <v>69</v>
      </c>
      <c r="AS4" s="1" t="s">
        <v>82</v>
      </c>
      <c r="AT4" s="1" t="s">
        <v>54</v>
      </c>
      <c r="AU4" s="11" t="s">
        <v>54</v>
      </c>
      <c r="AV4" s="1" t="s">
        <v>54</v>
      </c>
      <c r="AW4" s="1" t="s">
        <v>54</v>
      </c>
      <c r="AX4" s="1" t="s">
        <v>54</v>
      </c>
      <c r="AY4" s="1" t="s">
        <v>54</v>
      </c>
      <c r="AZ4" s="1" t="s">
        <v>54</v>
      </c>
      <c r="BA4" s="1" t="s">
        <v>54</v>
      </c>
      <c r="BB4" s="11" t="s">
        <v>53</v>
      </c>
      <c r="BC4" s="1" t="s">
        <v>52</v>
      </c>
      <c r="BD4" s="1" t="s">
        <v>53</v>
      </c>
      <c r="BE4" s="1" t="s">
        <v>52</v>
      </c>
    </row>
    <row r="5" spans="1:57" ht="22.5" customHeight="1" x14ac:dyDescent="0.25">
      <c r="A5" s="10" t="s">
        <v>83</v>
      </c>
      <c r="B5" s="1" t="s">
        <v>84</v>
      </c>
      <c r="C5" s="1" t="s">
        <v>50</v>
      </c>
      <c r="D5" s="1" t="s">
        <v>51</v>
      </c>
      <c r="E5" s="1" t="s">
        <v>52</v>
      </c>
      <c r="F5" s="11">
        <v>1</v>
      </c>
      <c r="G5" s="11">
        <v>47935</v>
      </c>
      <c r="H5" s="11">
        <v>11500</v>
      </c>
      <c r="I5" s="11">
        <v>-8811</v>
      </c>
      <c r="J5" s="11" t="s">
        <v>53</v>
      </c>
      <c r="K5" s="11" t="s">
        <v>53</v>
      </c>
      <c r="L5" s="11">
        <v>50624</v>
      </c>
      <c r="M5" s="1" t="s">
        <v>54</v>
      </c>
      <c r="N5" s="1" t="str">
        <f t="shared" si="0"/>
        <v>Manguera Retractil Expandible Mágica 45 Mts. + Pitón | Dugu Color Verde GAT-28</v>
      </c>
      <c r="O5" s="1" t="str">
        <f t="shared" si="1"/>
        <v>Manguera Retractil Expandible Mágica 45 Mts. + Pitón | Dugu Color Verde GAT-28</v>
      </c>
      <c r="P5" s="1">
        <f>+VLOOKUP(O5,YOVANI!B:D,3,0)</f>
        <v>27000</v>
      </c>
      <c r="Q5" s="1">
        <f t="shared" si="2"/>
        <v>27000</v>
      </c>
      <c r="R5" s="1">
        <v>7300</v>
      </c>
      <c r="S5" s="1">
        <v>1000</v>
      </c>
      <c r="T5" s="1">
        <f t="shared" si="3"/>
        <v>15324</v>
      </c>
      <c r="U5" s="1">
        <f t="shared" si="4"/>
        <v>15324</v>
      </c>
      <c r="V5" s="74">
        <f t="shared" si="5"/>
        <v>0.56755555555555559</v>
      </c>
      <c r="W5" s="1" t="s">
        <v>85</v>
      </c>
      <c r="X5" s="1" t="s">
        <v>86</v>
      </c>
      <c r="Y5" s="1" t="s">
        <v>87</v>
      </c>
      <c r="Z5" s="1" t="s">
        <v>54</v>
      </c>
      <c r="AA5" s="11">
        <v>47935</v>
      </c>
      <c r="AB5" s="11" t="s">
        <v>58</v>
      </c>
      <c r="AC5" s="1" t="s">
        <v>59</v>
      </c>
      <c r="AD5" s="1" t="s">
        <v>88</v>
      </c>
      <c r="AE5" s="1" t="s">
        <v>89</v>
      </c>
      <c r="AF5" s="1" t="s">
        <v>54</v>
      </c>
      <c r="AG5" s="1" t="s">
        <v>54</v>
      </c>
      <c r="AH5" s="1" t="s">
        <v>88</v>
      </c>
      <c r="AI5" s="1" t="s">
        <v>90</v>
      </c>
      <c r="AJ5" s="1" t="s">
        <v>91</v>
      </c>
      <c r="AK5" s="1" t="s">
        <v>92</v>
      </c>
      <c r="AL5" s="1" t="s">
        <v>65</v>
      </c>
      <c r="AM5" s="1" t="s">
        <v>93</v>
      </c>
      <c r="AN5" s="1" t="s">
        <v>67</v>
      </c>
      <c r="AO5" s="1" t="s">
        <v>68</v>
      </c>
      <c r="AP5" s="1" t="s">
        <v>54</v>
      </c>
      <c r="AQ5" s="1" t="s">
        <v>54</v>
      </c>
      <c r="AR5" s="1" t="s">
        <v>69</v>
      </c>
      <c r="AS5" s="1" t="s">
        <v>94</v>
      </c>
      <c r="AT5" s="1" t="s">
        <v>54</v>
      </c>
      <c r="AU5" s="11" t="s">
        <v>54</v>
      </c>
      <c r="AV5" s="1" t="s">
        <v>54</v>
      </c>
      <c r="AW5" s="1" t="s">
        <v>54</v>
      </c>
      <c r="AX5" s="1" t="s">
        <v>54</v>
      </c>
      <c r="AY5" s="1" t="s">
        <v>54</v>
      </c>
      <c r="AZ5" s="1" t="s">
        <v>54</v>
      </c>
      <c r="BA5" s="1" t="s">
        <v>54</v>
      </c>
      <c r="BB5" s="11" t="s">
        <v>53</v>
      </c>
      <c r="BC5" s="1" t="s">
        <v>52</v>
      </c>
      <c r="BD5" s="1" t="s">
        <v>53</v>
      </c>
      <c r="BE5" s="1" t="s">
        <v>52</v>
      </c>
    </row>
    <row r="6" spans="1:57" x14ac:dyDescent="0.25">
      <c r="A6" s="13" t="s">
        <v>95</v>
      </c>
      <c r="B6" s="12" t="s">
        <v>96</v>
      </c>
      <c r="C6" s="12" t="s">
        <v>50</v>
      </c>
      <c r="D6" s="12" t="s">
        <v>51</v>
      </c>
      <c r="E6" s="12" t="s">
        <v>52</v>
      </c>
      <c r="F6" s="14">
        <v>1</v>
      </c>
      <c r="G6" s="14">
        <v>61000</v>
      </c>
      <c r="H6" s="14">
        <v>9900</v>
      </c>
      <c r="I6" s="14">
        <v>-9420</v>
      </c>
      <c r="J6" s="14" t="s">
        <v>53</v>
      </c>
      <c r="K6" s="14" t="s">
        <v>53</v>
      </c>
      <c r="L6" s="14">
        <v>61480</v>
      </c>
      <c r="M6" s="12" t="s">
        <v>54</v>
      </c>
      <c r="N6" s="1" t="str">
        <f t="shared" si="0"/>
        <v>Organizador De Baño Estantería Mueble Ahorrador De Espacio 3Color : BlancoGT-48</v>
      </c>
      <c r="O6" s="1" t="str">
        <f t="shared" si="1"/>
        <v>Organizador De Baño Estantería Mueble Ahorrador De Espacio 3Color : BlancoGT-48</v>
      </c>
      <c r="P6" s="1">
        <f>+VLOOKUP(O6,YOVANI!B:D,3,0)</f>
        <v>45000</v>
      </c>
      <c r="Q6" s="1">
        <f t="shared" si="2"/>
        <v>45000</v>
      </c>
      <c r="R6" s="1">
        <v>7300</v>
      </c>
      <c r="S6" s="1">
        <v>1000</v>
      </c>
      <c r="T6" s="1">
        <f t="shared" si="3"/>
        <v>8180</v>
      </c>
      <c r="U6" s="1">
        <f t="shared" si="4"/>
        <v>8180</v>
      </c>
      <c r="V6" s="74">
        <f t="shared" si="5"/>
        <v>0.18177777777777779</v>
      </c>
      <c r="W6" s="12" t="s">
        <v>97</v>
      </c>
      <c r="X6" s="12" t="s">
        <v>98</v>
      </c>
      <c r="Y6" s="12" t="s">
        <v>99</v>
      </c>
      <c r="Z6" s="12" t="s">
        <v>100</v>
      </c>
      <c r="AA6" s="14">
        <v>61000</v>
      </c>
      <c r="AB6" s="14" t="s">
        <v>58</v>
      </c>
      <c r="AC6" s="12" t="s">
        <v>59</v>
      </c>
      <c r="AD6" s="12" t="s">
        <v>101</v>
      </c>
      <c r="AE6" s="12" t="s">
        <v>102</v>
      </c>
      <c r="AF6" s="12" t="s">
        <v>54</v>
      </c>
      <c r="AG6" s="12" t="s">
        <v>54</v>
      </c>
      <c r="AH6" s="12" t="s">
        <v>101</v>
      </c>
      <c r="AI6" s="12" t="s">
        <v>103</v>
      </c>
      <c r="AJ6" s="12" t="s">
        <v>104</v>
      </c>
      <c r="AK6" s="12" t="s">
        <v>105</v>
      </c>
      <c r="AL6" s="12" t="s">
        <v>65</v>
      </c>
      <c r="AM6" s="12" t="s">
        <v>106</v>
      </c>
      <c r="AN6" s="12" t="s">
        <v>67</v>
      </c>
      <c r="AO6" s="12" t="s">
        <v>68</v>
      </c>
      <c r="AP6" s="12" t="s">
        <v>54</v>
      </c>
      <c r="AQ6" s="12" t="s">
        <v>54</v>
      </c>
      <c r="AR6" s="12" t="s">
        <v>69</v>
      </c>
      <c r="AS6" s="12" t="s">
        <v>107</v>
      </c>
      <c r="AT6" s="12" t="s">
        <v>54</v>
      </c>
      <c r="AU6" s="14" t="s">
        <v>54</v>
      </c>
      <c r="AV6" s="12" t="s">
        <v>54</v>
      </c>
      <c r="AW6" s="12" t="s">
        <v>54</v>
      </c>
      <c r="AX6" s="12" t="s">
        <v>54</v>
      </c>
      <c r="AY6" s="12" t="s">
        <v>54</v>
      </c>
      <c r="AZ6" s="12" t="s">
        <v>54</v>
      </c>
      <c r="BA6" s="12" t="s">
        <v>54</v>
      </c>
      <c r="BB6" s="14" t="s">
        <v>53</v>
      </c>
      <c r="BC6" s="12" t="s">
        <v>52</v>
      </c>
      <c r="BD6" s="12" t="s">
        <v>53</v>
      </c>
      <c r="BE6" s="12" t="s">
        <v>52</v>
      </c>
    </row>
    <row r="7" spans="1:57" x14ac:dyDescent="0.25">
      <c r="A7" s="13" t="s">
        <v>108</v>
      </c>
      <c r="B7" s="12" t="s">
        <v>109</v>
      </c>
      <c r="C7" s="12" t="s">
        <v>50</v>
      </c>
      <c r="D7" s="12" t="s">
        <v>110</v>
      </c>
      <c r="E7" s="12" t="s">
        <v>52</v>
      </c>
      <c r="F7" s="14">
        <v>2</v>
      </c>
      <c r="G7" s="14">
        <v>45800</v>
      </c>
      <c r="H7" s="14">
        <v>23000</v>
      </c>
      <c r="I7" s="14">
        <v>-11928.83</v>
      </c>
      <c r="J7" s="14">
        <v>-23000</v>
      </c>
      <c r="K7" s="14" t="s">
        <v>53</v>
      </c>
      <c r="L7" s="14">
        <v>33871.17</v>
      </c>
      <c r="M7" s="12" t="s">
        <v>54</v>
      </c>
      <c r="N7" s="1" t="str">
        <f t="shared" si="0"/>
        <v>Manguera Expandible 15m 7 Tipos De Riego Jardín LavadoColor : coloresGAT-13</v>
      </c>
      <c r="O7" s="1" t="str">
        <f t="shared" si="1"/>
        <v>Manguera Expandible 15m 7 Tipos De Riego Jardín LavadoColor : coloresGAT-13</v>
      </c>
      <c r="P7" s="1">
        <f>+VLOOKUP(O7,YOVANI!B:D,3,0)</f>
        <v>12000</v>
      </c>
      <c r="Q7" s="1">
        <f t="shared" si="2"/>
        <v>24000</v>
      </c>
      <c r="R7" s="12"/>
      <c r="S7" s="1">
        <v>1000</v>
      </c>
      <c r="T7" s="1">
        <f t="shared" si="3"/>
        <v>8871.1699999999983</v>
      </c>
      <c r="U7" s="1">
        <f t="shared" si="4"/>
        <v>4435.5849999999991</v>
      </c>
      <c r="V7" s="74">
        <f t="shared" si="5"/>
        <v>0.36963208333333325</v>
      </c>
      <c r="W7" s="12" t="s">
        <v>55</v>
      </c>
      <c r="X7" s="12" t="s">
        <v>73</v>
      </c>
      <c r="Y7" s="12" t="s">
        <v>74</v>
      </c>
      <c r="Z7" s="12" t="s">
        <v>75</v>
      </c>
      <c r="AA7" s="14">
        <v>22900</v>
      </c>
      <c r="AB7" s="14" t="s">
        <v>58</v>
      </c>
      <c r="AC7" s="12" t="s">
        <v>59</v>
      </c>
      <c r="AD7" s="12" t="s">
        <v>111</v>
      </c>
      <c r="AE7" s="12" t="s">
        <v>112</v>
      </c>
      <c r="AF7" s="12" t="s">
        <v>54</v>
      </c>
      <c r="AG7" s="12" t="s">
        <v>54</v>
      </c>
      <c r="AH7" s="12" t="s">
        <v>111</v>
      </c>
      <c r="AI7" s="12" t="s">
        <v>113</v>
      </c>
      <c r="AJ7" s="12" t="s">
        <v>114</v>
      </c>
      <c r="AK7" s="12" t="s">
        <v>115</v>
      </c>
      <c r="AL7" s="12" t="s">
        <v>116</v>
      </c>
      <c r="AM7" s="12" t="s">
        <v>117</v>
      </c>
      <c r="AN7" s="12" t="s">
        <v>67</v>
      </c>
      <c r="AO7" s="12" t="s">
        <v>118</v>
      </c>
      <c r="AP7" s="12" t="s">
        <v>54</v>
      </c>
      <c r="AQ7" s="12" t="s">
        <v>54</v>
      </c>
      <c r="AR7" s="12" t="s">
        <v>119</v>
      </c>
      <c r="AS7" s="12" t="s">
        <v>120</v>
      </c>
      <c r="AT7" s="12" t="s">
        <v>54</v>
      </c>
      <c r="AU7" s="14" t="s">
        <v>54</v>
      </c>
      <c r="AV7" s="12" t="s">
        <v>54</v>
      </c>
      <c r="AW7" s="12" t="s">
        <v>54</v>
      </c>
      <c r="AX7" s="12" t="s">
        <v>54</v>
      </c>
      <c r="AY7" s="12" t="s">
        <v>54</v>
      </c>
      <c r="AZ7" s="12" t="s">
        <v>54</v>
      </c>
      <c r="BA7" s="12" t="s">
        <v>54</v>
      </c>
      <c r="BB7" s="14" t="s">
        <v>53</v>
      </c>
      <c r="BC7" s="12" t="s">
        <v>52</v>
      </c>
      <c r="BD7" s="12" t="s">
        <v>53</v>
      </c>
      <c r="BE7" s="12" t="s">
        <v>52</v>
      </c>
    </row>
    <row r="8" spans="1:57" x14ac:dyDescent="0.25">
      <c r="A8" s="13" t="s">
        <v>121</v>
      </c>
      <c r="B8" s="12" t="s">
        <v>122</v>
      </c>
      <c r="C8" s="12" t="s">
        <v>50</v>
      </c>
      <c r="D8" s="12" t="s">
        <v>110</v>
      </c>
      <c r="E8" s="12" t="s">
        <v>52</v>
      </c>
      <c r="F8" s="14">
        <v>2</v>
      </c>
      <c r="G8" s="14">
        <v>40066</v>
      </c>
      <c r="H8" s="14">
        <v>17085</v>
      </c>
      <c r="I8" s="14">
        <v>-9008</v>
      </c>
      <c r="J8" s="14">
        <v>-17085</v>
      </c>
      <c r="K8" s="14" t="s">
        <v>53</v>
      </c>
      <c r="L8" s="14">
        <v>31058</v>
      </c>
      <c r="M8" s="12" t="s">
        <v>54</v>
      </c>
      <c r="N8" s="1" t="str">
        <f t="shared" si="0"/>
        <v>Cámara De Seguridad Shenzhen A9 Mini Con Resolución De 1080p Visión Nocturna Incluida Negra TC-14</v>
      </c>
      <c r="O8" s="1" t="str">
        <f t="shared" si="1"/>
        <v>Cámara De Seguridad Shenzhen A9 Mini Con Resolución De 1080p Visión Nocturna Incluida Negra TC-14</v>
      </c>
      <c r="P8" s="1">
        <f>+VLOOKUP(O8,YOVANI!B:D,3,0)</f>
        <v>14000</v>
      </c>
      <c r="Q8" s="1">
        <f t="shared" si="2"/>
        <v>28000</v>
      </c>
      <c r="R8" s="12"/>
      <c r="S8" s="1">
        <v>1000</v>
      </c>
      <c r="T8" s="1">
        <f t="shared" si="3"/>
        <v>2058</v>
      </c>
      <c r="U8" s="1">
        <f t="shared" si="4"/>
        <v>1029</v>
      </c>
      <c r="V8" s="74">
        <f t="shared" si="5"/>
        <v>7.3499999999999996E-2</v>
      </c>
      <c r="W8" s="12" t="s">
        <v>123</v>
      </c>
      <c r="X8" s="12" t="s">
        <v>124</v>
      </c>
      <c r="Y8" s="12" t="s">
        <v>125</v>
      </c>
      <c r="Z8" s="12" t="s">
        <v>54</v>
      </c>
      <c r="AA8" s="14">
        <v>20033</v>
      </c>
      <c r="AB8" s="14" t="s">
        <v>58</v>
      </c>
      <c r="AC8" s="12" t="s">
        <v>59</v>
      </c>
      <c r="AD8" s="12" t="s">
        <v>126</v>
      </c>
      <c r="AE8" s="12" t="s">
        <v>127</v>
      </c>
      <c r="AF8" s="12" t="s">
        <v>54</v>
      </c>
      <c r="AG8" s="12" t="s">
        <v>54</v>
      </c>
      <c r="AH8" s="12" t="s">
        <v>126</v>
      </c>
      <c r="AI8" s="12" t="s">
        <v>128</v>
      </c>
      <c r="AJ8" s="12" t="s">
        <v>129</v>
      </c>
      <c r="AK8" s="12" t="s">
        <v>130</v>
      </c>
      <c r="AL8" s="12" t="s">
        <v>131</v>
      </c>
      <c r="AM8" s="12" t="s">
        <v>54</v>
      </c>
      <c r="AN8" s="12" t="s">
        <v>67</v>
      </c>
      <c r="AO8" s="12" t="s">
        <v>118</v>
      </c>
      <c r="AP8" s="12" t="s">
        <v>54</v>
      </c>
      <c r="AQ8" s="12" t="s">
        <v>54</v>
      </c>
      <c r="AR8" s="12" t="s">
        <v>132</v>
      </c>
      <c r="AS8" s="12" t="s">
        <v>133</v>
      </c>
      <c r="AT8" s="12" t="s">
        <v>54</v>
      </c>
      <c r="AU8" s="14" t="s">
        <v>54</v>
      </c>
      <c r="AV8" s="12" t="s">
        <v>54</v>
      </c>
      <c r="AW8" s="12" t="s">
        <v>54</v>
      </c>
      <c r="AX8" s="12" t="s">
        <v>54</v>
      </c>
      <c r="AY8" s="12" t="s">
        <v>54</v>
      </c>
      <c r="AZ8" s="12" t="s">
        <v>54</v>
      </c>
      <c r="BA8" s="12" t="s">
        <v>54</v>
      </c>
      <c r="BB8" s="14" t="s">
        <v>53</v>
      </c>
      <c r="BC8" s="12" t="s">
        <v>52</v>
      </c>
      <c r="BD8" s="12" t="s">
        <v>53</v>
      </c>
      <c r="BE8" s="12" t="s">
        <v>52</v>
      </c>
    </row>
    <row r="9" spans="1:57" x14ac:dyDescent="0.25">
      <c r="A9" s="15" t="s">
        <v>134</v>
      </c>
      <c r="B9" s="16" t="s">
        <v>135</v>
      </c>
      <c r="C9" s="16" t="s">
        <v>136</v>
      </c>
      <c r="D9" s="16" t="s">
        <v>54</v>
      </c>
      <c r="E9" s="16" t="s">
        <v>54</v>
      </c>
      <c r="F9" s="17" t="s">
        <v>53</v>
      </c>
      <c r="G9" s="17">
        <v>102756</v>
      </c>
      <c r="H9" s="17">
        <v>10779</v>
      </c>
      <c r="I9" s="17">
        <v>-22227.34</v>
      </c>
      <c r="J9" s="17">
        <v>-10779</v>
      </c>
      <c r="K9" s="17" t="s">
        <v>53</v>
      </c>
      <c r="L9" s="17">
        <v>80528.66</v>
      </c>
      <c r="M9" s="16" t="s">
        <v>54</v>
      </c>
      <c r="N9" s="1" t="str">
        <f t="shared" si="0"/>
        <v xml:space="preserve">   </v>
      </c>
      <c r="O9" s="1" t="str">
        <f t="shared" si="1"/>
        <v/>
      </c>
      <c r="P9" s="1">
        <v>63000</v>
      </c>
      <c r="Q9" s="1">
        <v>63000</v>
      </c>
      <c r="R9" s="16"/>
      <c r="S9" s="1">
        <v>1000</v>
      </c>
      <c r="T9" s="1">
        <f t="shared" si="3"/>
        <v>16528.660000000003</v>
      </c>
      <c r="U9" s="1" t="e">
        <f t="shared" si="4"/>
        <v>#VALUE!</v>
      </c>
      <c r="V9" s="74">
        <f t="shared" si="5"/>
        <v>0.26235968253968261</v>
      </c>
      <c r="W9" s="16" t="s">
        <v>54</v>
      </c>
      <c r="X9" s="16" t="s">
        <v>54</v>
      </c>
      <c r="Y9" s="16" t="s">
        <v>54</v>
      </c>
      <c r="Z9" s="16" t="s">
        <v>54</v>
      </c>
      <c r="AA9" s="17" t="s">
        <v>53</v>
      </c>
      <c r="AB9" s="17" t="s">
        <v>54</v>
      </c>
      <c r="AC9" s="16" t="s">
        <v>59</v>
      </c>
      <c r="AD9" s="16" t="s">
        <v>137</v>
      </c>
      <c r="AE9" s="16" t="s">
        <v>138</v>
      </c>
      <c r="AF9" s="16" t="s">
        <v>54</v>
      </c>
      <c r="AG9" s="16" t="s">
        <v>54</v>
      </c>
      <c r="AH9" s="16" t="s">
        <v>137</v>
      </c>
      <c r="AI9" s="16" t="s">
        <v>139</v>
      </c>
      <c r="AJ9" s="16" t="s">
        <v>140</v>
      </c>
      <c r="AK9" s="16" t="s">
        <v>141</v>
      </c>
      <c r="AL9" s="16" t="s">
        <v>142</v>
      </c>
      <c r="AM9" s="16" t="s">
        <v>143</v>
      </c>
      <c r="AN9" s="16" t="s">
        <v>67</v>
      </c>
      <c r="AO9" s="16" t="s">
        <v>118</v>
      </c>
      <c r="AP9" s="16" t="s">
        <v>54</v>
      </c>
      <c r="AQ9" s="16" t="s">
        <v>54</v>
      </c>
      <c r="AR9" s="16" t="s">
        <v>119</v>
      </c>
      <c r="AS9" s="16" t="s">
        <v>144</v>
      </c>
      <c r="AT9" s="16" t="s">
        <v>54</v>
      </c>
      <c r="AU9" s="18" t="s">
        <v>54</v>
      </c>
      <c r="AV9" s="16" t="s">
        <v>54</v>
      </c>
      <c r="AW9" s="16" t="s">
        <v>54</v>
      </c>
      <c r="AX9" s="16" t="s">
        <v>54</v>
      </c>
      <c r="AY9" s="16" t="s">
        <v>54</v>
      </c>
      <c r="AZ9" s="16" t="s">
        <v>54</v>
      </c>
      <c r="BA9" s="16" t="s">
        <v>54</v>
      </c>
      <c r="BB9" s="18" t="s">
        <v>53</v>
      </c>
      <c r="BC9" s="16" t="s">
        <v>54</v>
      </c>
      <c r="BD9" s="16" t="s">
        <v>53</v>
      </c>
      <c r="BE9" s="16" t="s">
        <v>54</v>
      </c>
    </row>
    <row r="10" spans="1:57" x14ac:dyDescent="0.25">
      <c r="A10" s="19" t="s">
        <v>145</v>
      </c>
      <c r="B10" s="20" t="s">
        <v>135</v>
      </c>
      <c r="C10" s="20" t="s">
        <v>50</v>
      </c>
      <c r="D10" s="20" t="s">
        <v>110</v>
      </c>
      <c r="E10" s="20" t="s">
        <v>146</v>
      </c>
      <c r="F10" s="21">
        <v>1</v>
      </c>
      <c r="G10" s="21" t="s">
        <v>53</v>
      </c>
      <c r="H10" s="21" t="s">
        <v>53</v>
      </c>
      <c r="I10" s="21" t="s">
        <v>53</v>
      </c>
      <c r="J10" s="21" t="s">
        <v>53</v>
      </c>
      <c r="K10" s="21" t="s">
        <v>53</v>
      </c>
      <c r="L10" s="21" t="s">
        <v>53</v>
      </c>
      <c r="M10" s="20" t="s">
        <v>54</v>
      </c>
      <c r="N10" s="1" t="str">
        <f t="shared" si="0"/>
        <v>Escurridor De Platos Plegable Secaplatos Color Blanco QL-18.3</v>
      </c>
      <c r="O10" s="1" t="str">
        <f t="shared" si="1"/>
        <v>Escurridor De Platos Plegable Secaplatos Color Blanco QL-18.3</v>
      </c>
      <c r="P10" s="1">
        <v>0</v>
      </c>
      <c r="Q10" s="1">
        <f t="shared" si="2"/>
        <v>0</v>
      </c>
      <c r="R10" s="20"/>
      <c r="S10" s="1">
        <v>0</v>
      </c>
      <c r="T10" s="1">
        <v>0</v>
      </c>
      <c r="U10" s="1">
        <f t="shared" si="4"/>
        <v>0</v>
      </c>
      <c r="V10" s="74">
        <v>0</v>
      </c>
      <c r="W10" s="20" t="s">
        <v>147</v>
      </c>
      <c r="X10" s="20" t="s">
        <v>148</v>
      </c>
      <c r="Y10" s="20" t="s">
        <v>149</v>
      </c>
      <c r="Z10" s="20" t="s">
        <v>54</v>
      </c>
      <c r="AA10" s="21">
        <v>28000</v>
      </c>
      <c r="AB10" s="21" t="s">
        <v>58</v>
      </c>
      <c r="AC10" s="20" t="s">
        <v>54</v>
      </c>
      <c r="AD10" s="20" t="s">
        <v>54</v>
      </c>
      <c r="AE10" s="20" t="s">
        <v>54</v>
      </c>
      <c r="AF10" s="20" t="s">
        <v>54</v>
      </c>
      <c r="AG10" s="20" t="s">
        <v>54</v>
      </c>
      <c r="AH10" s="20" t="s">
        <v>54</v>
      </c>
      <c r="AI10" s="20" t="s">
        <v>54</v>
      </c>
      <c r="AJ10" s="20" t="s">
        <v>54</v>
      </c>
      <c r="AK10" s="20" t="s">
        <v>54</v>
      </c>
      <c r="AL10" s="20" t="s">
        <v>54</v>
      </c>
      <c r="AM10" s="20" t="s">
        <v>54</v>
      </c>
      <c r="AN10" s="20" t="s">
        <v>54</v>
      </c>
      <c r="AO10" s="20" t="s">
        <v>54</v>
      </c>
      <c r="AP10" s="20" t="s">
        <v>54</v>
      </c>
      <c r="AQ10" s="20" t="s">
        <v>54</v>
      </c>
      <c r="AR10" s="20" t="s">
        <v>54</v>
      </c>
      <c r="AS10" s="20" t="s">
        <v>54</v>
      </c>
      <c r="AT10" s="20" t="s">
        <v>54</v>
      </c>
      <c r="AU10" s="21" t="s">
        <v>54</v>
      </c>
      <c r="AV10" s="20" t="s">
        <v>54</v>
      </c>
      <c r="AW10" s="20" t="s">
        <v>54</v>
      </c>
      <c r="AX10" s="20" t="s">
        <v>54</v>
      </c>
      <c r="AY10" s="20" t="s">
        <v>54</v>
      </c>
      <c r="AZ10" s="20" t="s">
        <v>54</v>
      </c>
      <c r="BA10" s="20" t="s">
        <v>54</v>
      </c>
      <c r="BB10" s="21" t="s">
        <v>53</v>
      </c>
      <c r="BC10" s="20" t="s">
        <v>52</v>
      </c>
      <c r="BD10" s="20" t="s">
        <v>53</v>
      </c>
      <c r="BE10" s="20" t="s">
        <v>52</v>
      </c>
    </row>
    <row r="11" spans="1:57" x14ac:dyDescent="0.25">
      <c r="A11" s="19" t="s">
        <v>150</v>
      </c>
      <c r="B11" s="20" t="s">
        <v>135</v>
      </c>
      <c r="C11" s="20" t="s">
        <v>50</v>
      </c>
      <c r="D11" s="20" t="s">
        <v>110</v>
      </c>
      <c r="E11" s="20" t="s">
        <v>146</v>
      </c>
      <c r="F11" s="21">
        <v>1</v>
      </c>
      <c r="G11" s="21" t="s">
        <v>53</v>
      </c>
      <c r="H11" s="21" t="s">
        <v>53</v>
      </c>
      <c r="I11" s="21" t="s">
        <v>53</v>
      </c>
      <c r="J11" s="21" t="s">
        <v>53</v>
      </c>
      <c r="K11" s="21" t="s">
        <v>53</v>
      </c>
      <c r="L11" s="21" t="s">
        <v>53</v>
      </c>
      <c r="M11" s="20" t="s">
        <v>54</v>
      </c>
      <c r="N11" s="1" t="str">
        <f t="shared" si="0"/>
        <v>Manguera Expandible 15m 7 Tipos De Riego Jardín LavadoColor : coloresGAT-13</v>
      </c>
      <c r="O11" s="1" t="str">
        <f t="shared" si="1"/>
        <v>Manguera Expandible 15m 7 Tipos De Riego Jardín LavadoColor : coloresGAT-13</v>
      </c>
      <c r="P11" s="1">
        <v>0</v>
      </c>
      <c r="Q11" s="1">
        <f t="shared" si="2"/>
        <v>0</v>
      </c>
      <c r="R11" s="20"/>
      <c r="S11" s="1">
        <v>0</v>
      </c>
      <c r="T11" s="1">
        <v>0</v>
      </c>
      <c r="U11" s="1">
        <f t="shared" si="4"/>
        <v>0</v>
      </c>
      <c r="V11" s="74">
        <v>0</v>
      </c>
      <c r="W11" s="20" t="s">
        <v>55</v>
      </c>
      <c r="X11" s="20" t="s">
        <v>73</v>
      </c>
      <c r="Y11" s="20" t="s">
        <v>74</v>
      </c>
      <c r="Z11" s="20" t="s">
        <v>75</v>
      </c>
      <c r="AA11" s="21">
        <v>22900</v>
      </c>
      <c r="AB11" s="21" t="s">
        <v>58</v>
      </c>
      <c r="AC11" s="20" t="s">
        <v>54</v>
      </c>
      <c r="AD11" s="20" t="s">
        <v>54</v>
      </c>
      <c r="AE11" s="20" t="s">
        <v>54</v>
      </c>
      <c r="AF11" s="20" t="s">
        <v>54</v>
      </c>
      <c r="AG11" s="20" t="s">
        <v>54</v>
      </c>
      <c r="AH11" s="20" t="s">
        <v>54</v>
      </c>
      <c r="AI11" s="20" t="s">
        <v>54</v>
      </c>
      <c r="AJ11" s="20" t="s">
        <v>54</v>
      </c>
      <c r="AK11" s="20" t="s">
        <v>54</v>
      </c>
      <c r="AL11" s="20" t="s">
        <v>54</v>
      </c>
      <c r="AM11" s="20" t="s">
        <v>54</v>
      </c>
      <c r="AN11" s="20" t="s">
        <v>54</v>
      </c>
      <c r="AO11" s="20" t="s">
        <v>54</v>
      </c>
      <c r="AP11" s="20" t="s">
        <v>54</v>
      </c>
      <c r="AQ11" s="20" t="s">
        <v>54</v>
      </c>
      <c r="AR11" s="20" t="s">
        <v>54</v>
      </c>
      <c r="AS11" s="20" t="s">
        <v>54</v>
      </c>
      <c r="AT11" s="20" t="s">
        <v>54</v>
      </c>
      <c r="AU11" s="21" t="s">
        <v>54</v>
      </c>
      <c r="AV11" s="20" t="s">
        <v>54</v>
      </c>
      <c r="AW11" s="20" t="s">
        <v>54</v>
      </c>
      <c r="AX11" s="20" t="s">
        <v>54</v>
      </c>
      <c r="AY11" s="20" t="s">
        <v>54</v>
      </c>
      <c r="AZ11" s="20" t="s">
        <v>54</v>
      </c>
      <c r="BA11" s="20" t="s">
        <v>54</v>
      </c>
      <c r="BB11" s="21" t="s">
        <v>53</v>
      </c>
      <c r="BC11" s="20" t="s">
        <v>52</v>
      </c>
      <c r="BD11" s="20" t="s">
        <v>53</v>
      </c>
      <c r="BE11" s="20" t="s">
        <v>52</v>
      </c>
    </row>
    <row r="12" spans="1:57" x14ac:dyDescent="0.25">
      <c r="A12" s="19" t="s">
        <v>151</v>
      </c>
      <c r="B12" s="20" t="s">
        <v>135</v>
      </c>
      <c r="C12" s="20" t="s">
        <v>50</v>
      </c>
      <c r="D12" s="20" t="s">
        <v>110</v>
      </c>
      <c r="E12" s="20" t="s">
        <v>146</v>
      </c>
      <c r="F12" s="21">
        <v>1</v>
      </c>
      <c r="G12" s="21" t="s">
        <v>53</v>
      </c>
      <c r="H12" s="21" t="s">
        <v>53</v>
      </c>
      <c r="I12" s="21" t="s">
        <v>53</v>
      </c>
      <c r="J12" s="21" t="s">
        <v>53</v>
      </c>
      <c r="K12" s="21" t="s">
        <v>53</v>
      </c>
      <c r="L12" s="21" t="s">
        <v>53</v>
      </c>
      <c r="M12" s="20" t="s">
        <v>54</v>
      </c>
      <c r="N12" s="1" t="str">
        <f t="shared" si="0"/>
        <v>Monitor De Presión Arterial Digital De Muñeca Jziki LZ-35</v>
      </c>
      <c r="O12" s="1" t="str">
        <f t="shared" si="1"/>
        <v>Monitor De Presión Arterial Digital De Muñeca Jziki LZ-35</v>
      </c>
      <c r="P12" s="1">
        <v>0</v>
      </c>
      <c r="Q12" s="1">
        <f t="shared" si="2"/>
        <v>0</v>
      </c>
      <c r="R12" s="20"/>
      <c r="S12" s="1">
        <v>0</v>
      </c>
      <c r="T12" s="1">
        <v>0</v>
      </c>
      <c r="U12" s="1">
        <f t="shared" si="4"/>
        <v>0</v>
      </c>
      <c r="V12" s="74">
        <v>0</v>
      </c>
      <c r="W12" s="20" t="s">
        <v>152</v>
      </c>
      <c r="X12" s="20" t="s">
        <v>153</v>
      </c>
      <c r="Y12" s="20" t="s">
        <v>154</v>
      </c>
      <c r="Z12" s="20" t="s">
        <v>54</v>
      </c>
      <c r="AA12" s="21">
        <v>51856</v>
      </c>
      <c r="AB12" s="21" t="s">
        <v>58</v>
      </c>
      <c r="AC12" s="20" t="s">
        <v>54</v>
      </c>
      <c r="AD12" s="20" t="s">
        <v>54</v>
      </c>
      <c r="AE12" s="20" t="s">
        <v>54</v>
      </c>
      <c r="AF12" s="20" t="s">
        <v>54</v>
      </c>
      <c r="AG12" s="20" t="s">
        <v>54</v>
      </c>
      <c r="AH12" s="20" t="s">
        <v>54</v>
      </c>
      <c r="AI12" s="20" t="s">
        <v>54</v>
      </c>
      <c r="AJ12" s="20" t="s">
        <v>54</v>
      </c>
      <c r="AK12" s="20" t="s">
        <v>54</v>
      </c>
      <c r="AL12" s="20" t="s">
        <v>54</v>
      </c>
      <c r="AM12" s="20" t="s">
        <v>54</v>
      </c>
      <c r="AN12" s="20" t="s">
        <v>54</v>
      </c>
      <c r="AO12" s="20" t="s">
        <v>54</v>
      </c>
      <c r="AP12" s="20" t="s">
        <v>54</v>
      </c>
      <c r="AQ12" s="20" t="s">
        <v>54</v>
      </c>
      <c r="AR12" s="20" t="s">
        <v>54</v>
      </c>
      <c r="AS12" s="20" t="s">
        <v>54</v>
      </c>
      <c r="AT12" s="20" t="s">
        <v>54</v>
      </c>
      <c r="AU12" s="21" t="s">
        <v>54</v>
      </c>
      <c r="AV12" s="20" t="s">
        <v>54</v>
      </c>
      <c r="AW12" s="20" t="s">
        <v>54</v>
      </c>
      <c r="AX12" s="20" t="s">
        <v>54</v>
      </c>
      <c r="AY12" s="20" t="s">
        <v>54</v>
      </c>
      <c r="AZ12" s="20" t="s">
        <v>54</v>
      </c>
      <c r="BA12" s="20" t="s">
        <v>54</v>
      </c>
      <c r="BB12" s="21" t="s">
        <v>53</v>
      </c>
      <c r="BC12" s="20" t="s">
        <v>52</v>
      </c>
      <c r="BD12" s="20" t="s">
        <v>53</v>
      </c>
      <c r="BE12" s="20" t="s">
        <v>52</v>
      </c>
    </row>
    <row r="13" spans="1:57" x14ac:dyDescent="0.25">
      <c r="A13" s="13" t="s">
        <v>155</v>
      </c>
      <c r="B13" s="12" t="s">
        <v>156</v>
      </c>
      <c r="C13" s="12" t="s">
        <v>50</v>
      </c>
      <c r="D13" s="12" t="s">
        <v>51</v>
      </c>
      <c r="E13" s="12" t="s">
        <v>52</v>
      </c>
      <c r="F13" s="14">
        <v>1</v>
      </c>
      <c r="G13" s="14">
        <v>57000</v>
      </c>
      <c r="H13" s="14">
        <v>11500</v>
      </c>
      <c r="I13" s="14">
        <v>-11928.08</v>
      </c>
      <c r="J13" s="14" t="s">
        <v>53</v>
      </c>
      <c r="K13" s="14" t="s">
        <v>53</v>
      </c>
      <c r="L13" s="14">
        <v>56571.92</v>
      </c>
      <c r="M13" s="12" t="s">
        <v>54</v>
      </c>
      <c r="N13" s="1" t="str">
        <f t="shared" si="0"/>
        <v>Fuente De Agua Mascotas 2.5 L - GTCH-40-F</v>
      </c>
      <c r="O13" s="1" t="str">
        <f t="shared" si="1"/>
        <v>Fuente De Agua Mascotas 2.5 L - GTCH-40-F</v>
      </c>
      <c r="P13" s="1">
        <f>+VLOOKUP(O13,YOVANI!B:D,3,0)</f>
        <v>40000</v>
      </c>
      <c r="Q13" s="1">
        <f t="shared" si="2"/>
        <v>40000</v>
      </c>
      <c r="R13" s="1">
        <v>7300</v>
      </c>
      <c r="S13" s="1">
        <v>1000</v>
      </c>
      <c r="T13" s="1">
        <f t="shared" si="3"/>
        <v>8271.9199999999983</v>
      </c>
      <c r="U13" s="1">
        <f t="shared" si="4"/>
        <v>8271.9199999999983</v>
      </c>
      <c r="V13" s="74">
        <f t="shared" si="5"/>
        <v>0.20679799999999995</v>
      </c>
      <c r="W13" s="12" t="s">
        <v>157</v>
      </c>
      <c r="X13" s="12" t="s">
        <v>158</v>
      </c>
      <c r="Y13" s="12" t="s">
        <v>159</v>
      </c>
      <c r="Z13" s="12" t="s">
        <v>54</v>
      </c>
      <c r="AA13" s="14">
        <v>57000</v>
      </c>
      <c r="AB13" s="14" t="s">
        <v>58</v>
      </c>
      <c r="AC13" s="12" t="s">
        <v>59</v>
      </c>
      <c r="AD13" s="12" t="s">
        <v>160</v>
      </c>
      <c r="AE13" s="12" t="s">
        <v>161</v>
      </c>
      <c r="AF13" s="12" t="s">
        <v>54</v>
      </c>
      <c r="AG13" s="12" t="s">
        <v>54</v>
      </c>
      <c r="AH13" s="12" t="s">
        <v>160</v>
      </c>
      <c r="AI13" s="12" t="s">
        <v>162</v>
      </c>
      <c r="AJ13" s="12" t="s">
        <v>163</v>
      </c>
      <c r="AK13" s="12" t="s">
        <v>64</v>
      </c>
      <c r="AL13" s="12" t="s">
        <v>65</v>
      </c>
      <c r="AM13" s="12" t="s">
        <v>106</v>
      </c>
      <c r="AN13" s="12" t="s">
        <v>67</v>
      </c>
      <c r="AO13" s="12" t="s">
        <v>68</v>
      </c>
      <c r="AP13" s="12" t="s">
        <v>54</v>
      </c>
      <c r="AQ13" s="12" t="s">
        <v>54</v>
      </c>
      <c r="AR13" s="12" t="s">
        <v>69</v>
      </c>
      <c r="AS13" s="12" t="s">
        <v>164</v>
      </c>
      <c r="AT13" s="12" t="s">
        <v>54</v>
      </c>
      <c r="AU13" s="14" t="s">
        <v>54</v>
      </c>
      <c r="AV13" s="12" t="s">
        <v>54</v>
      </c>
      <c r="AW13" s="12" t="s">
        <v>54</v>
      </c>
      <c r="AX13" s="12" t="s">
        <v>54</v>
      </c>
      <c r="AY13" s="12" t="s">
        <v>54</v>
      </c>
      <c r="AZ13" s="12" t="s">
        <v>54</v>
      </c>
      <c r="BA13" s="12" t="s">
        <v>54</v>
      </c>
      <c r="BB13" s="14" t="s">
        <v>53</v>
      </c>
      <c r="BC13" s="12" t="s">
        <v>52</v>
      </c>
      <c r="BD13" s="12" t="s">
        <v>53</v>
      </c>
      <c r="BE13" s="12" t="s">
        <v>52</v>
      </c>
    </row>
    <row r="14" spans="1:57" x14ac:dyDescent="0.25">
      <c r="A14" s="13" t="s">
        <v>165</v>
      </c>
      <c r="B14" s="12" t="s">
        <v>166</v>
      </c>
      <c r="C14" s="12" t="s">
        <v>50</v>
      </c>
      <c r="D14" s="12" t="s">
        <v>110</v>
      </c>
      <c r="E14" s="12" t="s">
        <v>52</v>
      </c>
      <c r="F14" s="14">
        <v>1</v>
      </c>
      <c r="G14" s="14">
        <v>20033</v>
      </c>
      <c r="H14" s="14">
        <v>12500</v>
      </c>
      <c r="I14" s="14">
        <v>-5126.6899999999996</v>
      </c>
      <c r="J14" s="14">
        <v>-12500</v>
      </c>
      <c r="K14" s="14" t="s">
        <v>53</v>
      </c>
      <c r="L14" s="14">
        <v>14906.31</v>
      </c>
      <c r="M14" s="12" t="s">
        <v>54</v>
      </c>
      <c r="N14" s="1" t="str">
        <f t="shared" si="0"/>
        <v>Cámara De Seguridad Shenzhen A9 Mini Con Resolución De 1080p Visión Nocturna Incluida Negra TC-14</v>
      </c>
      <c r="O14" s="1" t="str">
        <f t="shared" si="1"/>
        <v>Cámara De Seguridad Shenzhen A9 Mini Con Resolución De 1080p Visión Nocturna Incluida Negra TC-14</v>
      </c>
      <c r="P14" s="1">
        <f>+VLOOKUP(O14,YOVANI!B:D,3,0)</f>
        <v>14000</v>
      </c>
      <c r="Q14" s="1">
        <f t="shared" si="2"/>
        <v>14000</v>
      </c>
      <c r="R14" s="12"/>
      <c r="S14" s="1">
        <v>1000</v>
      </c>
      <c r="T14" s="1">
        <f t="shared" si="3"/>
        <v>-93.690000000000509</v>
      </c>
      <c r="U14" s="1">
        <f t="shared" si="4"/>
        <v>-93.690000000000509</v>
      </c>
      <c r="V14" s="74">
        <f t="shared" si="5"/>
        <v>-6.6921428571428939E-3</v>
      </c>
      <c r="W14" s="12" t="s">
        <v>123</v>
      </c>
      <c r="X14" s="12" t="s">
        <v>124</v>
      </c>
      <c r="Y14" s="12" t="s">
        <v>125</v>
      </c>
      <c r="Z14" s="12" t="s">
        <v>54</v>
      </c>
      <c r="AA14" s="14">
        <v>20033</v>
      </c>
      <c r="AB14" s="14" t="s">
        <v>58</v>
      </c>
      <c r="AC14" s="12" t="s">
        <v>59</v>
      </c>
      <c r="AD14" s="12" t="s">
        <v>167</v>
      </c>
      <c r="AE14" s="12" t="s">
        <v>168</v>
      </c>
      <c r="AF14" s="12" t="s">
        <v>54</v>
      </c>
      <c r="AG14" s="12" t="s">
        <v>54</v>
      </c>
      <c r="AH14" s="12" t="s">
        <v>167</v>
      </c>
      <c r="AI14" s="12" t="s">
        <v>169</v>
      </c>
      <c r="AJ14" s="12" t="s">
        <v>170</v>
      </c>
      <c r="AK14" s="12" t="s">
        <v>171</v>
      </c>
      <c r="AL14" s="12" t="s">
        <v>172</v>
      </c>
      <c r="AM14" s="12" t="s">
        <v>173</v>
      </c>
      <c r="AN14" s="12" t="s">
        <v>67</v>
      </c>
      <c r="AO14" s="12" t="s">
        <v>118</v>
      </c>
      <c r="AP14" s="12" t="s">
        <v>54</v>
      </c>
      <c r="AQ14" s="12" t="s">
        <v>54</v>
      </c>
      <c r="AR14" s="12" t="s">
        <v>119</v>
      </c>
      <c r="AS14" s="12" t="s">
        <v>174</v>
      </c>
      <c r="AT14" s="12" t="s">
        <v>54</v>
      </c>
      <c r="AU14" s="14" t="s">
        <v>54</v>
      </c>
      <c r="AV14" s="12" t="s">
        <v>54</v>
      </c>
      <c r="AW14" s="12" t="s">
        <v>54</v>
      </c>
      <c r="AX14" s="12" t="s">
        <v>54</v>
      </c>
      <c r="AY14" s="12" t="s">
        <v>54</v>
      </c>
      <c r="AZ14" s="12" t="s">
        <v>54</v>
      </c>
      <c r="BA14" s="12" t="s">
        <v>54</v>
      </c>
      <c r="BB14" s="14" t="s">
        <v>53</v>
      </c>
      <c r="BC14" s="12" t="s">
        <v>52</v>
      </c>
      <c r="BD14" s="12" t="s">
        <v>53</v>
      </c>
      <c r="BE14" s="12" t="s">
        <v>52</v>
      </c>
    </row>
    <row r="15" spans="1:57" x14ac:dyDescent="0.25">
      <c r="A15" s="13" t="s">
        <v>175</v>
      </c>
      <c r="B15" s="12" t="s">
        <v>176</v>
      </c>
      <c r="C15" s="12" t="s">
        <v>50</v>
      </c>
      <c r="D15" s="12" t="s">
        <v>51</v>
      </c>
      <c r="E15" s="12" t="s">
        <v>52</v>
      </c>
      <c r="F15" s="14">
        <v>7</v>
      </c>
      <c r="G15" s="14">
        <v>104300</v>
      </c>
      <c r="H15" s="14">
        <v>9900</v>
      </c>
      <c r="I15" s="14">
        <v>-29302</v>
      </c>
      <c r="J15" s="14" t="s">
        <v>53</v>
      </c>
      <c r="K15" s="14" t="s">
        <v>53</v>
      </c>
      <c r="L15" s="14">
        <v>84898</v>
      </c>
      <c r="M15" s="12" t="s">
        <v>54</v>
      </c>
      <c r="N15" s="1" t="str">
        <f t="shared" si="0"/>
        <v>Dispensador Automatico De Agua Para Botellon Recargable Econ Color Blanco/negro VMX-7-J</v>
      </c>
      <c r="O15" s="1" t="str">
        <f t="shared" si="1"/>
        <v>Dispensador Automatico De Agua Para Botellon Recargable Econ Color Blanco/negro VMX-7-J</v>
      </c>
      <c r="P15" s="1">
        <f>+VLOOKUP(O15,YOVANI!B:D,3,0)</f>
        <v>8000</v>
      </c>
      <c r="Q15" s="1">
        <f t="shared" si="2"/>
        <v>56000</v>
      </c>
      <c r="R15" s="1">
        <v>7300</v>
      </c>
      <c r="S15" s="1">
        <v>1000</v>
      </c>
      <c r="T15" s="1">
        <f t="shared" si="3"/>
        <v>20598</v>
      </c>
      <c r="U15" s="1">
        <f t="shared" si="4"/>
        <v>2942.5714285714284</v>
      </c>
      <c r="V15" s="74">
        <f t="shared" si="5"/>
        <v>0.36782142857142858</v>
      </c>
      <c r="W15" s="12" t="s">
        <v>177</v>
      </c>
      <c r="X15" s="12" t="s">
        <v>178</v>
      </c>
      <c r="Y15" s="12" t="s">
        <v>179</v>
      </c>
      <c r="Z15" s="12" t="s">
        <v>54</v>
      </c>
      <c r="AA15" s="14">
        <v>14900</v>
      </c>
      <c r="AB15" s="14" t="s">
        <v>58</v>
      </c>
      <c r="AC15" s="12" t="s">
        <v>59</v>
      </c>
      <c r="AD15" s="12" t="s">
        <v>180</v>
      </c>
      <c r="AE15" s="12" t="s">
        <v>181</v>
      </c>
      <c r="AF15" s="12" t="s">
        <v>54</v>
      </c>
      <c r="AG15" s="12" t="s">
        <v>54</v>
      </c>
      <c r="AH15" s="12" t="s">
        <v>180</v>
      </c>
      <c r="AI15" s="12" t="s">
        <v>182</v>
      </c>
      <c r="AJ15" s="12" t="s">
        <v>183</v>
      </c>
      <c r="AK15" s="12" t="s">
        <v>184</v>
      </c>
      <c r="AL15" s="12" t="s">
        <v>65</v>
      </c>
      <c r="AM15" s="12" t="s">
        <v>185</v>
      </c>
      <c r="AN15" s="12" t="s">
        <v>67</v>
      </c>
      <c r="AO15" s="12" t="s">
        <v>68</v>
      </c>
      <c r="AP15" s="12" t="s">
        <v>54</v>
      </c>
      <c r="AQ15" s="12" t="s">
        <v>54</v>
      </c>
      <c r="AR15" s="12" t="s">
        <v>69</v>
      </c>
      <c r="AS15" s="12" t="s">
        <v>186</v>
      </c>
      <c r="AT15" s="12" t="s">
        <v>54</v>
      </c>
      <c r="AU15" s="14" t="s">
        <v>54</v>
      </c>
      <c r="AV15" s="12" t="s">
        <v>54</v>
      </c>
      <c r="AW15" s="12" t="s">
        <v>54</v>
      </c>
      <c r="AX15" s="12" t="s">
        <v>54</v>
      </c>
      <c r="AY15" s="12" t="s">
        <v>54</v>
      </c>
      <c r="AZ15" s="12" t="s">
        <v>54</v>
      </c>
      <c r="BA15" s="12" t="s">
        <v>54</v>
      </c>
      <c r="BB15" s="14" t="s">
        <v>53</v>
      </c>
      <c r="BC15" s="12" t="s">
        <v>52</v>
      </c>
      <c r="BD15" s="12" t="s">
        <v>53</v>
      </c>
      <c r="BE15" s="12" t="s">
        <v>52</v>
      </c>
    </row>
    <row r="16" spans="1:57" x14ac:dyDescent="0.25">
      <c r="A16" s="23" t="s">
        <v>187</v>
      </c>
      <c r="B16" s="22" t="s">
        <v>188</v>
      </c>
      <c r="C16" s="22" t="s">
        <v>50</v>
      </c>
      <c r="D16" s="22" t="s">
        <v>110</v>
      </c>
      <c r="E16" s="22" t="s">
        <v>52</v>
      </c>
      <c r="F16" s="24">
        <v>1</v>
      </c>
      <c r="G16" s="24">
        <v>18038</v>
      </c>
      <c r="H16" s="24">
        <v>10400</v>
      </c>
      <c r="I16" s="24">
        <v>-5166</v>
      </c>
      <c r="J16" s="24">
        <v>-10400</v>
      </c>
      <c r="K16" s="24" t="s">
        <v>53</v>
      </c>
      <c r="L16" s="24">
        <v>12872</v>
      </c>
      <c r="M16" s="22" t="s">
        <v>54</v>
      </c>
      <c r="N16" s="1" t="str">
        <f t="shared" si="0"/>
        <v>Afeitadora Eléctrica Portátil Mini-shave Recargable Por Usb Color Negro VZ-11</v>
      </c>
      <c r="O16" s="1" t="str">
        <f t="shared" si="1"/>
        <v>Afeitadora Eléctrica Portátil Mini-shave Recargable Por Usb Color Negro VZ-11</v>
      </c>
      <c r="P16" s="1">
        <v>8000</v>
      </c>
      <c r="Q16" s="1">
        <f t="shared" si="2"/>
        <v>8000</v>
      </c>
      <c r="R16" s="22"/>
      <c r="S16" s="1">
        <v>1000</v>
      </c>
      <c r="T16" s="1">
        <f t="shared" si="3"/>
        <v>3872</v>
      </c>
      <c r="U16" s="1">
        <f t="shared" si="4"/>
        <v>3872</v>
      </c>
      <c r="V16" s="74">
        <f t="shared" si="5"/>
        <v>0.48399999999999999</v>
      </c>
      <c r="W16" s="22" t="s">
        <v>189</v>
      </c>
      <c r="X16" s="22" t="s">
        <v>190</v>
      </c>
      <c r="Y16" s="22" t="s">
        <v>191</v>
      </c>
      <c r="Z16" s="22" t="s">
        <v>54</v>
      </c>
      <c r="AA16" s="24">
        <v>18038</v>
      </c>
      <c r="AB16" s="24" t="s">
        <v>58</v>
      </c>
      <c r="AC16" s="22" t="s">
        <v>59</v>
      </c>
      <c r="AD16" s="22" t="s">
        <v>192</v>
      </c>
      <c r="AE16" s="22" t="s">
        <v>193</v>
      </c>
      <c r="AF16" s="22" t="s">
        <v>54</v>
      </c>
      <c r="AG16" s="22" t="s">
        <v>54</v>
      </c>
      <c r="AH16" s="22" t="s">
        <v>192</v>
      </c>
      <c r="AI16" s="22" t="s">
        <v>194</v>
      </c>
      <c r="AJ16" s="22" t="s">
        <v>195</v>
      </c>
      <c r="AK16" s="22" t="s">
        <v>196</v>
      </c>
      <c r="AL16" s="22" t="s">
        <v>197</v>
      </c>
      <c r="AM16" s="22" t="s">
        <v>198</v>
      </c>
      <c r="AN16" s="22" t="s">
        <v>67</v>
      </c>
      <c r="AO16" s="22" t="s">
        <v>118</v>
      </c>
      <c r="AP16" s="22" t="s">
        <v>54</v>
      </c>
      <c r="AQ16" s="22" t="s">
        <v>54</v>
      </c>
      <c r="AR16" s="22" t="s">
        <v>119</v>
      </c>
      <c r="AS16" s="22" t="s">
        <v>199</v>
      </c>
      <c r="AT16" s="22" t="s">
        <v>54</v>
      </c>
      <c r="AU16" s="24" t="s">
        <v>54</v>
      </c>
      <c r="AV16" s="22" t="s">
        <v>54</v>
      </c>
      <c r="AW16" s="22" t="s">
        <v>54</v>
      </c>
      <c r="AX16" s="22" t="s">
        <v>54</v>
      </c>
      <c r="AY16" s="22" t="s">
        <v>54</v>
      </c>
      <c r="AZ16" s="22" t="s">
        <v>54</v>
      </c>
      <c r="BA16" s="22" t="s">
        <v>54</v>
      </c>
      <c r="BB16" s="24" t="s">
        <v>53</v>
      </c>
      <c r="BC16" s="22" t="s">
        <v>52</v>
      </c>
      <c r="BD16" s="22" t="s">
        <v>53</v>
      </c>
      <c r="BE16" s="22" t="s">
        <v>52</v>
      </c>
    </row>
    <row r="17" spans="1:57" x14ac:dyDescent="0.25">
      <c r="A17" s="23" t="s">
        <v>200</v>
      </c>
      <c r="B17" s="22" t="s">
        <v>201</v>
      </c>
      <c r="C17" s="22" t="s">
        <v>50</v>
      </c>
      <c r="D17" s="22" t="s">
        <v>51</v>
      </c>
      <c r="E17" s="22" t="s">
        <v>52</v>
      </c>
      <c r="F17" s="24">
        <v>1</v>
      </c>
      <c r="G17" s="24">
        <v>46900</v>
      </c>
      <c r="H17" s="24">
        <v>11500</v>
      </c>
      <c r="I17" s="24">
        <v>-9314.7800000000007</v>
      </c>
      <c r="J17" s="24" t="s">
        <v>53</v>
      </c>
      <c r="K17" s="24" t="s">
        <v>53</v>
      </c>
      <c r="L17" s="24">
        <v>49085.22</v>
      </c>
      <c r="M17" s="22" t="s">
        <v>54</v>
      </c>
      <c r="N17" s="1" t="str">
        <f t="shared" si="0"/>
        <v>Mesa Laptop Portátil Computador Tablet Cama DesayunoColor : Azul claroVT-35</v>
      </c>
      <c r="O17" s="1" t="str">
        <f t="shared" si="1"/>
        <v>Mesa Laptop Portátil Computador Tablet Cama DesayunoColor : Azul claroVT-35</v>
      </c>
      <c r="P17" s="1">
        <v>35000</v>
      </c>
      <c r="Q17" s="1">
        <f t="shared" si="2"/>
        <v>35000</v>
      </c>
      <c r="R17" s="1">
        <v>7300</v>
      </c>
      <c r="S17" s="1">
        <v>1000</v>
      </c>
      <c r="T17" s="1">
        <f t="shared" si="3"/>
        <v>5785.2200000000012</v>
      </c>
      <c r="U17" s="1">
        <f t="shared" si="4"/>
        <v>5785.2200000000012</v>
      </c>
      <c r="V17" s="74">
        <f t="shared" si="5"/>
        <v>0.16529200000000002</v>
      </c>
      <c r="W17" s="22" t="s">
        <v>202</v>
      </c>
      <c r="X17" s="22" t="s">
        <v>203</v>
      </c>
      <c r="Y17" s="22" t="s">
        <v>204</v>
      </c>
      <c r="Z17" s="22" t="s">
        <v>205</v>
      </c>
      <c r="AA17" s="24">
        <v>46900</v>
      </c>
      <c r="AB17" s="24" t="s">
        <v>58</v>
      </c>
      <c r="AC17" s="22" t="s">
        <v>59</v>
      </c>
      <c r="AD17" s="22" t="s">
        <v>206</v>
      </c>
      <c r="AE17" s="22" t="s">
        <v>207</v>
      </c>
      <c r="AF17" s="22" t="s">
        <v>54</v>
      </c>
      <c r="AG17" s="22" t="s">
        <v>54</v>
      </c>
      <c r="AH17" s="22" t="s">
        <v>206</v>
      </c>
      <c r="AI17" s="22" t="s">
        <v>208</v>
      </c>
      <c r="AJ17" s="22" t="s">
        <v>209</v>
      </c>
      <c r="AK17" s="22" t="s">
        <v>64</v>
      </c>
      <c r="AL17" s="22" t="s">
        <v>65</v>
      </c>
      <c r="AM17" s="22" t="s">
        <v>66</v>
      </c>
      <c r="AN17" s="22" t="s">
        <v>67</v>
      </c>
      <c r="AO17" s="22" t="s">
        <v>68</v>
      </c>
      <c r="AP17" s="22" t="s">
        <v>54</v>
      </c>
      <c r="AQ17" s="22" t="s">
        <v>54</v>
      </c>
      <c r="AR17" s="22" t="s">
        <v>69</v>
      </c>
      <c r="AS17" s="22" t="s">
        <v>210</v>
      </c>
      <c r="AT17" s="22" t="s">
        <v>54</v>
      </c>
      <c r="AU17" s="24" t="s">
        <v>54</v>
      </c>
      <c r="AV17" s="22" t="s">
        <v>54</v>
      </c>
      <c r="AW17" s="22" t="s">
        <v>54</v>
      </c>
      <c r="AX17" s="22" t="s">
        <v>54</v>
      </c>
      <c r="AY17" s="22" t="s">
        <v>54</v>
      </c>
      <c r="AZ17" s="22" t="s">
        <v>54</v>
      </c>
      <c r="BA17" s="22" t="s">
        <v>54</v>
      </c>
      <c r="BB17" s="24" t="s">
        <v>53</v>
      </c>
      <c r="BC17" s="22" t="s">
        <v>52</v>
      </c>
      <c r="BD17" s="22" t="s">
        <v>53</v>
      </c>
      <c r="BE17" s="22" t="s">
        <v>52</v>
      </c>
    </row>
    <row r="18" spans="1:57" x14ac:dyDescent="0.25">
      <c r="A18" s="25" t="s">
        <v>211</v>
      </c>
      <c r="B18" s="26" t="s">
        <v>212</v>
      </c>
      <c r="C18" s="26" t="s">
        <v>213</v>
      </c>
      <c r="D18" s="26" t="s">
        <v>54</v>
      </c>
      <c r="E18" s="26" t="s">
        <v>54</v>
      </c>
      <c r="F18" s="27" t="s">
        <v>53</v>
      </c>
      <c r="G18" s="27">
        <v>133764</v>
      </c>
      <c r="H18" s="27">
        <v>6398</v>
      </c>
      <c r="I18" s="27">
        <v>-4208</v>
      </c>
      <c r="J18" s="27">
        <v>-6398</v>
      </c>
      <c r="K18" s="27" t="s">
        <v>53</v>
      </c>
      <c r="L18" s="27">
        <v>129556</v>
      </c>
      <c r="M18" s="26" t="s">
        <v>54</v>
      </c>
      <c r="N18" s="1" t="str">
        <f t="shared" si="0"/>
        <v xml:space="preserve">   </v>
      </c>
      <c r="O18" s="1" t="str">
        <f t="shared" si="1"/>
        <v/>
      </c>
      <c r="P18" s="1">
        <v>85000</v>
      </c>
      <c r="Q18" s="1">
        <v>85000</v>
      </c>
      <c r="R18" s="26"/>
      <c r="S18" s="1">
        <v>1000</v>
      </c>
      <c r="T18" s="1">
        <f t="shared" si="3"/>
        <v>43556</v>
      </c>
      <c r="U18" s="1" t="e">
        <f t="shared" si="4"/>
        <v>#VALUE!</v>
      </c>
      <c r="V18" s="74">
        <f t="shared" si="5"/>
        <v>0.51242352941176472</v>
      </c>
      <c r="W18" s="26" t="s">
        <v>54</v>
      </c>
      <c r="X18" s="26" t="s">
        <v>54</v>
      </c>
      <c r="Y18" s="26" t="s">
        <v>54</v>
      </c>
      <c r="Z18" s="26" t="s">
        <v>54</v>
      </c>
      <c r="AA18" s="27" t="s">
        <v>53</v>
      </c>
      <c r="AB18" s="27" t="s">
        <v>54</v>
      </c>
      <c r="AC18" s="26" t="s">
        <v>59</v>
      </c>
      <c r="AD18" s="26" t="s">
        <v>214</v>
      </c>
      <c r="AE18" s="26" t="s">
        <v>215</v>
      </c>
      <c r="AF18" s="26" t="s">
        <v>54</v>
      </c>
      <c r="AG18" s="26" t="s">
        <v>54</v>
      </c>
      <c r="AH18" s="26" t="s">
        <v>214</v>
      </c>
      <c r="AI18" s="26" t="s">
        <v>216</v>
      </c>
      <c r="AJ18" s="26" t="s">
        <v>217</v>
      </c>
      <c r="AK18" s="26" t="s">
        <v>218</v>
      </c>
      <c r="AL18" s="26" t="s">
        <v>219</v>
      </c>
      <c r="AM18" s="26" t="s">
        <v>220</v>
      </c>
      <c r="AN18" s="26" t="s">
        <v>67</v>
      </c>
      <c r="AO18" s="26" t="s">
        <v>118</v>
      </c>
      <c r="AP18" s="26" t="s">
        <v>54</v>
      </c>
      <c r="AQ18" s="26" t="s">
        <v>54</v>
      </c>
      <c r="AR18" s="26" t="s">
        <v>221</v>
      </c>
      <c r="AS18" s="26" t="s">
        <v>222</v>
      </c>
      <c r="AT18" s="26" t="s">
        <v>54</v>
      </c>
      <c r="AU18" s="28" t="s">
        <v>54</v>
      </c>
      <c r="AV18" s="26" t="s">
        <v>54</v>
      </c>
      <c r="AW18" s="26" t="s">
        <v>54</v>
      </c>
      <c r="AX18" s="26" t="s">
        <v>54</v>
      </c>
      <c r="AY18" s="26" t="s">
        <v>54</v>
      </c>
      <c r="AZ18" s="26" t="s">
        <v>54</v>
      </c>
      <c r="BA18" s="26" t="s">
        <v>54</v>
      </c>
      <c r="BB18" s="28" t="s">
        <v>53</v>
      </c>
      <c r="BC18" s="26" t="s">
        <v>54</v>
      </c>
      <c r="BD18" s="26" t="s">
        <v>53</v>
      </c>
      <c r="BE18" s="26" t="s">
        <v>54</v>
      </c>
    </row>
    <row r="19" spans="1:57" x14ac:dyDescent="0.25">
      <c r="A19" s="29" t="s">
        <v>223</v>
      </c>
      <c r="B19" s="30" t="s">
        <v>212</v>
      </c>
      <c r="C19" s="30" t="s">
        <v>50</v>
      </c>
      <c r="D19" s="30" t="s">
        <v>110</v>
      </c>
      <c r="E19" s="30" t="s">
        <v>146</v>
      </c>
      <c r="F19" s="31">
        <v>1</v>
      </c>
      <c r="G19" s="31" t="s">
        <v>53</v>
      </c>
      <c r="H19" s="31" t="s">
        <v>53</v>
      </c>
      <c r="I19" s="31" t="s">
        <v>53</v>
      </c>
      <c r="J19" s="31" t="s">
        <v>53</v>
      </c>
      <c r="K19" s="31" t="s">
        <v>53</v>
      </c>
      <c r="L19" s="31" t="s">
        <v>53</v>
      </c>
      <c r="M19" s="30" t="s">
        <v>54</v>
      </c>
      <c r="N19" s="1" t="str">
        <f t="shared" si="0"/>
        <v>Rallador Cortador De Verduras 3 En 1 Mandolina Molino TQ-22</v>
      </c>
      <c r="O19" s="1" t="str">
        <f t="shared" si="1"/>
        <v>Rallador Cortador De Verduras 3 En 1 Mandolina Molino TQ-22</v>
      </c>
      <c r="P19" s="1">
        <v>0</v>
      </c>
      <c r="Q19" s="1">
        <v>0</v>
      </c>
      <c r="R19" s="30"/>
      <c r="S19" s="1">
        <v>0</v>
      </c>
      <c r="T19" s="1">
        <v>0</v>
      </c>
      <c r="U19" s="1">
        <f t="shared" si="4"/>
        <v>0</v>
      </c>
      <c r="V19" s="74">
        <v>0</v>
      </c>
      <c r="W19" s="30" t="s">
        <v>224</v>
      </c>
      <c r="X19" s="30" t="s">
        <v>225</v>
      </c>
      <c r="Y19" s="30" t="s">
        <v>226</v>
      </c>
      <c r="Z19" s="30" t="s">
        <v>54</v>
      </c>
      <c r="AA19" s="31">
        <v>33900</v>
      </c>
      <c r="AB19" s="31" t="s">
        <v>58</v>
      </c>
      <c r="AC19" s="30" t="s">
        <v>54</v>
      </c>
      <c r="AD19" s="30" t="s">
        <v>54</v>
      </c>
      <c r="AE19" s="30" t="s">
        <v>54</v>
      </c>
      <c r="AF19" s="30" t="s">
        <v>54</v>
      </c>
      <c r="AG19" s="30" t="s">
        <v>54</v>
      </c>
      <c r="AH19" s="30" t="s">
        <v>54</v>
      </c>
      <c r="AI19" s="30" t="s">
        <v>54</v>
      </c>
      <c r="AJ19" s="30" t="s">
        <v>54</v>
      </c>
      <c r="AK19" s="30" t="s">
        <v>54</v>
      </c>
      <c r="AL19" s="30" t="s">
        <v>54</v>
      </c>
      <c r="AM19" s="30" t="s">
        <v>54</v>
      </c>
      <c r="AN19" s="30" t="s">
        <v>54</v>
      </c>
      <c r="AO19" s="30" t="s">
        <v>54</v>
      </c>
      <c r="AP19" s="30" t="s">
        <v>54</v>
      </c>
      <c r="AQ19" s="30" t="s">
        <v>54</v>
      </c>
      <c r="AR19" s="30" t="s">
        <v>54</v>
      </c>
      <c r="AS19" s="30" t="s">
        <v>54</v>
      </c>
      <c r="AT19" s="30" t="s">
        <v>54</v>
      </c>
      <c r="AU19" s="31" t="s">
        <v>54</v>
      </c>
      <c r="AV19" s="30" t="s">
        <v>54</v>
      </c>
      <c r="AW19" s="30" t="s">
        <v>54</v>
      </c>
      <c r="AX19" s="30" t="s">
        <v>54</v>
      </c>
      <c r="AY19" s="30" t="s">
        <v>54</v>
      </c>
      <c r="AZ19" s="30" t="s">
        <v>54</v>
      </c>
      <c r="BA19" s="30" t="s">
        <v>54</v>
      </c>
      <c r="BB19" s="31" t="s">
        <v>53</v>
      </c>
      <c r="BC19" s="30" t="s">
        <v>52</v>
      </c>
      <c r="BD19" s="30" t="s">
        <v>53</v>
      </c>
      <c r="BE19" s="30" t="s">
        <v>52</v>
      </c>
    </row>
    <row r="20" spans="1:57" x14ac:dyDescent="0.25">
      <c r="A20" s="29" t="s">
        <v>227</v>
      </c>
      <c r="B20" s="30" t="s">
        <v>212</v>
      </c>
      <c r="C20" s="30" t="s">
        <v>50</v>
      </c>
      <c r="D20" s="30" t="s">
        <v>110</v>
      </c>
      <c r="E20" s="30" t="s">
        <v>146</v>
      </c>
      <c r="F20" s="31">
        <v>1</v>
      </c>
      <c r="G20" s="31" t="s">
        <v>53</v>
      </c>
      <c r="H20" s="31" t="s">
        <v>53</v>
      </c>
      <c r="I20" s="31" t="s">
        <v>53</v>
      </c>
      <c r="J20" s="31" t="s">
        <v>53</v>
      </c>
      <c r="K20" s="31" t="s">
        <v>53</v>
      </c>
      <c r="L20" s="31" t="s">
        <v>53</v>
      </c>
      <c r="M20" s="30" t="s">
        <v>54</v>
      </c>
      <c r="N20" s="1" t="str">
        <f t="shared" si="0"/>
        <v>Olla De Vidrio De Borosilicato Con Tapa 1.5 LitrosColor : VidrioRC-35</v>
      </c>
      <c r="O20" s="1" t="str">
        <f t="shared" si="1"/>
        <v>Olla De Vidrio De Borosilicato Con Tapa 1.5 LitrosColor : VidrioRC-35</v>
      </c>
      <c r="P20" s="1">
        <v>0</v>
      </c>
      <c r="Q20" s="1">
        <f t="shared" si="2"/>
        <v>0</v>
      </c>
      <c r="R20" s="30"/>
      <c r="S20" s="1">
        <v>0</v>
      </c>
      <c r="T20" s="1">
        <v>0</v>
      </c>
      <c r="U20" s="1">
        <f t="shared" si="4"/>
        <v>0</v>
      </c>
      <c r="V20" s="74">
        <v>0</v>
      </c>
      <c r="W20" s="30" t="s">
        <v>228</v>
      </c>
      <c r="X20" s="30" t="s">
        <v>229</v>
      </c>
      <c r="Y20" s="30" t="s">
        <v>230</v>
      </c>
      <c r="Z20" s="30" t="s">
        <v>231</v>
      </c>
      <c r="AA20" s="31">
        <v>46906</v>
      </c>
      <c r="AB20" s="31" t="s">
        <v>58</v>
      </c>
      <c r="AC20" s="30" t="s">
        <v>54</v>
      </c>
      <c r="AD20" s="30" t="s">
        <v>54</v>
      </c>
      <c r="AE20" s="30" t="s">
        <v>54</v>
      </c>
      <c r="AF20" s="30" t="s">
        <v>54</v>
      </c>
      <c r="AG20" s="30" t="s">
        <v>54</v>
      </c>
      <c r="AH20" s="30" t="s">
        <v>54</v>
      </c>
      <c r="AI20" s="30" t="s">
        <v>54</v>
      </c>
      <c r="AJ20" s="30" t="s">
        <v>54</v>
      </c>
      <c r="AK20" s="30" t="s">
        <v>54</v>
      </c>
      <c r="AL20" s="30" t="s">
        <v>54</v>
      </c>
      <c r="AM20" s="30" t="s">
        <v>54</v>
      </c>
      <c r="AN20" s="30" t="s">
        <v>54</v>
      </c>
      <c r="AO20" s="30" t="s">
        <v>54</v>
      </c>
      <c r="AP20" s="30" t="s">
        <v>54</v>
      </c>
      <c r="AQ20" s="30" t="s">
        <v>54</v>
      </c>
      <c r="AR20" s="30" t="s">
        <v>54</v>
      </c>
      <c r="AS20" s="30" t="s">
        <v>54</v>
      </c>
      <c r="AT20" s="30" t="s">
        <v>54</v>
      </c>
      <c r="AU20" s="31" t="s">
        <v>54</v>
      </c>
      <c r="AV20" s="30" t="s">
        <v>54</v>
      </c>
      <c r="AW20" s="30" t="s">
        <v>54</v>
      </c>
      <c r="AX20" s="30" t="s">
        <v>54</v>
      </c>
      <c r="AY20" s="30" t="s">
        <v>54</v>
      </c>
      <c r="AZ20" s="30" t="s">
        <v>54</v>
      </c>
      <c r="BA20" s="30" t="s">
        <v>54</v>
      </c>
      <c r="BB20" s="31" t="s">
        <v>53</v>
      </c>
      <c r="BC20" s="30" t="s">
        <v>52</v>
      </c>
      <c r="BD20" s="30" t="s">
        <v>53</v>
      </c>
      <c r="BE20" s="30" t="s">
        <v>52</v>
      </c>
    </row>
    <row r="21" spans="1:57" x14ac:dyDescent="0.25">
      <c r="A21" s="29" t="s">
        <v>232</v>
      </c>
      <c r="B21" s="30" t="s">
        <v>212</v>
      </c>
      <c r="C21" s="30" t="s">
        <v>50</v>
      </c>
      <c r="D21" s="30" t="s">
        <v>110</v>
      </c>
      <c r="E21" s="30" t="s">
        <v>146</v>
      </c>
      <c r="F21" s="31">
        <v>1</v>
      </c>
      <c r="G21" s="31" t="s">
        <v>53</v>
      </c>
      <c r="H21" s="31" t="s">
        <v>53</v>
      </c>
      <c r="I21" s="31" t="s">
        <v>53</v>
      </c>
      <c r="J21" s="31" t="s">
        <v>53</v>
      </c>
      <c r="K21" s="31" t="s">
        <v>53</v>
      </c>
      <c r="L21" s="31" t="s">
        <v>53</v>
      </c>
      <c r="M21" s="30" t="s">
        <v>54</v>
      </c>
      <c r="N21" s="1" t="str">
        <f t="shared" si="0"/>
        <v>Vgr Afeitadora Eléctrica Rasuradora Recargable V-390Color : Black/GreenWHA-M-25</v>
      </c>
      <c r="O21" s="1" t="str">
        <f t="shared" si="1"/>
        <v>Vgr Afeitadora Eléctrica Rasuradora Recargable V-390Color : Black/GreenWHA-M-25</v>
      </c>
      <c r="P21" s="1">
        <v>0</v>
      </c>
      <c r="Q21" s="1">
        <f t="shared" si="2"/>
        <v>0</v>
      </c>
      <c r="R21" s="30"/>
      <c r="S21" s="1">
        <v>0</v>
      </c>
      <c r="T21" s="1">
        <v>0</v>
      </c>
      <c r="U21" s="1">
        <f t="shared" si="4"/>
        <v>0</v>
      </c>
      <c r="V21" s="74">
        <v>0</v>
      </c>
      <c r="W21" s="30" t="s">
        <v>233</v>
      </c>
      <c r="X21" s="30" t="s">
        <v>234</v>
      </c>
      <c r="Y21" s="30" t="s">
        <v>235</v>
      </c>
      <c r="Z21" s="30" t="s">
        <v>236</v>
      </c>
      <c r="AA21" s="31">
        <v>37900</v>
      </c>
      <c r="AB21" s="31" t="s">
        <v>58</v>
      </c>
      <c r="AC21" s="30" t="s">
        <v>54</v>
      </c>
      <c r="AD21" s="30" t="s">
        <v>54</v>
      </c>
      <c r="AE21" s="30" t="s">
        <v>54</v>
      </c>
      <c r="AF21" s="30" t="s">
        <v>54</v>
      </c>
      <c r="AG21" s="30" t="s">
        <v>54</v>
      </c>
      <c r="AH21" s="30" t="s">
        <v>54</v>
      </c>
      <c r="AI21" s="30" t="s">
        <v>54</v>
      </c>
      <c r="AJ21" s="30" t="s">
        <v>54</v>
      </c>
      <c r="AK21" s="30" t="s">
        <v>54</v>
      </c>
      <c r="AL21" s="30" t="s">
        <v>54</v>
      </c>
      <c r="AM21" s="30" t="s">
        <v>54</v>
      </c>
      <c r="AN21" s="30" t="s">
        <v>54</v>
      </c>
      <c r="AO21" s="30" t="s">
        <v>54</v>
      </c>
      <c r="AP21" s="30" t="s">
        <v>54</v>
      </c>
      <c r="AQ21" s="30" t="s">
        <v>54</v>
      </c>
      <c r="AR21" s="30" t="s">
        <v>54</v>
      </c>
      <c r="AS21" s="30" t="s">
        <v>54</v>
      </c>
      <c r="AT21" s="30" t="s">
        <v>54</v>
      </c>
      <c r="AU21" s="31" t="s">
        <v>54</v>
      </c>
      <c r="AV21" s="30" t="s">
        <v>54</v>
      </c>
      <c r="AW21" s="30" t="s">
        <v>54</v>
      </c>
      <c r="AX21" s="30" t="s">
        <v>54</v>
      </c>
      <c r="AY21" s="30" t="s">
        <v>54</v>
      </c>
      <c r="AZ21" s="30" t="s">
        <v>54</v>
      </c>
      <c r="BA21" s="30" t="s">
        <v>54</v>
      </c>
      <c r="BB21" s="31" t="s">
        <v>53</v>
      </c>
      <c r="BC21" s="30" t="s">
        <v>52</v>
      </c>
      <c r="BD21" s="30" t="s">
        <v>53</v>
      </c>
      <c r="BE21" s="30" t="s">
        <v>52</v>
      </c>
    </row>
    <row r="22" spans="1:57" x14ac:dyDescent="0.25">
      <c r="A22" s="29" t="s">
        <v>237</v>
      </c>
      <c r="B22" s="30" t="s">
        <v>212</v>
      </c>
      <c r="C22" s="30" t="s">
        <v>50</v>
      </c>
      <c r="D22" s="30" t="s">
        <v>110</v>
      </c>
      <c r="E22" s="30" t="s">
        <v>146</v>
      </c>
      <c r="F22" s="31">
        <v>1</v>
      </c>
      <c r="G22" s="31" t="s">
        <v>53</v>
      </c>
      <c r="H22" s="31" t="s">
        <v>53</v>
      </c>
      <c r="I22" s="31" t="s">
        <v>53</v>
      </c>
      <c r="J22" s="31" t="s">
        <v>53</v>
      </c>
      <c r="K22" s="31" t="s">
        <v>53</v>
      </c>
      <c r="L22" s="31" t="s">
        <v>53</v>
      </c>
      <c r="M22" s="30" t="s">
        <v>54</v>
      </c>
      <c r="N22" s="1" t="str">
        <f t="shared" si="0"/>
        <v>Molde Prensa Manual Para Carne Hamburguesa Cocina Color Gris VT-8</v>
      </c>
      <c r="O22" s="1" t="str">
        <f t="shared" si="1"/>
        <v>Molde Prensa Manual Para Carne Hamburguesa Cocina Color Gris VT-8</v>
      </c>
      <c r="P22" s="1">
        <v>0</v>
      </c>
      <c r="Q22" s="1">
        <f t="shared" si="2"/>
        <v>0</v>
      </c>
      <c r="R22" s="30"/>
      <c r="S22" s="1">
        <v>0</v>
      </c>
      <c r="T22" s="1">
        <v>0</v>
      </c>
      <c r="U22" s="1">
        <v>0</v>
      </c>
      <c r="V22" s="74">
        <v>0</v>
      </c>
      <c r="W22" s="30" t="s">
        <v>238</v>
      </c>
      <c r="X22" s="30" t="s">
        <v>239</v>
      </c>
      <c r="Y22" s="30" t="s">
        <v>240</v>
      </c>
      <c r="Z22" s="30" t="s">
        <v>54</v>
      </c>
      <c r="AA22" s="31">
        <v>15058</v>
      </c>
      <c r="AB22" s="31" t="s">
        <v>58</v>
      </c>
      <c r="AC22" s="30" t="s">
        <v>54</v>
      </c>
      <c r="AD22" s="30" t="s">
        <v>54</v>
      </c>
      <c r="AE22" s="30" t="s">
        <v>54</v>
      </c>
      <c r="AF22" s="30" t="s">
        <v>54</v>
      </c>
      <c r="AG22" s="30" t="s">
        <v>54</v>
      </c>
      <c r="AH22" s="30" t="s">
        <v>54</v>
      </c>
      <c r="AI22" s="30" t="s">
        <v>54</v>
      </c>
      <c r="AJ22" s="30" t="s">
        <v>54</v>
      </c>
      <c r="AK22" s="30" t="s">
        <v>54</v>
      </c>
      <c r="AL22" s="30" t="s">
        <v>54</v>
      </c>
      <c r="AM22" s="30" t="s">
        <v>54</v>
      </c>
      <c r="AN22" s="30" t="s">
        <v>54</v>
      </c>
      <c r="AO22" s="30" t="s">
        <v>54</v>
      </c>
      <c r="AP22" s="30" t="s">
        <v>54</v>
      </c>
      <c r="AQ22" s="30" t="s">
        <v>54</v>
      </c>
      <c r="AR22" s="30" t="s">
        <v>54</v>
      </c>
      <c r="AS22" s="30" t="s">
        <v>54</v>
      </c>
      <c r="AT22" s="30" t="s">
        <v>54</v>
      </c>
      <c r="AU22" s="31" t="s">
        <v>54</v>
      </c>
      <c r="AV22" s="30" t="s">
        <v>54</v>
      </c>
      <c r="AW22" s="30" t="s">
        <v>54</v>
      </c>
      <c r="AX22" s="30" t="s">
        <v>54</v>
      </c>
      <c r="AY22" s="30" t="s">
        <v>54</v>
      </c>
      <c r="AZ22" s="30" t="s">
        <v>54</v>
      </c>
      <c r="BA22" s="30" t="s">
        <v>54</v>
      </c>
      <c r="BB22" s="31" t="s">
        <v>53</v>
      </c>
      <c r="BC22" s="30" t="s">
        <v>52</v>
      </c>
      <c r="BD22" s="30" t="s">
        <v>53</v>
      </c>
      <c r="BE22" s="30" t="s">
        <v>52</v>
      </c>
    </row>
    <row r="23" spans="1:57" x14ac:dyDescent="0.25">
      <c r="A23" s="23" t="s">
        <v>241</v>
      </c>
      <c r="B23" s="22" t="s">
        <v>242</v>
      </c>
      <c r="C23" s="22" t="s">
        <v>50</v>
      </c>
      <c r="D23" s="22" t="s">
        <v>110</v>
      </c>
      <c r="E23" s="22" t="s">
        <v>52</v>
      </c>
      <c r="F23" s="24">
        <v>9</v>
      </c>
      <c r="G23" s="24">
        <v>180297</v>
      </c>
      <c r="H23" s="24" t="s">
        <v>53</v>
      </c>
      <c r="I23" s="24">
        <v>-43986.89</v>
      </c>
      <c r="J23" s="24" t="s">
        <v>53</v>
      </c>
      <c r="K23" s="24" t="s">
        <v>53</v>
      </c>
      <c r="L23" s="24">
        <v>136310.10999999999</v>
      </c>
      <c r="M23" s="22" t="s">
        <v>54</v>
      </c>
      <c r="N23" s="1" t="str">
        <f t="shared" si="0"/>
        <v>Cámara De Seguridad Shenzhen A9 Mini Con Resolución De 1080p Visión Nocturna Incluida Negra TC-14</v>
      </c>
      <c r="O23" s="1" t="str">
        <f t="shared" si="1"/>
        <v>Cámara De Seguridad Shenzhen A9 Mini Con Resolución De 1080p Visión Nocturna Incluida Negra TC-14</v>
      </c>
      <c r="P23" s="1">
        <f>+VLOOKUP(O23,YOVANI!B:D,3,0)</f>
        <v>14000</v>
      </c>
      <c r="Q23" s="1">
        <f t="shared" si="2"/>
        <v>126000</v>
      </c>
      <c r="R23" s="22"/>
      <c r="S23" s="1">
        <v>1000</v>
      </c>
      <c r="T23" s="1">
        <f t="shared" si="3"/>
        <v>9310.109999999986</v>
      </c>
      <c r="U23" s="1">
        <f t="shared" si="4"/>
        <v>1034.4566666666651</v>
      </c>
      <c r="V23" s="74">
        <f t="shared" si="5"/>
        <v>7.3889761904761792E-2</v>
      </c>
      <c r="W23" s="22" t="s">
        <v>123</v>
      </c>
      <c r="X23" s="22" t="s">
        <v>124</v>
      </c>
      <c r="Y23" s="22" t="s">
        <v>125</v>
      </c>
      <c r="Z23" s="22" t="s">
        <v>54</v>
      </c>
      <c r="AA23" s="24">
        <v>20033</v>
      </c>
      <c r="AB23" s="24" t="s">
        <v>58</v>
      </c>
      <c r="AC23" s="22" t="s">
        <v>59</v>
      </c>
      <c r="AD23" s="22" t="s">
        <v>243</v>
      </c>
      <c r="AE23" s="22" t="s">
        <v>244</v>
      </c>
      <c r="AF23" s="22" t="s">
        <v>54</v>
      </c>
      <c r="AG23" s="22" t="s">
        <v>54</v>
      </c>
      <c r="AH23" s="22" t="s">
        <v>243</v>
      </c>
      <c r="AI23" s="22" t="s">
        <v>245</v>
      </c>
      <c r="AJ23" s="22" t="s">
        <v>246</v>
      </c>
      <c r="AK23" s="22" t="s">
        <v>247</v>
      </c>
      <c r="AL23" s="22" t="s">
        <v>142</v>
      </c>
      <c r="AM23" s="22" t="s">
        <v>248</v>
      </c>
      <c r="AN23" s="22" t="s">
        <v>67</v>
      </c>
      <c r="AO23" s="22" t="s">
        <v>118</v>
      </c>
      <c r="AP23" s="22" t="s">
        <v>54</v>
      </c>
      <c r="AQ23" s="22" t="s">
        <v>54</v>
      </c>
      <c r="AR23" s="22" t="s">
        <v>119</v>
      </c>
      <c r="AS23" s="22" t="s">
        <v>249</v>
      </c>
      <c r="AT23" s="22" t="s">
        <v>54</v>
      </c>
      <c r="AU23" s="24" t="s">
        <v>54</v>
      </c>
      <c r="AV23" s="22" t="s">
        <v>54</v>
      </c>
      <c r="AW23" s="22" t="s">
        <v>54</v>
      </c>
      <c r="AX23" s="22" t="s">
        <v>54</v>
      </c>
      <c r="AY23" s="22" t="s">
        <v>54</v>
      </c>
      <c r="AZ23" s="22" t="s">
        <v>54</v>
      </c>
      <c r="BA23" s="22" t="s">
        <v>54</v>
      </c>
      <c r="BB23" s="24" t="s">
        <v>53</v>
      </c>
      <c r="BC23" s="22" t="s">
        <v>52</v>
      </c>
      <c r="BD23" s="22" t="s">
        <v>53</v>
      </c>
      <c r="BE23" s="22" t="s">
        <v>52</v>
      </c>
    </row>
    <row r="24" spans="1:57" x14ac:dyDescent="0.25">
      <c r="A24" s="23" t="s">
        <v>250</v>
      </c>
      <c r="B24" s="22" t="s">
        <v>251</v>
      </c>
      <c r="C24" s="22" t="s">
        <v>50</v>
      </c>
      <c r="D24" s="22" t="s">
        <v>110</v>
      </c>
      <c r="E24" s="22" t="s">
        <v>52</v>
      </c>
      <c r="F24" s="24">
        <v>1</v>
      </c>
      <c r="G24" s="24">
        <v>20033</v>
      </c>
      <c r="H24" s="24">
        <v>9600</v>
      </c>
      <c r="I24" s="24">
        <v>-5071.18</v>
      </c>
      <c r="J24" s="24">
        <v>-9600</v>
      </c>
      <c r="K24" s="24" t="s">
        <v>53</v>
      </c>
      <c r="L24" s="24">
        <v>14961.82</v>
      </c>
      <c r="M24" s="22" t="s">
        <v>54</v>
      </c>
      <c r="N24" s="1" t="str">
        <f t="shared" si="0"/>
        <v>Cámara De Seguridad Shenzhen A9 Mini Con Resolución De 1080p Visión Nocturna Incluida Negra TC-14</v>
      </c>
      <c r="O24" s="1" t="str">
        <f t="shared" si="1"/>
        <v>Cámara De Seguridad Shenzhen A9 Mini Con Resolución De 1080p Visión Nocturna Incluida Negra TC-14</v>
      </c>
      <c r="P24" s="1">
        <f>+VLOOKUP(O24,YOVANI!B:D,3,0)</f>
        <v>14000</v>
      </c>
      <c r="Q24" s="1">
        <f t="shared" si="2"/>
        <v>14000</v>
      </c>
      <c r="R24" s="22"/>
      <c r="S24" s="1">
        <v>1000</v>
      </c>
      <c r="T24" s="1">
        <f t="shared" si="3"/>
        <v>-38.180000000000291</v>
      </c>
      <c r="U24" s="1">
        <f t="shared" si="4"/>
        <v>-38.180000000000291</v>
      </c>
      <c r="V24" s="74">
        <f t="shared" si="5"/>
        <v>-2.727142857142878E-3</v>
      </c>
      <c r="W24" s="22" t="s">
        <v>123</v>
      </c>
      <c r="X24" s="22" t="s">
        <v>124</v>
      </c>
      <c r="Y24" s="22" t="s">
        <v>125</v>
      </c>
      <c r="Z24" s="22" t="s">
        <v>54</v>
      </c>
      <c r="AA24" s="24">
        <v>20033</v>
      </c>
      <c r="AB24" s="24" t="s">
        <v>58</v>
      </c>
      <c r="AC24" s="22" t="s">
        <v>59</v>
      </c>
      <c r="AD24" s="22" t="s">
        <v>252</v>
      </c>
      <c r="AE24" s="22" t="s">
        <v>253</v>
      </c>
      <c r="AF24" s="22" t="s">
        <v>54</v>
      </c>
      <c r="AG24" s="22" t="s">
        <v>54</v>
      </c>
      <c r="AH24" s="22" t="s">
        <v>252</v>
      </c>
      <c r="AI24" s="22" t="s">
        <v>254</v>
      </c>
      <c r="AJ24" s="22" t="s">
        <v>255</v>
      </c>
      <c r="AK24" s="22" t="s">
        <v>256</v>
      </c>
      <c r="AL24" s="22" t="s">
        <v>116</v>
      </c>
      <c r="AM24" s="22" t="s">
        <v>257</v>
      </c>
      <c r="AN24" s="22" t="s">
        <v>67</v>
      </c>
      <c r="AO24" s="22" t="s">
        <v>118</v>
      </c>
      <c r="AP24" s="22" t="s">
        <v>54</v>
      </c>
      <c r="AQ24" s="22" t="s">
        <v>54</v>
      </c>
      <c r="AR24" s="22" t="s">
        <v>119</v>
      </c>
      <c r="AS24" s="22" t="s">
        <v>258</v>
      </c>
      <c r="AT24" s="22" t="s">
        <v>54</v>
      </c>
      <c r="AU24" s="24" t="s">
        <v>54</v>
      </c>
      <c r="AV24" s="22" t="s">
        <v>54</v>
      </c>
      <c r="AW24" s="22" t="s">
        <v>54</v>
      </c>
      <c r="AX24" s="22" t="s">
        <v>54</v>
      </c>
      <c r="AY24" s="22" t="s">
        <v>54</v>
      </c>
      <c r="AZ24" s="22" t="s">
        <v>54</v>
      </c>
      <c r="BA24" s="22" t="s">
        <v>54</v>
      </c>
      <c r="BB24" s="24" t="s">
        <v>53</v>
      </c>
      <c r="BC24" s="22" t="s">
        <v>52</v>
      </c>
      <c r="BD24" s="22" t="s">
        <v>53</v>
      </c>
      <c r="BE24" s="22" t="s">
        <v>52</v>
      </c>
    </row>
    <row r="25" spans="1:57" x14ac:dyDescent="0.25">
      <c r="A25" s="23" t="s">
        <v>259</v>
      </c>
      <c r="B25" s="22" t="s">
        <v>260</v>
      </c>
      <c r="C25" s="22" t="s">
        <v>50</v>
      </c>
      <c r="D25" s="22" t="s">
        <v>110</v>
      </c>
      <c r="E25" s="22" t="s">
        <v>52</v>
      </c>
      <c r="F25" s="24">
        <v>1</v>
      </c>
      <c r="G25" s="24">
        <v>18038</v>
      </c>
      <c r="H25" s="24">
        <v>10350</v>
      </c>
      <c r="I25" s="24">
        <v>-5709.35</v>
      </c>
      <c r="J25" s="24">
        <v>-10350</v>
      </c>
      <c r="K25" s="24" t="s">
        <v>53</v>
      </c>
      <c r="L25" s="24">
        <v>12328.65</v>
      </c>
      <c r="M25" s="22" t="s">
        <v>54</v>
      </c>
      <c r="N25" s="1" t="str">
        <f t="shared" si="0"/>
        <v>Afeitadora Eléctrica Portátil Mini-shave Recargable Por Usb Color Negro VZ-11</v>
      </c>
      <c r="O25" s="1" t="str">
        <f t="shared" si="1"/>
        <v>Afeitadora Eléctrica Portátil Mini-shave Recargable Por Usb Color Negro VZ-11</v>
      </c>
      <c r="P25" s="1">
        <v>8000</v>
      </c>
      <c r="Q25" s="1">
        <f t="shared" si="2"/>
        <v>8000</v>
      </c>
      <c r="R25" s="22"/>
      <c r="S25" s="1">
        <v>1000</v>
      </c>
      <c r="T25" s="1">
        <f t="shared" si="3"/>
        <v>3328.6499999999996</v>
      </c>
      <c r="U25" s="1">
        <f t="shared" si="4"/>
        <v>3328.6499999999996</v>
      </c>
      <c r="V25" s="74">
        <f t="shared" si="5"/>
        <v>0.41608124999999996</v>
      </c>
      <c r="W25" s="22" t="s">
        <v>189</v>
      </c>
      <c r="X25" s="22" t="s">
        <v>190</v>
      </c>
      <c r="Y25" s="22" t="s">
        <v>191</v>
      </c>
      <c r="Z25" s="22" t="s">
        <v>54</v>
      </c>
      <c r="AA25" s="24">
        <v>18038</v>
      </c>
      <c r="AB25" s="24" t="s">
        <v>58</v>
      </c>
      <c r="AC25" s="22" t="s">
        <v>59</v>
      </c>
      <c r="AD25" s="22" t="s">
        <v>261</v>
      </c>
      <c r="AE25" s="22" t="s">
        <v>262</v>
      </c>
      <c r="AF25" s="22" t="s">
        <v>54</v>
      </c>
      <c r="AG25" s="22" t="s">
        <v>54</v>
      </c>
      <c r="AH25" s="22" t="s">
        <v>261</v>
      </c>
      <c r="AI25" s="22" t="s">
        <v>263</v>
      </c>
      <c r="AJ25" s="22" t="s">
        <v>264</v>
      </c>
      <c r="AK25" s="22" t="s">
        <v>265</v>
      </c>
      <c r="AL25" s="22" t="s">
        <v>266</v>
      </c>
      <c r="AM25" s="22" t="s">
        <v>267</v>
      </c>
      <c r="AN25" s="22" t="s">
        <v>67</v>
      </c>
      <c r="AO25" s="22" t="s">
        <v>118</v>
      </c>
      <c r="AP25" s="22" t="s">
        <v>54</v>
      </c>
      <c r="AQ25" s="22" t="s">
        <v>54</v>
      </c>
      <c r="AR25" s="22" t="s">
        <v>119</v>
      </c>
      <c r="AS25" s="22" t="s">
        <v>268</v>
      </c>
      <c r="AT25" s="22" t="s">
        <v>54</v>
      </c>
      <c r="AU25" s="24" t="s">
        <v>54</v>
      </c>
      <c r="AV25" s="22" t="s">
        <v>54</v>
      </c>
      <c r="AW25" s="22" t="s">
        <v>54</v>
      </c>
      <c r="AX25" s="22" t="s">
        <v>54</v>
      </c>
      <c r="AY25" s="22" t="s">
        <v>54</v>
      </c>
      <c r="AZ25" s="22" t="s">
        <v>54</v>
      </c>
      <c r="BA25" s="22" t="s">
        <v>54</v>
      </c>
      <c r="BB25" s="24" t="s">
        <v>53</v>
      </c>
      <c r="BC25" s="22" t="s">
        <v>52</v>
      </c>
      <c r="BD25" s="22" t="s">
        <v>53</v>
      </c>
      <c r="BE25" s="22" t="s">
        <v>52</v>
      </c>
    </row>
    <row r="26" spans="1:57" x14ac:dyDescent="0.25">
      <c r="A26" s="33" t="s">
        <v>269</v>
      </c>
      <c r="B26" s="32" t="s">
        <v>270</v>
      </c>
      <c r="C26" s="32" t="s">
        <v>50</v>
      </c>
      <c r="D26" s="32" t="s">
        <v>110</v>
      </c>
      <c r="E26" s="32" t="s">
        <v>52</v>
      </c>
      <c r="F26" s="34">
        <v>1</v>
      </c>
      <c r="G26" s="34">
        <v>179950</v>
      </c>
      <c r="H26" s="34" t="s">
        <v>53</v>
      </c>
      <c r="I26" s="34" t="s">
        <v>53</v>
      </c>
      <c r="J26" s="34">
        <v>-8175</v>
      </c>
      <c r="K26" s="34" t="s">
        <v>53</v>
      </c>
      <c r="L26" s="34">
        <v>171775</v>
      </c>
      <c r="M26" s="32" t="s">
        <v>54</v>
      </c>
      <c r="N26" s="1" t="str">
        <f t="shared" si="0"/>
        <v>Molino Eléctrico Para Maíz Carne 2500w 6 En 1 Con Embutidor RD-120</v>
      </c>
      <c r="O26" s="1" t="str">
        <f t="shared" si="1"/>
        <v>Molino Eléctrico Para Maíz Carne 2500w 6 En 1 Con Embutidor RD-120</v>
      </c>
      <c r="P26" s="1">
        <f>+VLOOKUP(O26,YOVANI!B:D,3,0)</f>
        <v>120000</v>
      </c>
      <c r="Q26" s="1">
        <f t="shared" si="2"/>
        <v>120000</v>
      </c>
      <c r="R26" s="32"/>
      <c r="S26" s="1">
        <v>1000</v>
      </c>
      <c r="T26" s="1">
        <f t="shared" si="3"/>
        <v>50775</v>
      </c>
      <c r="U26" s="1">
        <f t="shared" si="4"/>
        <v>50775</v>
      </c>
      <c r="V26" s="74">
        <f t="shared" si="5"/>
        <v>0.42312499999999997</v>
      </c>
      <c r="W26" s="32" t="s">
        <v>271</v>
      </c>
      <c r="X26" s="32" t="s">
        <v>272</v>
      </c>
      <c r="Y26" s="32" t="s">
        <v>273</v>
      </c>
      <c r="Z26" s="32" t="s">
        <v>54</v>
      </c>
      <c r="AA26" s="34">
        <v>179950</v>
      </c>
      <c r="AB26" s="34" t="s">
        <v>58</v>
      </c>
      <c r="AC26" s="32" t="s">
        <v>59</v>
      </c>
      <c r="AD26" s="32" t="s">
        <v>274</v>
      </c>
      <c r="AE26" s="32" t="s">
        <v>275</v>
      </c>
      <c r="AF26" s="32" t="s">
        <v>54</v>
      </c>
      <c r="AG26" s="32" t="s">
        <v>54</v>
      </c>
      <c r="AH26" s="32" t="s">
        <v>274</v>
      </c>
      <c r="AI26" s="32" t="s">
        <v>276</v>
      </c>
      <c r="AJ26" s="32" t="s">
        <v>277</v>
      </c>
      <c r="AK26" s="32" t="s">
        <v>278</v>
      </c>
      <c r="AL26" s="32" t="s">
        <v>279</v>
      </c>
      <c r="AM26" s="32" t="s">
        <v>54</v>
      </c>
      <c r="AN26" s="32" t="s">
        <v>67</v>
      </c>
      <c r="AO26" s="32" t="s">
        <v>118</v>
      </c>
      <c r="AP26" s="32" t="s">
        <v>54</v>
      </c>
      <c r="AQ26" s="32" t="s">
        <v>54</v>
      </c>
      <c r="AR26" s="32" t="s">
        <v>221</v>
      </c>
      <c r="AS26" s="32" t="s">
        <v>280</v>
      </c>
      <c r="AT26" s="32" t="s">
        <v>54</v>
      </c>
      <c r="AU26" s="34" t="s">
        <v>54</v>
      </c>
      <c r="AV26" s="32" t="s">
        <v>54</v>
      </c>
      <c r="AW26" s="32" t="s">
        <v>54</v>
      </c>
      <c r="AX26" s="32" t="s">
        <v>54</v>
      </c>
      <c r="AY26" s="32" t="s">
        <v>54</v>
      </c>
      <c r="AZ26" s="32" t="s">
        <v>54</v>
      </c>
      <c r="BA26" s="32" t="s">
        <v>54</v>
      </c>
      <c r="BB26" s="34" t="s">
        <v>53</v>
      </c>
      <c r="BC26" s="32" t="s">
        <v>52</v>
      </c>
      <c r="BD26" s="32" t="s">
        <v>53</v>
      </c>
      <c r="BE26" s="32" t="s">
        <v>52</v>
      </c>
    </row>
    <row r="27" spans="1:57" x14ac:dyDescent="0.25">
      <c r="A27" s="33" t="s">
        <v>281</v>
      </c>
      <c r="B27" s="32" t="s">
        <v>282</v>
      </c>
      <c r="C27" s="32" t="s">
        <v>50</v>
      </c>
      <c r="D27" s="32" t="s">
        <v>51</v>
      </c>
      <c r="E27" s="32" t="s">
        <v>52</v>
      </c>
      <c r="F27" s="34">
        <v>1</v>
      </c>
      <c r="G27" s="34">
        <v>116900</v>
      </c>
      <c r="H27" s="34">
        <v>1780</v>
      </c>
      <c r="I27" s="34">
        <v>-18704</v>
      </c>
      <c r="J27" s="34" t="s">
        <v>53</v>
      </c>
      <c r="K27" s="34" t="s">
        <v>53</v>
      </c>
      <c r="L27" s="34">
        <v>99976</v>
      </c>
      <c r="M27" s="32" t="s">
        <v>54</v>
      </c>
      <c r="N27" s="1" t="str">
        <f t="shared" si="0"/>
        <v>Maquina Depilación Laser Ipl RD-85</v>
      </c>
      <c r="O27" s="1" t="str">
        <f t="shared" si="1"/>
        <v>Maquina Depilación Laser Ipl RD-85</v>
      </c>
      <c r="P27" s="1">
        <f>+VLOOKUP(O27,YOVANI!B:D,3,0)</f>
        <v>65000</v>
      </c>
      <c r="Q27" s="1">
        <f t="shared" si="2"/>
        <v>65000</v>
      </c>
      <c r="R27" s="1">
        <v>7300</v>
      </c>
      <c r="S27" s="1">
        <v>1000</v>
      </c>
      <c r="T27" s="1">
        <f t="shared" si="3"/>
        <v>26676</v>
      </c>
      <c r="U27" s="1">
        <f t="shared" si="4"/>
        <v>26676</v>
      </c>
      <c r="V27" s="74">
        <f t="shared" si="5"/>
        <v>0.41039999999999999</v>
      </c>
      <c r="W27" s="32" t="s">
        <v>283</v>
      </c>
      <c r="X27" s="32" t="s">
        <v>284</v>
      </c>
      <c r="Y27" s="32" t="s">
        <v>285</v>
      </c>
      <c r="Z27" s="32" t="s">
        <v>54</v>
      </c>
      <c r="AA27" s="34">
        <v>116900</v>
      </c>
      <c r="AB27" s="34" t="s">
        <v>58</v>
      </c>
      <c r="AC27" s="32" t="s">
        <v>59</v>
      </c>
      <c r="AD27" s="32" t="s">
        <v>286</v>
      </c>
      <c r="AE27" s="32" t="s">
        <v>287</v>
      </c>
      <c r="AF27" s="32" t="s">
        <v>54</v>
      </c>
      <c r="AG27" s="32" t="s">
        <v>54</v>
      </c>
      <c r="AH27" s="32" t="s">
        <v>286</v>
      </c>
      <c r="AI27" s="32" t="s">
        <v>288</v>
      </c>
      <c r="AJ27" s="32" t="s">
        <v>289</v>
      </c>
      <c r="AK27" s="32" t="s">
        <v>290</v>
      </c>
      <c r="AL27" s="32" t="s">
        <v>65</v>
      </c>
      <c r="AM27" s="32" t="s">
        <v>291</v>
      </c>
      <c r="AN27" s="32" t="s">
        <v>67</v>
      </c>
      <c r="AO27" s="32" t="s">
        <v>68</v>
      </c>
      <c r="AP27" s="32" t="s">
        <v>54</v>
      </c>
      <c r="AQ27" s="32" t="s">
        <v>54</v>
      </c>
      <c r="AR27" s="32" t="s">
        <v>69</v>
      </c>
      <c r="AS27" s="32" t="s">
        <v>292</v>
      </c>
      <c r="AT27" s="32" t="s">
        <v>54</v>
      </c>
      <c r="AU27" s="34" t="s">
        <v>54</v>
      </c>
      <c r="AV27" s="32" t="s">
        <v>54</v>
      </c>
      <c r="AW27" s="32" t="s">
        <v>54</v>
      </c>
      <c r="AX27" s="32" t="s">
        <v>54</v>
      </c>
      <c r="AY27" s="32" t="s">
        <v>54</v>
      </c>
      <c r="AZ27" s="32" t="s">
        <v>54</v>
      </c>
      <c r="BA27" s="32" t="s">
        <v>54</v>
      </c>
      <c r="BB27" s="34" t="s">
        <v>53</v>
      </c>
      <c r="BC27" s="32" t="s">
        <v>52</v>
      </c>
      <c r="BD27" s="32" t="s">
        <v>53</v>
      </c>
      <c r="BE27" s="32" t="s">
        <v>52</v>
      </c>
    </row>
    <row r="28" spans="1:57" x14ac:dyDescent="0.25">
      <c r="A28" s="33" t="s">
        <v>293</v>
      </c>
      <c r="B28" s="32" t="s">
        <v>294</v>
      </c>
      <c r="C28" s="32" t="s">
        <v>50</v>
      </c>
      <c r="D28" s="32" t="s">
        <v>110</v>
      </c>
      <c r="E28" s="32" t="s">
        <v>52</v>
      </c>
      <c r="F28" s="34">
        <v>1</v>
      </c>
      <c r="G28" s="34">
        <v>106000</v>
      </c>
      <c r="H28" s="34" t="s">
        <v>53</v>
      </c>
      <c r="I28" s="34">
        <v>-12720</v>
      </c>
      <c r="J28" s="34">
        <v>-8175</v>
      </c>
      <c r="K28" s="34" t="s">
        <v>53</v>
      </c>
      <c r="L28" s="34">
        <v>85105</v>
      </c>
      <c r="M28" s="32" t="s">
        <v>54</v>
      </c>
      <c r="N28" s="1" t="str">
        <f t="shared" si="0"/>
        <v>Camara Espía Hd Wifi Reloj Despertador Color Negro DTNK-77-F</v>
      </c>
      <c r="O28" s="1" t="str">
        <f t="shared" si="1"/>
        <v>Camara Espía Hd Wifi Reloj Despertador Color Negro DTNK-77-F</v>
      </c>
      <c r="P28" s="1">
        <f>+VLOOKUP(O28,YOVANI!B:D,3,0)</f>
        <v>75000</v>
      </c>
      <c r="Q28" s="1">
        <f t="shared" si="2"/>
        <v>75000</v>
      </c>
      <c r="R28" s="32"/>
      <c r="S28" s="1">
        <v>1000</v>
      </c>
      <c r="T28" s="1">
        <f t="shared" si="3"/>
        <v>9105</v>
      </c>
      <c r="U28" s="1">
        <f t="shared" si="4"/>
        <v>9105</v>
      </c>
      <c r="V28" s="74">
        <f t="shared" si="5"/>
        <v>0.12139999999999999</v>
      </c>
      <c r="W28" s="32" t="s">
        <v>295</v>
      </c>
      <c r="X28" s="32" t="s">
        <v>296</v>
      </c>
      <c r="Y28" s="32" t="s">
        <v>297</v>
      </c>
      <c r="Z28" s="32" t="s">
        <v>54</v>
      </c>
      <c r="AA28" s="34">
        <v>106000</v>
      </c>
      <c r="AB28" s="34" t="s">
        <v>58</v>
      </c>
      <c r="AC28" s="32" t="s">
        <v>59</v>
      </c>
      <c r="AD28" s="32" t="s">
        <v>298</v>
      </c>
      <c r="AE28" s="32" t="s">
        <v>299</v>
      </c>
      <c r="AF28" s="32" t="s">
        <v>54</v>
      </c>
      <c r="AG28" s="32" t="s">
        <v>54</v>
      </c>
      <c r="AH28" s="32" t="s">
        <v>298</v>
      </c>
      <c r="AI28" s="32" t="s">
        <v>300</v>
      </c>
      <c r="AJ28" s="32" t="s">
        <v>301</v>
      </c>
      <c r="AK28" s="32" t="s">
        <v>80</v>
      </c>
      <c r="AL28" s="32" t="s">
        <v>65</v>
      </c>
      <c r="AM28" s="32" t="s">
        <v>302</v>
      </c>
      <c r="AN28" s="32" t="s">
        <v>67</v>
      </c>
      <c r="AO28" s="32" t="s">
        <v>118</v>
      </c>
      <c r="AP28" s="32" t="s">
        <v>54</v>
      </c>
      <c r="AQ28" s="32" t="s">
        <v>54</v>
      </c>
      <c r="AR28" s="32" t="s">
        <v>119</v>
      </c>
      <c r="AS28" s="32" t="s">
        <v>303</v>
      </c>
      <c r="AT28" s="32" t="s">
        <v>54</v>
      </c>
      <c r="AU28" s="34" t="s">
        <v>54</v>
      </c>
      <c r="AV28" s="32" t="s">
        <v>54</v>
      </c>
      <c r="AW28" s="32" t="s">
        <v>54</v>
      </c>
      <c r="AX28" s="32" t="s">
        <v>54</v>
      </c>
      <c r="AY28" s="32" t="s">
        <v>54</v>
      </c>
      <c r="AZ28" s="32" t="s">
        <v>54</v>
      </c>
      <c r="BA28" s="32" t="s">
        <v>54</v>
      </c>
      <c r="BB28" s="34" t="s">
        <v>53</v>
      </c>
      <c r="BC28" s="32" t="s">
        <v>52</v>
      </c>
      <c r="BD28" s="32" t="s">
        <v>53</v>
      </c>
      <c r="BE28" s="32" t="s">
        <v>52</v>
      </c>
    </row>
    <row r="29" spans="1:57" x14ac:dyDescent="0.25">
      <c r="A29" s="33" t="s">
        <v>304</v>
      </c>
      <c r="B29" s="32" t="s">
        <v>305</v>
      </c>
      <c r="C29" s="32" t="s">
        <v>50</v>
      </c>
      <c r="D29" s="32" t="s">
        <v>110</v>
      </c>
      <c r="E29" s="32" t="s">
        <v>52</v>
      </c>
      <c r="F29" s="34">
        <v>1</v>
      </c>
      <c r="G29" s="34">
        <v>22900</v>
      </c>
      <c r="H29" s="34">
        <v>18900</v>
      </c>
      <c r="I29" s="34">
        <v>-5306</v>
      </c>
      <c r="J29" s="34">
        <v>-18900</v>
      </c>
      <c r="K29" s="34" t="s">
        <v>53</v>
      </c>
      <c r="L29" s="34">
        <v>17594</v>
      </c>
      <c r="M29" s="32" t="s">
        <v>54</v>
      </c>
      <c r="N29" s="1" t="str">
        <f t="shared" si="0"/>
        <v>Manguera Expandible 15m 7 Tipos De Riego Jardín LavadoColor : coloresGAT-13</v>
      </c>
      <c r="O29" s="1" t="str">
        <f t="shared" si="1"/>
        <v>Manguera Expandible 15m 7 Tipos De Riego Jardín LavadoColor : coloresGAT-13</v>
      </c>
      <c r="P29" s="1">
        <f>+VLOOKUP(O29,YOVANI!B:D,3,0)</f>
        <v>12000</v>
      </c>
      <c r="Q29" s="1">
        <f t="shared" si="2"/>
        <v>12000</v>
      </c>
      <c r="R29" s="32"/>
      <c r="S29" s="1">
        <v>1000</v>
      </c>
      <c r="T29" s="1">
        <f t="shared" si="3"/>
        <v>4594</v>
      </c>
      <c r="U29" s="1">
        <f t="shared" si="4"/>
        <v>4594</v>
      </c>
      <c r="V29" s="74">
        <f t="shared" si="5"/>
        <v>0.38283333333333336</v>
      </c>
      <c r="W29" s="32" t="s">
        <v>55</v>
      </c>
      <c r="X29" s="32" t="s">
        <v>73</v>
      </c>
      <c r="Y29" s="32" t="s">
        <v>74</v>
      </c>
      <c r="Z29" s="32" t="s">
        <v>75</v>
      </c>
      <c r="AA29" s="34">
        <v>22900</v>
      </c>
      <c r="AB29" s="34" t="s">
        <v>58</v>
      </c>
      <c r="AC29" s="32" t="s">
        <v>59</v>
      </c>
      <c r="AD29" s="32" t="s">
        <v>306</v>
      </c>
      <c r="AE29" s="32" t="s">
        <v>307</v>
      </c>
      <c r="AF29" s="32" t="s">
        <v>54</v>
      </c>
      <c r="AG29" s="32" t="s">
        <v>54</v>
      </c>
      <c r="AH29" s="32" t="s">
        <v>306</v>
      </c>
      <c r="AI29" s="32" t="s">
        <v>308</v>
      </c>
      <c r="AJ29" s="32" t="s">
        <v>309</v>
      </c>
      <c r="AK29" s="32" t="s">
        <v>310</v>
      </c>
      <c r="AL29" s="32" t="s">
        <v>311</v>
      </c>
      <c r="AM29" s="32" t="s">
        <v>312</v>
      </c>
      <c r="AN29" s="32" t="s">
        <v>67</v>
      </c>
      <c r="AO29" s="32" t="s">
        <v>118</v>
      </c>
      <c r="AP29" s="32" t="s">
        <v>54</v>
      </c>
      <c r="AQ29" s="32" t="s">
        <v>54</v>
      </c>
      <c r="AR29" s="32" t="s">
        <v>119</v>
      </c>
      <c r="AS29" s="32" t="s">
        <v>313</v>
      </c>
      <c r="AT29" s="32" t="s">
        <v>54</v>
      </c>
      <c r="AU29" s="34" t="s">
        <v>54</v>
      </c>
      <c r="AV29" s="32" t="s">
        <v>54</v>
      </c>
      <c r="AW29" s="32" t="s">
        <v>54</v>
      </c>
      <c r="AX29" s="32" t="s">
        <v>54</v>
      </c>
      <c r="AY29" s="32" t="s">
        <v>54</v>
      </c>
      <c r="AZ29" s="32" t="s">
        <v>54</v>
      </c>
      <c r="BA29" s="32" t="s">
        <v>54</v>
      </c>
      <c r="BB29" s="34" t="s">
        <v>53</v>
      </c>
      <c r="BC29" s="32" t="s">
        <v>52</v>
      </c>
      <c r="BD29" s="32" t="s">
        <v>53</v>
      </c>
      <c r="BE29" s="32" t="s">
        <v>52</v>
      </c>
    </row>
    <row r="30" spans="1:57" x14ac:dyDescent="0.25">
      <c r="A30" s="33" t="s">
        <v>314</v>
      </c>
      <c r="B30" s="32" t="s">
        <v>315</v>
      </c>
      <c r="C30" s="32" t="s">
        <v>50</v>
      </c>
      <c r="D30" s="32" t="s">
        <v>110</v>
      </c>
      <c r="E30" s="32" t="s">
        <v>52</v>
      </c>
      <c r="F30" s="34">
        <v>1</v>
      </c>
      <c r="G30" s="34">
        <v>20033</v>
      </c>
      <c r="H30" s="34">
        <v>10625</v>
      </c>
      <c r="I30" s="34">
        <v>-4504</v>
      </c>
      <c r="J30" s="34">
        <v>-10625</v>
      </c>
      <c r="K30" s="34" t="s">
        <v>53</v>
      </c>
      <c r="L30" s="34">
        <v>15529</v>
      </c>
      <c r="M30" s="32" t="s">
        <v>54</v>
      </c>
      <c r="N30" s="1" t="str">
        <f t="shared" si="0"/>
        <v>Cámara De Seguridad Shenzhen A9 Mini Con Resolución De 1080p Visión Nocturna Incluida Negra TC-14</v>
      </c>
      <c r="O30" s="1" t="str">
        <f t="shared" si="1"/>
        <v>Cámara De Seguridad Shenzhen A9 Mini Con Resolución De 1080p Visión Nocturna Incluida Negra TC-14</v>
      </c>
      <c r="P30" s="1">
        <f>+VLOOKUP(O30,YOVANI!B:D,3,0)</f>
        <v>14000</v>
      </c>
      <c r="Q30" s="1">
        <f t="shared" si="2"/>
        <v>14000</v>
      </c>
      <c r="R30" s="32"/>
      <c r="S30" s="1">
        <v>1000</v>
      </c>
      <c r="T30" s="1">
        <f t="shared" si="3"/>
        <v>529</v>
      </c>
      <c r="U30" s="1">
        <f t="shared" si="4"/>
        <v>529</v>
      </c>
      <c r="V30" s="74">
        <f t="shared" si="5"/>
        <v>3.7785714285714284E-2</v>
      </c>
      <c r="W30" s="32" t="s">
        <v>123</v>
      </c>
      <c r="X30" s="32" t="s">
        <v>124</v>
      </c>
      <c r="Y30" s="32" t="s">
        <v>125</v>
      </c>
      <c r="Z30" s="32" t="s">
        <v>54</v>
      </c>
      <c r="AA30" s="34">
        <v>20033</v>
      </c>
      <c r="AB30" s="34" t="s">
        <v>58</v>
      </c>
      <c r="AC30" s="32" t="s">
        <v>59</v>
      </c>
      <c r="AD30" s="32" t="s">
        <v>316</v>
      </c>
      <c r="AE30" s="32" t="s">
        <v>317</v>
      </c>
      <c r="AF30" s="32" t="s">
        <v>54</v>
      </c>
      <c r="AG30" s="32" t="s">
        <v>54</v>
      </c>
      <c r="AH30" s="32" t="s">
        <v>316</v>
      </c>
      <c r="AI30" s="32" t="s">
        <v>318</v>
      </c>
      <c r="AJ30" s="32" t="s">
        <v>319</v>
      </c>
      <c r="AK30" s="32" t="s">
        <v>320</v>
      </c>
      <c r="AL30" s="32" t="s">
        <v>172</v>
      </c>
      <c r="AM30" s="32" t="s">
        <v>321</v>
      </c>
      <c r="AN30" s="32" t="s">
        <v>67</v>
      </c>
      <c r="AO30" s="32" t="s">
        <v>118</v>
      </c>
      <c r="AP30" s="32" t="s">
        <v>54</v>
      </c>
      <c r="AQ30" s="32" t="s">
        <v>54</v>
      </c>
      <c r="AR30" s="32" t="s">
        <v>119</v>
      </c>
      <c r="AS30" s="32" t="s">
        <v>322</v>
      </c>
      <c r="AT30" s="32" t="s">
        <v>54</v>
      </c>
      <c r="AU30" s="34" t="s">
        <v>54</v>
      </c>
      <c r="AV30" s="32" t="s">
        <v>54</v>
      </c>
      <c r="AW30" s="32" t="s">
        <v>54</v>
      </c>
      <c r="AX30" s="32" t="s">
        <v>54</v>
      </c>
      <c r="AY30" s="32" t="s">
        <v>54</v>
      </c>
      <c r="AZ30" s="32" t="s">
        <v>54</v>
      </c>
      <c r="BA30" s="32" t="s">
        <v>54</v>
      </c>
      <c r="BB30" s="34" t="s">
        <v>53</v>
      </c>
      <c r="BC30" s="32" t="s">
        <v>52</v>
      </c>
      <c r="BD30" s="32" t="s">
        <v>53</v>
      </c>
      <c r="BE30" s="32" t="s">
        <v>52</v>
      </c>
    </row>
    <row r="31" spans="1:57" x14ac:dyDescent="0.25">
      <c r="A31" s="33" t="s">
        <v>323</v>
      </c>
      <c r="B31" s="32" t="s">
        <v>324</v>
      </c>
      <c r="C31" s="32" t="s">
        <v>50</v>
      </c>
      <c r="D31" s="32" t="s">
        <v>51</v>
      </c>
      <c r="E31" s="32" t="s">
        <v>52</v>
      </c>
      <c r="F31" s="34">
        <v>1</v>
      </c>
      <c r="G31" s="34">
        <v>45900</v>
      </c>
      <c r="H31" s="34">
        <v>8900</v>
      </c>
      <c r="I31" s="34">
        <v>-6885</v>
      </c>
      <c r="J31" s="34" t="s">
        <v>53</v>
      </c>
      <c r="K31" s="34" t="s">
        <v>53</v>
      </c>
      <c r="L31" s="34">
        <v>47915</v>
      </c>
      <c r="M31" s="32" t="s">
        <v>54</v>
      </c>
      <c r="N31" s="1" t="str">
        <f t="shared" si="0"/>
        <v>Set X8 Bolsas Malla Fina Para Lavar Ropa Delicada, LavadoraColor : BlancoMV-30</v>
      </c>
      <c r="O31" s="1" t="str">
        <f t="shared" si="1"/>
        <v>Set X8 Bolsas Malla Fina Para Lavar Ropa Delicada, LavadoraColor : BlancoMV-30</v>
      </c>
      <c r="P31" s="1">
        <f>+VLOOKUP(O31,YOVANI!B:D,3,0)</f>
        <v>30000</v>
      </c>
      <c r="Q31" s="1">
        <f t="shared" si="2"/>
        <v>30000</v>
      </c>
      <c r="R31" s="1">
        <v>7300</v>
      </c>
      <c r="S31" s="1">
        <v>1000</v>
      </c>
      <c r="T31" s="1">
        <f t="shared" si="3"/>
        <v>9615</v>
      </c>
      <c r="U31" s="1">
        <f t="shared" si="4"/>
        <v>9615</v>
      </c>
      <c r="V31" s="74">
        <f t="shared" si="5"/>
        <v>0.32050000000000001</v>
      </c>
      <c r="W31" s="32" t="s">
        <v>325</v>
      </c>
      <c r="X31" s="32" t="s">
        <v>326</v>
      </c>
      <c r="Y31" s="32" t="s">
        <v>327</v>
      </c>
      <c r="Z31" s="32" t="s">
        <v>100</v>
      </c>
      <c r="AA31" s="34">
        <v>45900</v>
      </c>
      <c r="AB31" s="34" t="s">
        <v>58</v>
      </c>
      <c r="AC31" s="32" t="s">
        <v>59</v>
      </c>
      <c r="AD31" s="32" t="s">
        <v>328</v>
      </c>
      <c r="AE31" s="32" t="s">
        <v>329</v>
      </c>
      <c r="AF31" s="32" t="s">
        <v>54</v>
      </c>
      <c r="AG31" s="32" t="s">
        <v>54</v>
      </c>
      <c r="AH31" s="32" t="s">
        <v>328</v>
      </c>
      <c r="AI31" s="32" t="s">
        <v>330</v>
      </c>
      <c r="AJ31" s="32" t="s">
        <v>331</v>
      </c>
      <c r="AK31" s="32" t="s">
        <v>332</v>
      </c>
      <c r="AL31" s="32" t="s">
        <v>65</v>
      </c>
      <c r="AM31" s="32" t="s">
        <v>333</v>
      </c>
      <c r="AN31" s="32" t="s">
        <v>67</v>
      </c>
      <c r="AO31" s="32" t="s">
        <v>68</v>
      </c>
      <c r="AP31" s="32" t="s">
        <v>54</v>
      </c>
      <c r="AQ31" s="32" t="s">
        <v>54</v>
      </c>
      <c r="AR31" s="32" t="s">
        <v>69</v>
      </c>
      <c r="AS31" s="32" t="s">
        <v>334</v>
      </c>
      <c r="AT31" s="32" t="s">
        <v>54</v>
      </c>
      <c r="AU31" s="34" t="s">
        <v>54</v>
      </c>
      <c r="AV31" s="32" t="s">
        <v>54</v>
      </c>
      <c r="AW31" s="32" t="s">
        <v>54</v>
      </c>
      <c r="AX31" s="32" t="s">
        <v>54</v>
      </c>
      <c r="AY31" s="32" t="s">
        <v>54</v>
      </c>
      <c r="AZ31" s="32" t="s">
        <v>54</v>
      </c>
      <c r="BA31" s="32" t="s">
        <v>54</v>
      </c>
      <c r="BB31" s="34" t="s">
        <v>53</v>
      </c>
      <c r="BC31" s="32" t="s">
        <v>52</v>
      </c>
      <c r="BD31" s="32" t="s">
        <v>53</v>
      </c>
      <c r="BE31" s="32" t="s">
        <v>52</v>
      </c>
    </row>
    <row r="32" spans="1:57" x14ac:dyDescent="0.25">
      <c r="A32" s="33" t="s">
        <v>335</v>
      </c>
      <c r="B32" s="32" t="s">
        <v>336</v>
      </c>
      <c r="C32" s="32" t="s">
        <v>50</v>
      </c>
      <c r="D32" s="32" t="s">
        <v>110</v>
      </c>
      <c r="E32" s="32" t="s">
        <v>52</v>
      </c>
      <c r="F32" s="34">
        <v>1</v>
      </c>
      <c r="G32" s="34">
        <v>179950</v>
      </c>
      <c r="H32" s="34" t="s">
        <v>53</v>
      </c>
      <c r="I32" s="34">
        <v>-30436.240000000002</v>
      </c>
      <c r="J32" s="34">
        <v>-8175</v>
      </c>
      <c r="K32" s="34" t="s">
        <v>53</v>
      </c>
      <c r="L32" s="34">
        <v>141338.76</v>
      </c>
      <c r="M32" s="32" t="s">
        <v>54</v>
      </c>
      <c r="N32" s="1" t="str">
        <f t="shared" si="0"/>
        <v>Molino Eléctrico Para Maíz Carne 2500w 6 En 1 Con Embutidor RD-120</v>
      </c>
      <c r="O32" s="1" t="str">
        <f t="shared" si="1"/>
        <v>Molino Eléctrico Para Maíz Carne 2500w 6 En 1 Con Embutidor RD-120</v>
      </c>
      <c r="P32" s="1">
        <f>+VLOOKUP(O32,YOVANI!B:D,3,0)</f>
        <v>120000</v>
      </c>
      <c r="Q32" s="1">
        <f t="shared" si="2"/>
        <v>120000</v>
      </c>
      <c r="R32" s="32"/>
      <c r="S32" s="1">
        <v>1000</v>
      </c>
      <c r="T32" s="1">
        <f t="shared" si="3"/>
        <v>20338.760000000009</v>
      </c>
      <c r="U32" s="1">
        <f t="shared" si="4"/>
        <v>20338.760000000009</v>
      </c>
      <c r="V32" s="74">
        <f t="shared" si="5"/>
        <v>0.16948966666666673</v>
      </c>
      <c r="W32" s="32" t="s">
        <v>271</v>
      </c>
      <c r="X32" s="32" t="s">
        <v>272</v>
      </c>
      <c r="Y32" s="32" t="s">
        <v>273</v>
      </c>
      <c r="Z32" s="32" t="s">
        <v>54</v>
      </c>
      <c r="AA32" s="34">
        <v>179950</v>
      </c>
      <c r="AB32" s="34" t="s">
        <v>58</v>
      </c>
      <c r="AC32" s="32" t="s">
        <v>59</v>
      </c>
      <c r="AD32" s="32" t="s">
        <v>337</v>
      </c>
      <c r="AE32" s="32" t="s">
        <v>338</v>
      </c>
      <c r="AF32" s="32" t="s">
        <v>54</v>
      </c>
      <c r="AG32" s="32" t="s">
        <v>54</v>
      </c>
      <c r="AH32" s="32" t="s">
        <v>337</v>
      </c>
      <c r="AI32" s="32" t="s">
        <v>339</v>
      </c>
      <c r="AJ32" s="32" t="s">
        <v>340</v>
      </c>
      <c r="AK32" s="32" t="s">
        <v>341</v>
      </c>
      <c r="AL32" s="32" t="s">
        <v>172</v>
      </c>
      <c r="AM32" s="32" t="s">
        <v>342</v>
      </c>
      <c r="AN32" s="32" t="s">
        <v>67</v>
      </c>
      <c r="AO32" s="32" t="s">
        <v>118</v>
      </c>
      <c r="AP32" s="32" t="s">
        <v>54</v>
      </c>
      <c r="AQ32" s="32" t="s">
        <v>54</v>
      </c>
      <c r="AR32" s="32" t="s">
        <v>119</v>
      </c>
      <c r="AS32" s="32" t="s">
        <v>343</v>
      </c>
      <c r="AT32" s="32" t="s">
        <v>54</v>
      </c>
      <c r="AU32" s="34" t="s">
        <v>54</v>
      </c>
      <c r="AV32" s="32" t="s">
        <v>54</v>
      </c>
      <c r="AW32" s="32" t="s">
        <v>54</v>
      </c>
      <c r="AX32" s="32" t="s">
        <v>54</v>
      </c>
      <c r="AY32" s="32" t="s">
        <v>54</v>
      </c>
      <c r="AZ32" s="32" t="s">
        <v>54</v>
      </c>
      <c r="BA32" s="32" t="s">
        <v>54</v>
      </c>
      <c r="BB32" s="34" t="s">
        <v>53</v>
      </c>
      <c r="BC32" s="32" t="s">
        <v>52</v>
      </c>
      <c r="BD32" s="32" t="s">
        <v>53</v>
      </c>
      <c r="BE32" s="32" t="s">
        <v>52</v>
      </c>
    </row>
    <row r="33" spans="1:57" x14ac:dyDescent="0.25">
      <c r="A33" s="33" t="s">
        <v>344</v>
      </c>
      <c r="B33" s="32" t="s">
        <v>345</v>
      </c>
      <c r="C33" s="32" t="s">
        <v>50</v>
      </c>
      <c r="D33" s="32" t="s">
        <v>51</v>
      </c>
      <c r="E33" s="32" t="s">
        <v>52</v>
      </c>
      <c r="F33" s="34">
        <v>1</v>
      </c>
      <c r="G33" s="34">
        <v>14900</v>
      </c>
      <c r="H33" s="34">
        <v>8900</v>
      </c>
      <c r="I33" s="34">
        <v>-4186</v>
      </c>
      <c r="J33" s="34" t="s">
        <v>53</v>
      </c>
      <c r="K33" s="34" t="s">
        <v>53</v>
      </c>
      <c r="L33" s="34">
        <v>19614</v>
      </c>
      <c r="M33" s="32" t="s">
        <v>54</v>
      </c>
      <c r="N33" s="1" t="str">
        <f t="shared" si="0"/>
        <v>Dispensador Automatico De Agua Para Botellon Recargable Econ Color Blanco/negro VMX-7-J</v>
      </c>
      <c r="O33" s="1" t="str">
        <f t="shared" si="1"/>
        <v>Dispensador Automatico De Agua Para Botellon Recargable Econ Color Blanco/negro VMX-7-J</v>
      </c>
      <c r="P33" s="1">
        <f>+VLOOKUP(O33,YOVANI!B:D,3,0)</f>
        <v>8000</v>
      </c>
      <c r="Q33" s="1">
        <f t="shared" si="2"/>
        <v>8000</v>
      </c>
      <c r="R33" s="1">
        <v>7300</v>
      </c>
      <c r="S33" s="1">
        <v>1000</v>
      </c>
      <c r="T33" s="1">
        <f t="shared" si="3"/>
        <v>3314</v>
      </c>
      <c r="U33" s="1">
        <f t="shared" si="4"/>
        <v>3314</v>
      </c>
      <c r="V33" s="74">
        <f t="shared" si="5"/>
        <v>0.41425000000000001</v>
      </c>
      <c r="W33" s="32" t="s">
        <v>177</v>
      </c>
      <c r="X33" s="32" t="s">
        <v>178</v>
      </c>
      <c r="Y33" s="32" t="s">
        <v>179</v>
      </c>
      <c r="Z33" s="32" t="s">
        <v>54</v>
      </c>
      <c r="AA33" s="34">
        <v>14900</v>
      </c>
      <c r="AB33" s="34" t="s">
        <v>58</v>
      </c>
      <c r="AC33" s="32" t="s">
        <v>59</v>
      </c>
      <c r="AD33" s="32" t="s">
        <v>346</v>
      </c>
      <c r="AE33" s="32" t="s">
        <v>347</v>
      </c>
      <c r="AF33" s="32" t="s">
        <v>54</v>
      </c>
      <c r="AG33" s="32" t="s">
        <v>54</v>
      </c>
      <c r="AH33" s="32" t="s">
        <v>346</v>
      </c>
      <c r="AI33" s="32" t="s">
        <v>348</v>
      </c>
      <c r="AJ33" s="32" t="s">
        <v>349</v>
      </c>
      <c r="AK33" s="32" t="s">
        <v>290</v>
      </c>
      <c r="AL33" s="32" t="s">
        <v>65</v>
      </c>
      <c r="AM33" s="32" t="s">
        <v>350</v>
      </c>
      <c r="AN33" s="32" t="s">
        <v>67</v>
      </c>
      <c r="AO33" s="32" t="s">
        <v>68</v>
      </c>
      <c r="AP33" s="32" t="s">
        <v>54</v>
      </c>
      <c r="AQ33" s="32" t="s">
        <v>54</v>
      </c>
      <c r="AR33" s="32" t="s">
        <v>69</v>
      </c>
      <c r="AS33" s="32" t="s">
        <v>351</v>
      </c>
      <c r="AT33" s="32" t="s">
        <v>54</v>
      </c>
      <c r="AU33" s="34" t="s">
        <v>54</v>
      </c>
      <c r="AV33" s="32" t="s">
        <v>54</v>
      </c>
      <c r="AW33" s="32" t="s">
        <v>54</v>
      </c>
      <c r="AX33" s="32" t="s">
        <v>54</v>
      </c>
      <c r="AY33" s="32" t="s">
        <v>54</v>
      </c>
      <c r="AZ33" s="32" t="s">
        <v>54</v>
      </c>
      <c r="BA33" s="32" t="s">
        <v>54</v>
      </c>
      <c r="BB33" s="34" t="s">
        <v>53</v>
      </c>
      <c r="BC33" s="32" t="s">
        <v>52</v>
      </c>
      <c r="BD33" s="32" t="s">
        <v>53</v>
      </c>
      <c r="BE33" s="32" t="s">
        <v>52</v>
      </c>
    </row>
    <row r="34" spans="1:57" x14ac:dyDescent="0.25">
      <c r="A34" s="33" t="s">
        <v>352</v>
      </c>
      <c r="B34" s="32" t="s">
        <v>353</v>
      </c>
      <c r="C34" s="32" t="s">
        <v>50</v>
      </c>
      <c r="D34" s="32" t="s">
        <v>110</v>
      </c>
      <c r="E34" s="32" t="s">
        <v>52</v>
      </c>
      <c r="F34" s="34">
        <v>2</v>
      </c>
      <c r="G34" s="34">
        <v>599800</v>
      </c>
      <c r="H34" s="34" t="s">
        <v>53</v>
      </c>
      <c r="I34" s="34">
        <v>-71460.17</v>
      </c>
      <c r="J34" s="34">
        <v>-14110</v>
      </c>
      <c r="K34" s="34" t="s">
        <v>53</v>
      </c>
      <c r="L34" s="34">
        <v>514229.83</v>
      </c>
      <c r="M34" s="32" t="s">
        <v>54</v>
      </c>
      <c r="N34" s="1" t="str">
        <f t="shared" si="0"/>
        <v>Samsung Galaxy Fit 3 Silver ICL-250</v>
      </c>
      <c r="O34" s="1" t="str">
        <f t="shared" si="1"/>
        <v>Samsung Galaxy Fit 3 Silver ICL-250</v>
      </c>
      <c r="P34" s="1">
        <f>+VLOOKUP(O34,YOVANI!B:D,3,0)</f>
        <v>220000</v>
      </c>
      <c r="Q34" s="1">
        <f t="shared" si="2"/>
        <v>440000</v>
      </c>
      <c r="R34" s="32"/>
      <c r="S34" s="1">
        <v>1000</v>
      </c>
      <c r="T34" s="1">
        <f t="shared" si="3"/>
        <v>73229.830000000016</v>
      </c>
      <c r="U34" s="1">
        <f t="shared" si="4"/>
        <v>36614.915000000008</v>
      </c>
      <c r="V34" s="74">
        <f t="shared" si="5"/>
        <v>0.16643143181818185</v>
      </c>
      <c r="W34" s="32" t="s">
        <v>354</v>
      </c>
      <c r="X34" s="32" t="s">
        <v>355</v>
      </c>
      <c r="Y34" s="32" t="s">
        <v>356</v>
      </c>
      <c r="Z34" s="32" t="s">
        <v>54</v>
      </c>
      <c r="AA34" s="34">
        <v>299900</v>
      </c>
      <c r="AB34" s="34" t="s">
        <v>58</v>
      </c>
      <c r="AC34" s="32" t="s">
        <v>59</v>
      </c>
      <c r="AD34" s="32" t="s">
        <v>357</v>
      </c>
      <c r="AE34" s="32" t="s">
        <v>358</v>
      </c>
      <c r="AF34" s="32" t="s">
        <v>54</v>
      </c>
      <c r="AG34" s="32" t="s">
        <v>54</v>
      </c>
      <c r="AH34" s="32" t="s">
        <v>357</v>
      </c>
      <c r="AI34" s="32" t="s">
        <v>359</v>
      </c>
      <c r="AJ34" s="32" t="s">
        <v>360</v>
      </c>
      <c r="AK34" s="32" t="s">
        <v>361</v>
      </c>
      <c r="AL34" s="32" t="s">
        <v>362</v>
      </c>
      <c r="AM34" s="32" t="s">
        <v>54</v>
      </c>
      <c r="AN34" s="32" t="s">
        <v>67</v>
      </c>
      <c r="AO34" s="32" t="s">
        <v>118</v>
      </c>
      <c r="AP34" s="32" t="s">
        <v>54</v>
      </c>
      <c r="AQ34" s="32" t="s">
        <v>54</v>
      </c>
      <c r="AR34" s="32" t="s">
        <v>119</v>
      </c>
      <c r="AS34" s="32" t="s">
        <v>363</v>
      </c>
      <c r="AT34" s="32" t="s">
        <v>54</v>
      </c>
      <c r="AU34" s="34" t="s">
        <v>54</v>
      </c>
      <c r="AV34" s="32" t="s">
        <v>54</v>
      </c>
      <c r="AW34" s="32" t="s">
        <v>54</v>
      </c>
      <c r="AX34" s="32" t="s">
        <v>54</v>
      </c>
      <c r="AY34" s="32" t="s">
        <v>54</v>
      </c>
      <c r="AZ34" s="32" t="s">
        <v>54</v>
      </c>
      <c r="BA34" s="32" t="s">
        <v>54</v>
      </c>
      <c r="BB34" s="34" t="s">
        <v>53</v>
      </c>
      <c r="BC34" s="32" t="s">
        <v>52</v>
      </c>
      <c r="BD34" s="32" t="s">
        <v>53</v>
      </c>
      <c r="BE34" s="32" t="s">
        <v>52</v>
      </c>
    </row>
    <row r="35" spans="1:57" x14ac:dyDescent="0.25">
      <c r="A35" s="33" t="s">
        <v>364</v>
      </c>
      <c r="B35" s="32" t="s">
        <v>365</v>
      </c>
      <c r="C35" s="32" t="s">
        <v>50</v>
      </c>
      <c r="D35" s="32" t="s">
        <v>51</v>
      </c>
      <c r="E35" s="32" t="s">
        <v>52</v>
      </c>
      <c r="F35" s="34">
        <v>1</v>
      </c>
      <c r="G35" s="34">
        <v>121580</v>
      </c>
      <c r="H35" s="34">
        <v>1780</v>
      </c>
      <c r="I35" s="34">
        <v>-12158</v>
      </c>
      <c r="J35" s="34" t="s">
        <v>53</v>
      </c>
      <c r="K35" s="34" t="s">
        <v>53</v>
      </c>
      <c r="L35" s="34">
        <v>111202</v>
      </c>
      <c r="M35" s="32" t="s">
        <v>54</v>
      </c>
      <c r="N35" s="1" t="str">
        <f t="shared" si="0"/>
        <v>Aktion Proyector Ultra Portátil  Modelo Yg300 Resolución Hd- Amarillo TS-90</v>
      </c>
      <c r="O35" s="1" t="str">
        <f t="shared" si="1"/>
        <v>Aktion Proyector Ultra Portátil Modelo Yg300 Resolución Hd- Amarillo TS-90</v>
      </c>
      <c r="P35" s="1">
        <f>+VLOOKUP(O35,YOVANI!B:D,3,0)</f>
        <v>85000</v>
      </c>
      <c r="Q35" s="1">
        <f t="shared" si="2"/>
        <v>85000</v>
      </c>
      <c r="R35" s="1">
        <v>7300</v>
      </c>
      <c r="S35" s="1">
        <v>1000</v>
      </c>
      <c r="T35" s="1">
        <f t="shared" si="3"/>
        <v>17902</v>
      </c>
      <c r="U35" s="1">
        <f t="shared" si="4"/>
        <v>17902</v>
      </c>
      <c r="V35" s="74">
        <f t="shared" si="5"/>
        <v>0.21061176470588236</v>
      </c>
      <c r="W35" s="32" t="s">
        <v>366</v>
      </c>
      <c r="X35" s="32" t="s">
        <v>367</v>
      </c>
      <c r="Y35" s="32" t="s">
        <v>368</v>
      </c>
      <c r="Z35" s="32" t="s">
        <v>54</v>
      </c>
      <c r="AA35" s="34">
        <v>121580</v>
      </c>
      <c r="AB35" s="34" t="s">
        <v>58</v>
      </c>
      <c r="AC35" s="32" t="s">
        <v>59</v>
      </c>
      <c r="AD35" s="32" t="s">
        <v>369</v>
      </c>
      <c r="AE35" s="32" t="s">
        <v>370</v>
      </c>
      <c r="AF35" s="32" t="s">
        <v>54</v>
      </c>
      <c r="AG35" s="32" t="s">
        <v>54</v>
      </c>
      <c r="AH35" s="32" t="s">
        <v>369</v>
      </c>
      <c r="AI35" s="32" t="s">
        <v>371</v>
      </c>
      <c r="AJ35" s="32" t="s">
        <v>372</v>
      </c>
      <c r="AK35" s="32" t="s">
        <v>290</v>
      </c>
      <c r="AL35" s="32" t="s">
        <v>65</v>
      </c>
      <c r="AM35" s="32" t="s">
        <v>373</v>
      </c>
      <c r="AN35" s="32" t="s">
        <v>67</v>
      </c>
      <c r="AO35" s="32" t="s">
        <v>68</v>
      </c>
      <c r="AP35" s="32" t="s">
        <v>54</v>
      </c>
      <c r="AQ35" s="32" t="s">
        <v>54</v>
      </c>
      <c r="AR35" s="32" t="s">
        <v>69</v>
      </c>
      <c r="AS35" s="32" t="s">
        <v>374</v>
      </c>
      <c r="AT35" s="32" t="s">
        <v>54</v>
      </c>
      <c r="AU35" s="34" t="s">
        <v>54</v>
      </c>
      <c r="AV35" s="32" t="s">
        <v>54</v>
      </c>
      <c r="AW35" s="32" t="s">
        <v>54</v>
      </c>
      <c r="AX35" s="32" t="s">
        <v>54</v>
      </c>
      <c r="AY35" s="32" t="s">
        <v>54</v>
      </c>
      <c r="AZ35" s="32" t="s">
        <v>54</v>
      </c>
      <c r="BA35" s="32" t="s">
        <v>54</v>
      </c>
      <c r="BB35" s="34" t="s">
        <v>53</v>
      </c>
      <c r="BC35" s="32" t="s">
        <v>52</v>
      </c>
      <c r="BD35" s="32" t="s">
        <v>53</v>
      </c>
      <c r="BE35" s="32" t="s">
        <v>52</v>
      </c>
    </row>
    <row r="36" spans="1:57" x14ac:dyDescent="0.25">
      <c r="A36" s="33" t="s">
        <v>375</v>
      </c>
      <c r="B36" s="32" t="s">
        <v>376</v>
      </c>
      <c r="C36" s="32" t="s">
        <v>50</v>
      </c>
      <c r="D36" s="32" t="s">
        <v>110</v>
      </c>
      <c r="E36" s="32" t="s">
        <v>52</v>
      </c>
      <c r="F36" s="34">
        <v>1</v>
      </c>
      <c r="G36" s="34">
        <v>14900</v>
      </c>
      <c r="H36" s="34">
        <v>12700</v>
      </c>
      <c r="I36" s="34">
        <v>-4186</v>
      </c>
      <c r="J36" s="34">
        <v>-12700</v>
      </c>
      <c r="K36" s="34" t="s">
        <v>53</v>
      </c>
      <c r="L36" s="34">
        <v>10714</v>
      </c>
      <c r="M36" s="32" t="s">
        <v>54</v>
      </c>
      <c r="N36" s="1" t="str">
        <f t="shared" si="0"/>
        <v>Rodillera Ajustable Deportiva Elástica Compresora Lesión Gym JUA-M-6.7</v>
      </c>
      <c r="O36" s="1" t="str">
        <f t="shared" si="1"/>
        <v>Rodillera Ajustable Deportiva Elástica Compresora Lesión Gym JUA-M-6.7</v>
      </c>
      <c r="P36" s="1">
        <f>+VLOOKUP(O36,YOVANI!B:D,3,0)</f>
        <v>6700</v>
      </c>
      <c r="Q36" s="1">
        <f t="shared" si="2"/>
        <v>6700</v>
      </c>
      <c r="R36" s="32"/>
      <c r="S36" s="1">
        <v>1000</v>
      </c>
      <c r="T36" s="1">
        <f t="shared" si="3"/>
        <v>3014</v>
      </c>
      <c r="U36" s="1">
        <f t="shared" si="4"/>
        <v>3014</v>
      </c>
      <c r="V36" s="74">
        <f t="shared" si="5"/>
        <v>0.44985074626865673</v>
      </c>
      <c r="W36" s="32" t="s">
        <v>377</v>
      </c>
      <c r="X36" s="32" t="s">
        <v>378</v>
      </c>
      <c r="Y36" s="32" t="s">
        <v>379</v>
      </c>
      <c r="Z36" s="32" t="s">
        <v>54</v>
      </c>
      <c r="AA36" s="34">
        <v>14900</v>
      </c>
      <c r="AB36" s="34" t="s">
        <v>58</v>
      </c>
      <c r="AC36" s="32" t="s">
        <v>59</v>
      </c>
      <c r="AD36" s="32" t="s">
        <v>380</v>
      </c>
      <c r="AE36" s="32" t="s">
        <v>381</v>
      </c>
      <c r="AF36" s="32" t="s">
        <v>54</v>
      </c>
      <c r="AG36" s="32" t="s">
        <v>54</v>
      </c>
      <c r="AH36" s="32" t="s">
        <v>380</v>
      </c>
      <c r="AI36" s="32" t="s">
        <v>382</v>
      </c>
      <c r="AJ36" s="32" t="s">
        <v>383</v>
      </c>
      <c r="AK36" s="32" t="s">
        <v>384</v>
      </c>
      <c r="AL36" s="32" t="s">
        <v>362</v>
      </c>
      <c r="AM36" s="32" t="s">
        <v>385</v>
      </c>
      <c r="AN36" s="32" t="s">
        <v>67</v>
      </c>
      <c r="AO36" s="32" t="s">
        <v>118</v>
      </c>
      <c r="AP36" s="32" t="s">
        <v>54</v>
      </c>
      <c r="AQ36" s="32" t="s">
        <v>54</v>
      </c>
      <c r="AR36" s="32" t="s">
        <v>119</v>
      </c>
      <c r="AS36" s="32" t="s">
        <v>386</v>
      </c>
      <c r="AT36" s="32" t="s">
        <v>54</v>
      </c>
      <c r="AU36" s="34" t="s">
        <v>54</v>
      </c>
      <c r="AV36" s="32" t="s">
        <v>54</v>
      </c>
      <c r="AW36" s="32" t="s">
        <v>54</v>
      </c>
      <c r="AX36" s="32" t="s">
        <v>54</v>
      </c>
      <c r="AY36" s="32" t="s">
        <v>54</v>
      </c>
      <c r="AZ36" s="32" t="s">
        <v>54</v>
      </c>
      <c r="BA36" s="32" t="s">
        <v>54</v>
      </c>
      <c r="BB36" s="34" t="s">
        <v>53</v>
      </c>
      <c r="BC36" s="32" t="s">
        <v>52</v>
      </c>
      <c r="BD36" s="32" t="s">
        <v>53</v>
      </c>
      <c r="BE36" s="32" t="s">
        <v>52</v>
      </c>
    </row>
    <row r="37" spans="1:57" x14ac:dyDescent="0.25">
      <c r="A37" s="33" t="s">
        <v>387</v>
      </c>
      <c r="B37" s="32" t="s">
        <v>388</v>
      </c>
      <c r="C37" s="32" t="s">
        <v>50</v>
      </c>
      <c r="D37" s="32" t="s">
        <v>110</v>
      </c>
      <c r="E37" s="32" t="s">
        <v>52</v>
      </c>
      <c r="F37" s="34">
        <v>1</v>
      </c>
      <c r="G37" s="34">
        <v>20033</v>
      </c>
      <c r="H37" s="34">
        <v>14000</v>
      </c>
      <c r="I37" s="34">
        <v>-5155.3999999999996</v>
      </c>
      <c r="J37" s="34">
        <v>-14000</v>
      </c>
      <c r="K37" s="34" t="s">
        <v>53</v>
      </c>
      <c r="L37" s="34">
        <v>14877.6</v>
      </c>
      <c r="M37" s="32" t="s">
        <v>54</v>
      </c>
      <c r="N37" s="1" t="str">
        <f t="shared" si="0"/>
        <v>Cámara De Seguridad Shenzhen A9 Mini Con Resolución De 1080p Visión Nocturna Incluida Negra TC-14</v>
      </c>
      <c r="O37" s="1" t="str">
        <f t="shared" si="1"/>
        <v>Cámara De Seguridad Shenzhen A9 Mini Con Resolución De 1080p Visión Nocturna Incluida Negra TC-14</v>
      </c>
      <c r="P37" s="1">
        <f>+VLOOKUP(O37,YOVANI!B:D,3,0)</f>
        <v>14000</v>
      </c>
      <c r="Q37" s="1">
        <f t="shared" si="2"/>
        <v>14000</v>
      </c>
      <c r="R37" s="32"/>
      <c r="S37" s="1">
        <v>1000</v>
      </c>
      <c r="T37" s="1">
        <f t="shared" si="3"/>
        <v>-122.39999999999964</v>
      </c>
      <c r="U37" s="1">
        <f t="shared" si="4"/>
        <v>-122.39999999999964</v>
      </c>
      <c r="V37" s="74">
        <f t="shared" si="5"/>
        <v>-8.7428571428571165E-3</v>
      </c>
      <c r="W37" s="32" t="s">
        <v>123</v>
      </c>
      <c r="X37" s="32" t="s">
        <v>124</v>
      </c>
      <c r="Y37" s="32" t="s">
        <v>125</v>
      </c>
      <c r="Z37" s="32" t="s">
        <v>54</v>
      </c>
      <c r="AA37" s="34">
        <v>20033</v>
      </c>
      <c r="AB37" s="34" t="s">
        <v>58</v>
      </c>
      <c r="AC37" s="32" t="s">
        <v>59</v>
      </c>
      <c r="AD37" s="32" t="s">
        <v>389</v>
      </c>
      <c r="AE37" s="32" t="s">
        <v>390</v>
      </c>
      <c r="AF37" s="32" t="s">
        <v>54</v>
      </c>
      <c r="AG37" s="32" t="s">
        <v>54</v>
      </c>
      <c r="AH37" s="32" t="s">
        <v>389</v>
      </c>
      <c r="AI37" s="32" t="s">
        <v>391</v>
      </c>
      <c r="AJ37" s="32" t="s">
        <v>392</v>
      </c>
      <c r="AK37" s="32" t="s">
        <v>393</v>
      </c>
      <c r="AL37" s="32" t="s">
        <v>394</v>
      </c>
      <c r="AM37" s="32" t="s">
        <v>54</v>
      </c>
      <c r="AN37" s="32" t="s">
        <v>67</v>
      </c>
      <c r="AO37" s="32" t="s">
        <v>118</v>
      </c>
      <c r="AP37" s="32" t="s">
        <v>54</v>
      </c>
      <c r="AQ37" s="32" t="s">
        <v>54</v>
      </c>
      <c r="AR37" s="32" t="s">
        <v>119</v>
      </c>
      <c r="AS37" s="32" t="s">
        <v>395</v>
      </c>
      <c r="AT37" s="32" t="s">
        <v>54</v>
      </c>
      <c r="AU37" s="34" t="s">
        <v>54</v>
      </c>
      <c r="AV37" s="32" t="s">
        <v>54</v>
      </c>
      <c r="AW37" s="32" t="s">
        <v>54</v>
      </c>
      <c r="AX37" s="32" t="s">
        <v>54</v>
      </c>
      <c r="AY37" s="32" t="s">
        <v>54</v>
      </c>
      <c r="AZ37" s="32" t="s">
        <v>54</v>
      </c>
      <c r="BA37" s="32" t="s">
        <v>54</v>
      </c>
      <c r="BB37" s="34" t="s">
        <v>53</v>
      </c>
      <c r="BC37" s="32" t="s">
        <v>52</v>
      </c>
      <c r="BD37" s="32" t="s">
        <v>53</v>
      </c>
      <c r="BE37" s="32" t="s">
        <v>52</v>
      </c>
    </row>
  </sheetData>
  <autoFilter ref="A2:BE37" xr:uid="{00000000-0001-0000-0000-000000000000}"/>
  <mergeCells count="7">
    <mergeCell ref="AH1:AN1"/>
    <mergeCell ref="AO1:AT1"/>
    <mergeCell ref="AU1:BA1"/>
    <mergeCell ref="BB1:BE1"/>
    <mergeCell ref="A1:M1"/>
    <mergeCell ref="W1:AB1"/>
    <mergeCell ref="AC1:AG1"/>
  </mergeCells>
  <dataValidations count="1">
    <dataValidation type="decimal" allowBlank="1" showInputMessage="1" sqref="AA3:AA9997 G3:L9997" xr:uid="{00000000-0002-0000-0000-000000000000}">
      <formula1>-2147483648</formula1>
      <formula2>2147483647</formula2>
    </dataValidation>
  </dataValidations>
  <hyperlinks>
    <hyperlink ref="A3" r:id="rId1" location="source=excel" xr:uid="{00000000-0004-0000-0000-000001000000}"/>
    <hyperlink ref="A4" r:id="rId2" location="source=excel" xr:uid="{00000000-0004-0000-0000-000002000000}"/>
    <hyperlink ref="A5" r:id="rId3" location="source=excel" xr:uid="{00000000-0004-0000-0000-000003000000}"/>
    <hyperlink ref="A6" r:id="rId4" location="source=excel" xr:uid="{00000000-0004-0000-0000-000001000000}"/>
    <hyperlink ref="A7" r:id="rId5" location="source=excel" xr:uid="{00000000-0004-0000-0000-000002000000}"/>
    <hyperlink ref="A8" r:id="rId6" location="source=excel" xr:uid="{00000000-0004-0000-0000-000003000000}"/>
    <hyperlink ref="A9" r:id="rId7" location="source=excel" xr:uid="{00000000-0004-0000-0000-000004000000}"/>
    <hyperlink ref="A10" r:id="rId8" location="source=excel" xr:uid="{00000000-0004-0000-0000-000005000000}"/>
    <hyperlink ref="A11" r:id="rId9" location="source=excel" xr:uid="{00000000-0004-0000-0000-000006000000}"/>
    <hyperlink ref="A12" r:id="rId10" location="source=excel" xr:uid="{00000000-0004-0000-0000-000007000000}"/>
    <hyperlink ref="A13" r:id="rId11" location="source=excel" xr:uid="{00000000-0004-0000-0000-000008000000}"/>
    <hyperlink ref="A14" r:id="rId12" location="source=excel" xr:uid="{00000000-0004-0000-0000-000009000000}"/>
    <hyperlink ref="A15" r:id="rId13" location="source=excel" xr:uid="{00000000-0004-0000-0000-00000A000000}"/>
    <hyperlink ref="A16" r:id="rId14" location="source=excel" xr:uid="{00000000-0004-0000-0000-000001000000}"/>
    <hyperlink ref="A17" r:id="rId15" location="source=excel" xr:uid="{00000000-0004-0000-0000-000002000000}"/>
    <hyperlink ref="A18" r:id="rId16" location="source=excel" xr:uid="{00000000-0004-0000-0000-000003000000}"/>
    <hyperlink ref="A19" r:id="rId17" location="source=excel" xr:uid="{00000000-0004-0000-0000-000004000000}"/>
    <hyperlink ref="A20" r:id="rId18" location="source=excel" xr:uid="{00000000-0004-0000-0000-000005000000}"/>
    <hyperlink ref="A21" r:id="rId19" location="source=excel" xr:uid="{00000000-0004-0000-0000-000006000000}"/>
    <hyperlink ref="A22" r:id="rId20" location="source=excel" xr:uid="{00000000-0004-0000-0000-000007000000}"/>
    <hyperlink ref="A23" r:id="rId21" location="source=excel" xr:uid="{00000000-0004-0000-0000-000008000000}"/>
    <hyperlink ref="A24" r:id="rId22" location="source=excel" xr:uid="{00000000-0004-0000-0000-000009000000}"/>
    <hyperlink ref="A25" r:id="rId23" location="source=excel" xr:uid="{00000000-0004-0000-0000-00000A000000}"/>
    <hyperlink ref="A26" r:id="rId24" location="source=excel" xr:uid="{00000000-0004-0000-0000-000001000000}"/>
    <hyperlink ref="A27" r:id="rId25" location="source=excel" xr:uid="{00000000-0004-0000-0000-000002000000}"/>
    <hyperlink ref="A28" r:id="rId26" location="source=excel" xr:uid="{00000000-0004-0000-0000-000003000000}"/>
    <hyperlink ref="A29" r:id="rId27" location="source=excel" xr:uid="{00000000-0004-0000-0000-000004000000}"/>
    <hyperlink ref="A30" r:id="rId28" location="source=excel" xr:uid="{00000000-0004-0000-0000-000005000000}"/>
    <hyperlink ref="A31" r:id="rId29" location="source=excel" xr:uid="{00000000-0004-0000-0000-000006000000}"/>
    <hyperlink ref="A32" r:id="rId30" location="source=excel" xr:uid="{00000000-0004-0000-0000-000007000000}"/>
    <hyperlink ref="A33" r:id="rId31" location="source=excel" xr:uid="{00000000-0004-0000-0000-000008000000}"/>
    <hyperlink ref="A34" r:id="rId32" location="source=excel" xr:uid="{00000000-0004-0000-0000-000009000000}"/>
    <hyperlink ref="A35" r:id="rId33" location="source=excel" xr:uid="{00000000-0004-0000-0000-00000A000000}"/>
    <hyperlink ref="A36" r:id="rId34" location="source=excel" xr:uid="{00000000-0004-0000-0000-00000B000000}"/>
    <hyperlink ref="A37" r:id="rId35" location="source=excel" xr:uid="{00000000-0004-0000-0000-00000C000000}"/>
  </hyperlinks>
  <pageMargins left="0.7" right="0.7" top="0.75" bottom="0.75" header="0.3" footer="0.3"/>
  <ignoredErrors>
    <ignoredError sqref="A3:A5 B3:B5 C3:C5 D3:D5 E3:E5 F3:F5 M3:M5 W3:W5 X3:X5 Y3:Y5 Z3:Z5 AB3:AB5 AC3:AC5 AD3:AD5 AE3:AE5 AF3:AF5 AG3:AG5 AH3:AH5 AI3:AI5 AJ3:AJ5 AK3:AK5 AL3:AL5 AM3:AM5 AN3:AN5 AO3:AO5 AP3:AP5 AQ3:AQ5 AR3:AR5 AS3:AS5 AT3:AT5 AU3:AU5 AV3:AV5 AW3:AW5 AX3:AX5 AY3:AY5 AZ3:AZ5 BA3:BA5 BB3:BB5 BC3:BC5 BD3:BD5 BE3:BE5 A38:A9997 B38:B9997 C38:C9997 D38:D9997 E38:E9997 F38:F9997 M38:M9997 N38:N9997 W38:W9997 X38:X9997 Y38:Y9997 Z38:Z9997 AB38:AB9997 AC38:AC9997 AD38:AD9997 AE38:AE9997 AF38:AF9997 AG38:AG9997 AH38:AH9997 AI38:AI9997 AJ38:AJ9997 AK38:AK9997 AL38:AL9997 AM38:AM9997 AN38:AN9997 AO38:AO9997 AP38:AP9997 AQ38:AQ9997 AR38:AR9997 AS38:AS9997 AT38:AT9997 AU38:AU9997 AV38:AV9997 AW38:AW9997 AX38:AX9997 AY38:AY9997 AZ38:AZ9997 BA38:BA9997 BB38:BB9997 BC38:BC9997 BD38:BD9997 BE38:BE999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41A8-450A-427C-9AFB-B9BD833313C4}">
  <dimension ref="A3:B23"/>
  <sheetViews>
    <sheetView tabSelected="1" workbookViewId="0">
      <selection activeCell="E24" sqref="E24"/>
    </sheetView>
  </sheetViews>
  <sheetFormatPr baseColWidth="10" defaultRowHeight="15" x14ac:dyDescent="0.25"/>
  <cols>
    <col min="1" max="1" width="17.85546875" bestFit="1" customWidth="1"/>
    <col min="2" max="2" width="21.42578125" bestFit="1" customWidth="1"/>
  </cols>
  <sheetData>
    <row r="3" spans="1:2" x14ac:dyDescent="0.25">
      <c r="A3" s="86" t="s">
        <v>455</v>
      </c>
      <c r="B3" t="s">
        <v>457</v>
      </c>
    </row>
    <row r="4" spans="1:2" x14ac:dyDescent="0.25">
      <c r="A4" s="87" t="s">
        <v>416</v>
      </c>
      <c r="B4" s="88">
        <v>30000</v>
      </c>
    </row>
    <row r="5" spans="1:2" x14ac:dyDescent="0.25">
      <c r="A5" s="87" t="s">
        <v>414</v>
      </c>
      <c r="B5" s="88">
        <v>9000</v>
      </c>
    </row>
    <row r="6" spans="1:2" x14ac:dyDescent="0.25">
      <c r="A6" s="87" t="s">
        <v>397</v>
      </c>
      <c r="B6" s="88">
        <v>27000</v>
      </c>
    </row>
    <row r="7" spans="1:2" x14ac:dyDescent="0.25">
      <c r="A7" s="87" t="s">
        <v>433</v>
      </c>
      <c r="B7" s="88">
        <v>75000</v>
      </c>
    </row>
    <row r="8" spans="1:2" x14ac:dyDescent="0.25">
      <c r="A8" s="87" t="s">
        <v>410</v>
      </c>
      <c r="B8" s="88">
        <v>96000</v>
      </c>
    </row>
    <row r="9" spans="1:2" x14ac:dyDescent="0.25">
      <c r="A9" s="87" t="s">
        <v>428</v>
      </c>
      <c r="B9" s="88">
        <v>440000</v>
      </c>
    </row>
    <row r="10" spans="1:2" x14ac:dyDescent="0.25">
      <c r="A10" s="87" t="s">
        <v>408</v>
      </c>
      <c r="B10" s="88">
        <v>141000</v>
      </c>
    </row>
    <row r="11" spans="1:2" x14ac:dyDescent="0.25">
      <c r="A11" s="87" t="s">
        <v>406</v>
      </c>
      <c r="B11" s="88">
        <v>59700</v>
      </c>
    </row>
    <row r="12" spans="1:2" x14ac:dyDescent="0.25">
      <c r="A12" s="87" t="s">
        <v>430</v>
      </c>
      <c r="B12" s="88">
        <v>30000</v>
      </c>
    </row>
    <row r="13" spans="1:2" x14ac:dyDescent="0.25">
      <c r="A13" s="87" t="s">
        <v>432</v>
      </c>
      <c r="B13" s="88">
        <v>28000</v>
      </c>
    </row>
    <row r="14" spans="1:2" x14ac:dyDescent="0.25">
      <c r="A14" s="87" t="s">
        <v>402</v>
      </c>
      <c r="B14" s="88">
        <v>13000</v>
      </c>
    </row>
    <row r="15" spans="1:2" x14ac:dyDescent="0.25">
      <c r="A15" s="87" t="s">
        <v>435</v>
      </c>
      <c r="B15" s="88">
        <v>65000</v>
      </c>
    </row>
    <row r="16" spans="1:2" x14ac:dyDescent="0.25">
      <c r="A16" s="87" t="s">
        <v>437</v>
      </c>
      <c r="B16" s="88">
        <v>240000</v>
      </c>
    </row>
    <row r="17" spans="1:2" x14ac:dyDescent="0.25">
      <c r="A17" s="87" t="s">
        <v>424</v>
      </c>
      <c r="B17" s="88">
        <v>16000</v>
      </c>
    </row>
    <row r="18" spans="1:2" x14ac:dyDescent="0.25">
      <c r="A18" s="87" t="s">
        <v>404</v>
      </c>
      <c r="B18" s="88">
        <v>38000</v>
      </c>
    </row>
    <row r="19" spans="1:2" x14ac:dyDescent="0.25">
      <c r="A19" s="87" t="s">
        <v>420</v>
      </c>
      <c r="B19" s="88">
        <v>23000</v>
      </c>
    </row>
    <row r="20" spans="1:2" x14ac:dyDescent="0.25">
      <c r="A20" s="87" t="s">
        <v>422</v>
      </c>
      <c r="B20" s="88">
        <v>35000</v>
      </c>
    </row>
    <row r="21" spans="1:2" x14ac:dyDescent="0.25">
      <c r="A21" s="87" t="s">
        <v>399</v>
      </c>
      <c r="B21" s="88">
        <v>72000</v>
      </c>
    </row>
    <row r="22" spans="1:2" x14ac:dyDescent="0.25">
      <c r="A22" s="87" t="s">
        <v>418</v>
      </c>
      <c r="B22" s="88">
        <v>24000</v>
      </c>
    </row>
    <row r="23" spans="1:2" x14ac:dyDescent="0.25">
      <c r="A23" s="87" t="s">
        <v>456</v>
      </c>
      <c r="B23" s="88">
        <v>1461700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9E4E-CDDC-4993-8501-C46534F67FC8}">
  <dimension ref="A1:H29"/>
  <sheetViews>
    <sheetView topLeftCell="A2" workbookViewId="0">
      <selection activeCell="A2" sqref="A2:H29"/>
    </sheetView>
  </sheetViews>
  <sheetFormatPr baseColWidth="10" defaultRowHeight="15" x14ac:dyDescent="0.25"/>
  <cols>
    <col min="1" max="1" width="11.42578125" style="35"/>
    <col min="2" max="2" width="67.5703125" style="35" customWidth="1"/>
    <col min="3" max="3" width="11.42578125" style="35"/>
    <col min="4" max="8" width="23.5703125" style="35" customWidth="1"/>
    <col min="9" max="16384" width="11.42578125" style="35"/>
  </cols>
  <sheetData>
    <row r="1" spans="1:8" ht="21" thickBot="1" x14ac:dyDescent="0.35">
      <c r="A1" s="83" t="s">
        <v>447</v>
      </c>
      <c r="B1" s="84"/>
      <c r="C1" s="84"/>
      <c r="D1" s="84"/>
      <c r="E1" s="84"/>
      <c r="F1" s="84"/>
      <c r="G1" s="84"/>
      <c r="H1" s="85"/>
    </row>
    <row r="2" spans="1:8" ht="56.25" customHeight="1" thickBot="1" x14ac:dyDescent="0.35">
      <c r="A2" s="72" t="s">
        <v>446</v>
      </c>
      <c r="B2" s="70" t="s">
        <v>445</v>
      </c>
      <c r="C2" s="70" t="s">
        <v>444</v>
      </c>
      <c r="D2" s="70" t="s">
        <v>443</v>
      </c>
      <c r="E2" s="71" t="s">
        <v>442</v>
      </c>
      <c r="F2" s="70" t="s">
        <v>441</v>
      </c>
      <c r="G2" s="70" t="s">
        <v>440</v>
      </c>
      <c r="H2" s="69" t="s">
        <v>439</v>
      </c>
    </row>
    <row r="3" spans="1:8" ht="56.25" customHeight="1" thickBot="1" x14ac:dyDescent="0.4">
      <c r="A3" s="41">
        <v>82</v>
      </c>
      <c r="B3" s="40" t="s">
        <v>438</v>
      </c>
      <c r="C3" s="39">
        <v>2</v>
      </c>
      <c r="D3" s="66">
        <v>120000</v>
      </c>
      <c r="E3" s="66">
        <f>+D3*C3</f>
        <v>240000</v>
      </c>
      <c r="F3" s="37"/>
      <c r="G3" s="36" t="s">
        <v>437</v>
      </c>
      <c r="H3" s="36" t="s">
        <v>396</v>
      </c>
    </row>
    <row r="4" spans="1:8" ht="56.25" customHeight="1" thickBot="1" x14ac:dyDescent="0.4">
      <c r="A4" s="41">
        <v>83</v>
      </c>
      <c r="B4" s="40" t="s">
        <v>436</v>
      </c>
      <c r="C4" s="39">
        <v>1</v>
      </c>
      <c r="D4" s="66">
        <v>65000</v>
      </c>
      <c r="E4" s="66">
        <f t="shared" ref="E4:E29" si="0">+D4*C4</f>
        <v>65000</v>
      </c>
      <c r="F4" s="37"/>
      <c r="G4" s="36" t="s">
        <v>435</v>
      </c>
      <c r="H4" s="36" t="s">
        <v>396</v>
      </c>
    </row>
    <row r="5" spans="1:8" ht="56.25" customHeight="1" thickBot="1" x14ac:dyDescent="0.4">
      <c r="A5" s="41">
        <v>84</v>
      </c>
      <c r="B5" s="40" t="s">
        <v>434</v>
      </c>
      <c r="C5" s="39">
        <v>1</v>
      </c>
      <c r="D5" s="66">
        <v>75000</v>
      </c>
      <c r="E5" s="66">
        <f t="shared" si="0"/>
        <v>75000</v>
      </c>
      <c r="F5" s="37"/>
      <c r="G5" s="36" t="s">
        <v>433</v>
      </c>
      <c r="H5" s="36" t="s">
        <v>396</v>
      </c>
    </row>
    <row r="6" spans="1:8" ht="56.25" customHeight="1" thickBot="1" x14ac:dyDescent="0.4">
      <c r="A6" s="59">
        <v>85</v>
      </c>
      <c r="B6" s="58" t="s">
        <v>400</v>
      </c>
      <c r="C6" s="57">
        <v>1</v>
      </c>
      <c r="D6" s="67">
        <v>12000</v>
      </c>
      <c r="E6" s="66">
        <f t="shared" si="0"/>
        <v>12000</v>
      </c>
      <c r="F6" s="55"/>
      <c r="G6" s="54" t="s">
        <v>399</v>
      </c>
      <c r="H6" s="54" t="s">
        <v>396</v>
      </c>
    </row>
    <row r="7" spans="1:8" ht="56.25" customHeight="1" thickBot="1" x14ac:dyDescent="0.4">
      <c r="A7" s="41">
        <v>86</v>
      </c>
      <c r="B7" s="40" t="s">
        <v>409</v>
      </c>
      <c r="C7" s="39">
        <v>2</v>
      </c>
      <c r="D7" s="66">
        <v>14000</v>
      </c>
      <c r="E7" s="66">
        <f t="shared" si="0"/>
        <v>28000</v>
      </c>
      <c r="F7" s="37"/>
      <c r="G7" s="36" t="s">
        <v>432</v>
      </c>
      <c r="H7" s="36" t="s">
        <v>396</v>
      </c>
    </row>
    <row r="8" spans="1:8" ht="56.25" customHeight="1" thickBot="1" x14ac:dyDescent="0.4">
      <c r="A8" s="47">
        <v>87</v>
      </c>
      <c r="B8" s="46" t="s">
        <v>431</v>
      </c>
      <c r="C8" s="45">
        <v>1</v>
      </c>
      <c r="D8" s="68">
        <v>30000</v>
      </c>
      <c r="E8" s="66">
        <f t="shared" si="0"/>
        <v>30000</v>
      </c>
      <c r="F8" s="43"/>
      <c r="G8" s="42" t="s">
        <v>430</v>
      </c>
      <c r="H8" s="42" t="s">
        <v>396</v>
      </c>
    </row>
    <row r="9" spans="1:8" ht="56.25" customHeight="1" thickBot="1" x14ac:dyDescent="0.4">
      <c r="A9" s="41">
        <v>88</v>
      </c>
      <c r="B9" s="40" t="s">
        <v>411</v>
      </c>
      <c r="C9" s="39">
        <v>1</v>
      </c>
      <c r="D9" s="66">
        <v>8000</v>
      </c>
      <c r="E9" s="66">
        <f t="shared" si="0"/>
        <v>8000</v>
      </c>
      <c r="F9" s="37"/>
      <c r="G9" s="36" t="s">
        <v>406</v>
      </c>
      <c r="H9" s="36" t="s">
        <v>396</v>
      </c>
    </row>
    <row r="10" spans="1:8" ht="56.25" customHeight="1" thickBot="1" x14ac:dyDescent="0.4">
      <c r="A10" s="47">
        <v>89</v>
      </c>
      <c r="B10" s="46" t="s">
        <v>429</v>
      </c>
      <c r="C10" s="45">
        <v>2</v>
      </c>
      <c r="D10" s="68">
        <v>220000</v>
      </c>
      <c r="E10" s="66">
        <f t="shared" si="0"/>
        <v>440000</v>
      </c>
      <c r="F10" s="43"/>
      <c r="G10" s="42" t="s">
        <v>428</v>
      </c>
      <c r="H10" s="42" t="s">
        <v>396</v>
      </c>
    </row>
    <row r="11" spans="1:8" ht="56.25" customHeight="1" thickBot="1" x14ac:dyDescent="0.4">
      <c r="A11" s="59">
        <v>90</v>
      </c>
      <c r="B11" s="58" t="s">
        <v>427</v>
      </c>
      <c r="C11" s="57">
        <v>1</v>
      </c>
      <c r="D11" s="67">
        <v>85000</v>
      </c>
      <c r="E11" s="66">
        <f t="shared" si="0"/>
        <v>85000</v>
      </c>
      <c r="F11" s="55"/>
      <c r="G11" s="54" t="s">
        <v>408</v>
      </c>
      <c r="H11" s="54" t="s">
        <v>396</v>
      </c>
    </row>
    <row r="12" spans="1:8" ht="56.25" customHeight="1" thickBot="1" x14ac:dyDescent="0.4">
      <c r="A12" s="41">
        <v>91</v>
      </c>
      <c r="B12" s="40" t="s">
        <v>426</v>
      </c>
      <c r="C12" s="39">
        <v>1</v>
      </c>
      <c r="D12" s="66">
        <v>6700</v>
      </c>
      <c r="E12" s="66">
        <f t="shared" si="0"/>
        <v>6700</v>
      </c>
      <c r="F12" s="37"/>
      <c r="G12" s="36" t="s">
        <v>406</v>
      </c>
      <c r="H12" s="36" t="s">
        <v>396</v>
      </c>
    </row>
    <row r="13" spans="1:8" ht="42.75" thickBot="1" x14ac:dyDescent="0.4">
      <c r="A13" s="65">
        <v>24</v>
      </c>
      <c r="B13" s="64" t="s">
        <v>425</v>
      </c>
      <c r="C13" s="63">
        <v>2</v>
      </c>
      <c r="D13" s="62">
        <v>8000</v>
      </c>
      <c r="E13" s="66">
        <f t="shared" si="0"/>
        <v>16000</v>
      </c>
      <c r="F13" s="61"/>
      <c r="G13" s="61" t="s">
        <v>424</v>
      </c>
      <c r="H13" s="60" t="s">
        <v>396</v>
      </c>
    </row>
    <row r="14" spans="1:8" ht="42.75" thickBot="1" x14ac:dyDescent="0.4">
      <c r="A14" s="41">
        <v>25</v>
      </c>
      <c r="B14" s="40" t="s">
        <v>423</v>
      </c>
      <c r="C14" s="39">
        <v>1</v>
      </c>
      <c r="D14" s="38">
        <v>35000</v>
      </c>
      <c r="E14" s="66">
        <f t="shared" si="0"/>
        <v>35000</v>
      </c>
      <c r="F14" s="37"/>
      <c r="G14" s="37" t="s">
        <v>422</v>
      </c>
      <c r="H14" s="36" t="s">
        <v>396</v>
      </c>
    </row>
    <row r="15" spans="1:8" ht="42.75" thickBot="1" x14ac:dyDescent="0.4">
      <c r="A15" s="41">
        <v>26</v>
      </c>
      <c r="B15" s="40" t="s">
        <v>421</v>
      </c>
      <c r="C15" s="39">
        <v>1</v>
      </c>
      <c r="D15" s="38">
        <v>23000</v>
      </c>
      <c r="E15" s="66">
        <f t="shared" si="0"/>
        <v>23000</v>
      </c>
      <c r="F15" s="37"/>
      <c r="G15" s="37" t="s">
        <v>420</v>
      </c>
      <c r="H15" s="36" t="s">
        <v>396</v>
      </c>
    </row>
    <row r="16" spans="1:8" ht="42.75" thickBot="1" x14ac:dyDescent="0.4">
      <c r="A16" s="41">
        <v>28</v>
      </c>
      <c r="B16" s="40" t="s">
        <v>419</v>
      </c>
      <c r="C16" s="39">
        <v>1</v>
      </c>
      <c r="D16" s="38">
        <v>24000</v>
      </c>
      <c r="E16" s="66">
        <f t="shared" si="0"/>
        <v>24000</v>
      </c>
      <c r="F16" s="37"/>
      <c r="G16" s="37" t="s">
        <v>418</v>
      </c>
      <c r="H16" s="36" t="s">
        <v>396</v>
      </c>
    </row>
    <row r="17" spans="1:8" ht="42.75" thickBot="1" x14ac:dyDescent="0.4">
      <c r="A17" s="41">
        <v>27</v>
      </c>
      <c r="B17" s="40" t="s">
        <v>417</v>
      </c>
      <c r="C17" s="39">
        <v>1</v>
      </c>
      <c r="D17" s="38">
        <v>30000</v>
      </c>
      <c r="E17" s="66">
        <f t="shared" si="0"/>
        <v>30000</v>
      </c>
      <c r="F17" s="37"/>
      <c r="G17" s="37" t="s">
        <v>416</v>
      </c>
      <c r="H17" s="36" t="s">
        <v>396</v>
      </c>
    </row>
    <row r="18" spans="1:8" ht="42.75" thickBot="1" x14ac:dyDescent="0.4">
      <c r="A18" s="41">
        <v>29</v>
      </c>
      <c r="B18" s="40" t="s">
        <v>415</v>
      </c>
      <c r="C18" s="39">
        <v>1</v>
      </c>
      <c r="D18" s="38">
        <v>9000</v>
      </c>
      <c r="E18" s="66">
        <f t="shared" si="0"/>
        <v>9000</v>
      </c>
      <c r="F18" s="37"/>
      <c r="G18" s="37" t="s">
        <v>414</v>
      </c>
      <c r="H18" s="36" t="s">
        <v>396</v>
      </c>
    </row>
    <row r="19" spans="1:8" ht="63.75" thickBot="1" x14ac:dyDescent="0.4">
      <c r="A19" s="41">
        <v>30</v>
      </c>
      <c r="B19" s="40" t="s">
        <v>413</v>
      </c>
      <c r="C19" s="39">
        <v>1</v>
      </c>
      <c r="D19" s="38">
        <v>14000</v>
      </c>
      <c r="E19" s="66">
        <f t="shared" si="0"/>
        <v>14000</v>
      </c>
      <c r="F19" s="37"/>
      <c r="G19" s="37" t="s">
        <v>408</v>
      </c>
      <c r="H19" s="36" t="s">
        <v>396</v>
      </c>
    </row>
    <row r="20" spans="1:8" ht="21.75" thickBot="1" x14ac:dyDescent="0.4">
      <c r="A20" s="65">
        <v>37</v>
      </c>
      <c r="B20" s="64" t="s">
        <v>412</v>
      </c>
      <c r="C20" s="63">
        <v>1</v>
      </c>
      <c r="D20" s="62">
        <v>40000</v>
      </c>
      <c r="E20" s="66">
        <f t="shared" si="0"/>
        <v>40000</v>
      </c>
      <c r="F20" s="61"/>
      <c r="G20" s="61" t="s">
        <v>410</v>
      </c>
      <c r="H20" s="60" t="s">
        <v>396</v>
      </c>
    </row>
    <row r="21" spans="1:8" ht="42.75" thickBot="1" x14ac:dyDescent="0.4">
      <c r="A21" s="41">
        <v>38</v>
      </c>
      <c r="B21" s="40" t="s">
        <v>411</v>
      </c>
      <c r="C21" s="39">
        <v>7</v>
      </c>
      <c r="D21" s="38">
        <v>8000</v>
      </c>
      <c r="E21" s="66">
        <f t="shared" si="0"/>
        <v>56000</v>
      </c>
      <c r="F21" s="37"/>
      <c r="G21" s="37" t="s">
        <v>410</v>
      </c>
      <c r="H21" s="36" t="s">
        <v>396</v>
      </c>
    </row>
    <row r="22" spans="1:8" ht="63.75" thickBot="1" x14ac:dyDescent="0.4">
      <c r="A22" s="59">
        <v>34</v>
      </c>
      <c r="B22" s="58" t="s">
        <v>409</v>
      </c>
      <c r="C22" s="57">
        <v>3</v>
      </c>
      <c r="D22" s="56">
        <v>14000</v>
      </c>
      <c r="E22" s="66">
        <f t="shared" si="0"/>
        <v>42000</v>
      </c>
      <c r="F22" s="55"/>
      <c r="G22" s="55" t="s">
        <v>408</v>
      </c>
      <c r="H22" s="54" t="s">
        <v>396</v>
      </c>
    </row>
    <row r="23" spans="1:8" ht="42.75" thickBot="1" x14ac:dyDescent="0.4">
      <c r="A23" s="41">
        <v>32</v>
      </c>
      <c r="B23" s="40" t="s">
        <v>407</v>
      </c>
      <c r="C23" s="39">
        <v>1</v>
      </c>
      <c r="D23" s="38">
        <v>45000</v>
      </c>
      <c r="E23" s="66">
        <f t="shared" si="0"/>
        <v>45000</v>
      </c>
      <c r="F23" s="37"/>
      <c r="G23" s="37" t="s">
        <v>406</v>
      </c>
      <c r="H23" s="36" t="s">
        <v>396</v>
      </c>
    </row>
    <row r="24" spans="1:8" ht="42.75" thickBot="1" x14ac:dyDescent="0.4">
      <c r="A24" s="41">
        <v>36</v>
      </c>
      <c r="B24" s="40" t="s">
        <v>405</v>
      </c>
      <c r="C24" s="39">
        <v>1</v>
      </c>
      <c r="D24" s="38">
        <v>38000</v>
      </c>
      <c r="E24" s="66">
        <f t="shared" si="0"/>
        <v>38000</v>
      </c>
      <c r="F24" s="37"/>
      <c r="G24" s="37" t="s">
        <v>404</v>
      </c>
      <c r="H24" s="36" t="s">
        <v>396</v>
      </c>
    </row>
    <row r="25" spans="1:8" ht="42.75" thickBot="1" x14ac:dyDescent="0.4">
      <c r="A25" s="59">
        <v>33</v>
      </c>
      <c r="B25" s="58" t="s">
        <v>400</v>
      </c>
      <c r="C25" s="57">
        <v>3</v>
      </c>
      <c r="D25" s="56">
        <v>12000</v>
      </c>
      <c r="E25" s="66">
        <f t="shared" si="0"/>
        <v>36000</v>
      </c>
      <c r="F25" s="55"/>
      <c r="G25" s="55" t="s">
        <v>399</v>
      </c>
      <c r="H25" s="54" t="s">
        <v>396</v>
      </c>
    </row>
    <row r="26" spans="1:8" ht="42.75" thickBot="1" x14ac:dyDescent="0.4">
      <c r="A26" s="41">
        <v>35</v>
      </c>
      <c r="B26" s="40" t="s">
        <v>403</v>
      </c>
      <c r="C26" s="39">
        <v>1</v>
      </c>
      <c r="D26" s="38">
        <v>13000</v>
      </c>
      <c r="E26" s="66">
        <f t="shared" si="0"/>
        <v>13000</v>
      </c>
      <c r="F26" s="37"/>
      <c r="G26" s="37" t="s">
        <v>402</v>
      </c>
      <c r="H26" s="36" t="s">
        <v>396</v>
      </c>
    </row>
    <row r="27" spans="1:8" ht="42.75" thickBot="1" x14ac:dyDescent="0.4">
      <c r="A27" s="53">
        <v>22</v>
      </c>
      <c r="B27" s="52" t="s">
        <v>401</v>
      </c>
      <c r="C27" s="51">
        <v>1</v>
      </c>
      <c r="D27" s="50">
        <v>12000</v>
      </c>
      <c r="E27" s="66">
        <f t="shared" si="0"/>
        <v>12000</v>
      </c>
      <c r="F27" s="49"/>
      <c r="G27" s="49" t="s">
        <v>399</v>
      </c>
      <c r="H27" s="48" t="s">
        <v>396</v>
      </c>
    </row>
    <row r="28" spans="1:8" ht="42.75" thickBot="1" x14ac:dyDescent="0.4">
      <c r="A28" s="47">
        <v>23</v>
      </c>
      <c r="B28" s="46" t="s">
        <v>400</v>
      </c>
      <c r="C28" s="45">
        <v>1</v>
      </c>
      <c r="D28" s="44">
        <v>12000</v>
      </c>
      <c r="E28" s="66">
        <f t="shared" si="0"/>
        <v>12000</v>
      </c>
      <c r="F28" s="43"/>
      <c r="G28" s="43" t="s">
        <v>399</v>
      </c>
      <c r="H28" s="42" t="s">
        <v>396</v>
      </c>
    </row>
    <row r="29" spans="1:8" ht="42.75" thickBot="1" x14ac:dyDescent="0.4">
      <c r="A29" s="41">
        <v>24</v>
      </c>
      <c r="B29" s="40" t="s">
        <v>398</v>
      </c>
      <c r="C29" s="39">
        <v>1</v>
      </c>
      <c r="D29" s="38">
        <v>27000</v>
      </c>
      <c r="E29" s="66">
        <f t="shared" si="0"/>
        <v>27000</v>
      </c>
      <c r="F29" s="37"/>
      <c r="G29" s="37" t="s">
        <v>397</v>
      </c>
      <c r="H29" s="36" t="s">
        <v>396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Ventas CO</vt:lpstr>
      <vt:lpstr>REPORTE PROVEEDORES</vt:lpstr>
      <vt:lpstr>YOVANI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FNU LNU</cp:lastModifiedBy>
  <dcterms:created xsi:type="dcterms:W3CDTF">2024-03-08T20:06:49Z</dcterms:created>
  <dcterms:modified xsi:type="dcterms:W3CDTF">2024-03-11T16:12:21Z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2024-03-11T16:04:07Z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748bbf81-6ef3-4467-94af-21db584a1ede</vt:lpwstr>
  </property>
  <property fmtid="{D5CDD505-2E9C-101B-9397-08002B2CF9AE}" pid="7" name="MSIP_Label_defa4170-0d19-0005-0004-bc88714345d2_ActionId">
    <vt:lpwstr>44a5e979-5a83-4b4b-be74-4266c4a01a1e</vt:lpwstr>
  </property>
  <property fmtid="{D5CDD505-2E9C-101B-9397-08002B2CF9AE}" pid="8" name="MSIP_Label_defa4170-0d19-0005-0004-bc88714345d2_ContentBits">
    <vt:lpwstr>0</vt:lpwstr>
  </property>
</Properties>
</file>