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OneDrive - Dr.MAHALINGAM COLLEGE OF ENGINEERING AND TECHNOLOGY\Desktop\"/>
    </mc:Choice>
  </mc:AlternateContent>
  <xr:revisionPtr revIDLastSave="0" documentId="13_ncr:1_{4CE76DCA-D5F4-4892-B709-7B92509F3395}" xr6:coauthVersionLast="47" xr6:coauthVersionMax="47" xr10:uidLastSave="{00000000-0000-0000-0000-000000000000}"/>
  <bookViews>
    <workbookView xWindow="-108" yWindow="-108" windowWidth="23256" windowHeight="12576" xr2:uid="{AD4F5D3C-15B2-4DBF-9029-E1F79DA1B89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" l="1"/>
  <c r="G37" i="1"/>
  <c r="F37" i="1"/>
  <c r="E37" i="1"/>
  <c r="D37" i="1"/>
  <c r="P34" i="1"/>
  <c r="E34" i="1"/>
  <c r="F34" i="1"/>
  <c r="G34" i="1"/>
  <c r="D34" i="1"/>
  <c r="P22" i="1"/>
  <c r="P23" i="1"/>
  <c r="P24" i="1"/>
  <c r="P25" i="1"/>
  <c r="P26" i="1"/>
  <c r="P28" i="1"/>
  <c r="P29" i="1"/>
  <c r="P31" i="1"/>
  <c r="P32" i="1"/>
  <c r="P33" i="1"/>
  <c r="P10" i="1"/>
  <c r="P11" i="1"/>
  <c r="P12" i="1"/>
  <c r="P13" i="1"/>
  <c r="E14" i="1"/>
  <c r="F14" i="1"/>
  <c r="G14" i="1"/>
  <c r="D14" i="1"/>
  <c r="P14" i="1" l="1"/>
</calcChain>
</file>

<file path=xl/sharedStrings.xml><?xml version="1.0" encoding="utf-8"?>
<sst xmlns="http://schemas.openxmlformats.org/spreadsheetml/2006/main" count="55" uniqueCount="41">
  <si>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</si>
  <si>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</si>
  <si>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</si>
  <si>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</si>
  <si>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</si>
  <si>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</si>
  <si>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</si>
  <si>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</si>
  <si>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</si>
  <si>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</si>
  <si>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</si>
  <si>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</si>
  <si>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</si>
  <si>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</si>
  <si>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</si>
  <si>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</si>
  <si>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</si>
  <si>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</si>
  <si>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</si>
  <si>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</si>
  <si>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</si>
  <si>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</t>
  </si>
  <si>
    <t>Sum</t>
  </si>
  <si>
    <t>Average</t>
  </si>
  <si>
    <t>Running Total</t>
  </si>
  <si>
    <t>Count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</si>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</sst>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left" indent="2"/>
    </xf>
    <xf numFmtId="0" fontId="2" fillId="7" borderId="0" xfId="0" applyFont="1" applyFill="1" applyBorder="1"/>
    <xf numFmtId="0" fontId="2" fillId="6" borderId="0" xfId="0" applyFont="1" applyFill="1" applyBorder="1"/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0" fontId="5" fillId="0" borderId="0" xfId="0" applyFont="1" applyBorder="1"/>
    <xf numFmtId="0" fontId="4" fillId="8" borderId="0" xfId="0" applyFont="1" applyFill="1" applyBorder="1"/>
    <xf numFmtId="0" fontId="5" fillId="8" borderId="0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 style="medium">
          <color indexed="64"/>
        </top>
        <bottom/>
      </border>
    </dxf>
    <dxf>
      <font>
        <color theme="1" tint="0.24994659260841701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lcome\Downloads\exercise_solution_chaper_2_personal_budget.xlsx" TargetMode="External"/><Relationship Id="rId1" Type="http://schemas.openxmlformats.org/officeDocument/2006/relationships/externalLinkPath" Target="file:///C:\Users\welcome\Downloads\exercise_solution_chaper_2_personal_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8E0225-98E0-4CC6-B564-11B9011B13DC}" name="Income" displayName="Income" ref="C9:P14" totalsRowCount="1" headerRowDxfId="54" tableBorderDxfId="53" totalsRowBorderDxfId="52">
  <autoFilter ref="C9:P13" xr:uid="{5D8E0225-98E0-4CC6-B564-11B9011B13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5854166-936B-4923-B2F2-ED9F8324B1E9}" name="Item" totalsRowLabel="Total" totalsRowDxfId="50"/>
    <tableColumn id="2" xr3:uid="{D28DD495-C93B-4CD1-A8FF-65530326AA84}" name="Jan" totalsRowFunction="sum" totalsRowDxfId="49"/>
    <tableColumn id="3" xr3:uid="{0F75ABF0-592E-4206-86BB-A36266992431}" name="Feb" totalsRowFunction="sum" totalsRowDxfId="48"/>
    <tableColumn id="4" xr3:uid="{6B7021E2-401F-4A29-9945-7C963FD07E82}" name="Mar" totalsRowFunction="sum" totalsRowDxfId="47"/>
    <tableColumn id="5" xr3:uid="{2B1D0D74-77C4-412F-8085-15D26CBEAB1E}" name="Apr" totalsRowFunction="sum" totalsRowDxfId="46"/>
    <tableColumn id="6" xr3:uid="{3B5D62DB-7821-4BDF-8E8F-24EF405CC3BE}" name="May" totalsRowDxfId="45"/>
    <tableColumn id="7" xr3:uid="{EB7600C9-7B93-4B84-A84A-804EAC33C477}" name="Jun" totalsRowDxfId="44"/>
    <tableColumn id="8" xr3:uid="{7A799F31-B07A-43DD-953B-01CE5754B0B6}" name="Jul" totalsRowDxfId="43"/>
    <tableColumn id="9" xr3:uid="{5278A875-E6AF-42D6-834E-1A751CE58A3E}" name="Aug" totalsRowDxfId="42"/>
    <tableColumn id="10" xr3:uid="{809E2BC0-D6E4-481C-A721-9431447562AA}" name="Sep" totalsRowDxfId="41"/>
    <tableColumn id="11" xr3:uid="{7C774C35-88B5-40C1-99AF-176CD687D1BA}" name="Oct" totalsRowDxfId="40"/>
    <tableColumn id="12" xr3:uid="{CAAB6EFF-69A6-4597-82FA-B5ABE18372E7}" name="Nov" totalsRowDxfId="39"/>
    <tableColumn id="13" xr3:uid="{C582BAF5-2D83-4B81-91C7-C80E74C01D25}" name="Dec" totalsRowDxfId="38"/>
    <tableColumn id="14" xr3:uid="{3C2DDA45-0662-44D2-8B70-F3F18D03A58C}" name="Year To Date" totalsRowFunction="sum" dataDxfId="51" totalsRowDxfId="37">
      <calculatedColumnFormula>SUM(Income[[#This Row],[Jan]:[Dec]])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B3D39B-E42F-4687-A3A2-C0983EBEDCC2}" name="Income4" displayName="Income4" ref="C20:P34" totalsRowCount="1" headerRowDxfId="36" dataDxfId="35" tableBorderDxfId="33" totalsRowBorderDxfId="34">
  <autoFilter ref="C20:P33" xr:uid="{2BB3D39B-E42F-4687-A3A2-C0983EBEDC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4410E716-2A63-4275-8C0D-176835214BCA}" name="Item" dataDxfId="32" totalsRowDxfId="18"/>
    <tableColumn id="2" xr3:uid="{9F2893F4-4E8C-4FE3-9DD8-8C45AE06D053}" name="Jan" totalsRowFunction="sum" dataDxfId="31" totalsRowDxfId="17"/>
    <tableColumn id="3" xr3:uid="{AB689551-53F8-4C75-B066-6F054467E15C}" name="Feb" totalsRowFunction="sum" dataDxfId="30" totalsRowDxfId="16"/>
    <tableColumn id="4" xr3:uid="{3B42F112-14F4-4AA8-B094-24262B978F60}" name="Mar" totalsRowFunction="sum" dataDxfId="29" totalsRowDxfId="15"/>
    <tableColumn id="5" xr3:uid="{F10A67E7-2043-4109-9CB2-626E436504AD}" name="Apr" totalsRowFunction="sum" dataDxfId="28" totalsRowDxfId="14"/>
    <tableColumn id="6" xr3:uid="{080CD5F6-36AB-4463-97C1-D5EB7A2AC431}" name="May" dataDxfId="27" totalsRowDxfId="13"/>
    <tableColumn id="7" xr3:uid="{E0166B56-F776-46EC-A86C-4C323F895A50}" name="Jun" dataDxfId="26" totalsRowDxfId="12"/>
    <tableColumn id="8" xr3:uid="{AA6E321E-BF48-4F13-A1C0-BFD8C406CDC8}" name="Jul" dataDxfId="25" totalsRowDxfId="11"/>
    <tableColumn id="9" xr3:uid="{BC0247F8-F217-446F-BB99-224F7B4F06B9}" name="Aug" dataDxfId="24" totalsRowDxfId="10"/>
    <tableColumn id="10" xr3:uid="{76971352-5CC2-43A8-BC4B-C15E14C1B7C8}" name="Sep" dataDxfId="23" totalsRowDxfId="9"/>
    <tableColumn id="11" xr3:uid="{C135E7B5-8612-49EB-A6A8-F08EB1B55C14}" name="Oct" dataDxfId="22" totalsRowDxfId="8"/>
    <tableColumn id="12" xr3:uid="{05097C7B-A98E-4305-A950-E2CD8CDC9E16}" name="Nov" dataDxfId="21" totalsRowDxfId="7"/>
    <tableColumn id="13" xr3:uid="{808806D8-9483-47C3-9409-E653C385061B}" name="Dec" dataDxfId="20" totalsRowDxfId="6"/>
    <tableColumn id="14" xr3:uid="{5E752972-7207-4970-AAAA-73EEECA4D2CB}" name="Year To Date" totalsRowFunction="sum" dataDxfId="19" totalsRowDxfId="5">
      <calculatedColumnFormula>SUM(Income4[[#This Row],[Jan]:[Apr]])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FAA3-6200-4130-9584-098BCA497F48}">
  <dimension ref="B3:P37"/>
  <sheetViews>
    <sheetView showGridLines="0" tabSelected="1" workbookViewId="0">
      <selection activeCell="M41" sqref="M41"/>
    </sheetView>
  </sheetViews>
  <sheetFormatPr defaultRowHeight="14.4" x14ac:dyDescent="0.3"/>
  <cols>
    <col min="3" max="3" width="17.77734375" customWidth="1"/>
    <col min="4" max="11" width="10.44140625" customWidth="1"/>
    <col min="12" max="12" width="11.44140625" customWidth="1"/>
    <col min="13" max="13" width="11.77734375" customWidth="1"/>
    <col min="14" max="15" width="8.88671875" customWidth="1"/>
    <col min="16" max="16" width="13.33203125" customWidth="1"/>
  </cols>
  <sheetData>
    <row r="3" spans="2:16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6" spans="2:16" x14ac:dyDescent="0.3">
      <c r="B6" s="4"/>
      <c r="C6" s="2" t="s">
        <v>1</v>
      </c>
      <c r="D6" s="2"/>
      <c r="E6" s="2"/>
      <c r="F6" s="3">
        <v>40000</v>
      </c>
    </row>
    <row r="8" spans="2:16" x14ac:dyDescent="0.3">
      <c r="C8" s="8" t="s">
        <v>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2:16" x14ac:dyDescent="0.3">
      <c r="C9" s="6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5" t="s">
        <v>8</v>
      </c>
      <c r="I9" s="5" t="s">
        <v>9</v>
      </c>
      <c r="J9" s="5" t="s">
        <v>10</v>
      </c>
      <c r="K9" s="5" t="s">
        <v>11</v>
      </c>
      <c r="L9" s="5" t="s">
        <v>12</v>
      </c>
      <c r="M9" s="5" t="s">
        <v>13</v>
      </c>
      <c r="N9" s="6" t="s">
        <v>14</v>
      </c>
      <c r="O9" s="6" t="s">
        <v>15</v>
      </c>
      <c r="P9" s="6" t="s">
        <v>16</v>
      </c>
    </row>
    <row r="10" spans="2:16" x14ac:dyDescent="0.3">
      <c r="C10" s="7" t="s">
        <v>17</v>
      </c>
      <c r="D10" s="7">
        <v>60000</v>
      </c>
      <c r="E10" s="7">
        <v>60000</v>
      </c>
      <c r="F10" s="7">
        <v>60000</v>
      </c>
      <c r="G10" s="7">
        <v>75000</v>
      </c>
      <c r="H10" s="7"/>
      <c r="I10" s="7"/>
      <c r="J10" s="7"/>
      <c r="K10" s="7"/>
      <c r="L10" s="7"/>
      <c r="M10" s="7"/>
      <c r="N10" s="7"/>
      <c r="O10" s="7"/>
      <c r="P10" s="7">
        <f>SUM(Income[[#This Row],[Jan]:[Dec]])</f>
        <v>255000</v>
      </c>
    </row>
    <row r="11" spans="2:16" x14ac:dyDescent="0.3">
      <c r="C11" s="7" t="s">
        <v>18</v>
      </c>
      <c r="D11" s="7">
        <v>14000</v>
      </c>
      <c r="E11" s="7">
        <v>14000</v>
      </c>
      <c r="F11" s="7">
        <v>0</v>
      </c>
      <c r="G11" s="7">
        <v>15000</v>
      </c>
      <c r="H11" s="7"/>
      <c r="I11" s="7"/>
      <c r="J11" s="7"/>
      <c r="K11" s="7"/>
      <c r="L11" s="7"/>
      <c r="M11" s="7"/>
      <c r="N11" s="7"/>
      <c r="O11" s="7"/>
      <c r="P11" s="7">
        <f>SUM(Income[[#This Row],[Jan]:[Dec]])</f>
        <v>43000</v>
      </c>
    </row>
    <row r="12" spans="2:16" x14ac:dyDescent="0.3">
      <c r="C12" s="7" t="s">
        <v>19</v>
      </c>
      <c r="D12" s="7">
        <v>2000</v>
      </c>
      <c r="E12" s="7">
        <v>600</v>
      </c>
      <c r="F12" s="7">
        <v>1400</v>
      </c>
      <c r="G12" s="7">
        <v>0</v>
      </c>
      <c r="H12" s="7"/>
      <c r="I12" s="7"/>
      <c r="J12" s="7"/>
      <c r="K12" s="7"/>
      <c r="L12" s="7"/>
      <c r="M12" s="7"/>
      <c r="N12" s="7"/>
      <c r="O12" s="7"/>
      <c r="P12" s="7">
        <f>SUM(Income[[#This Row],[Jan]:[Dec]])</f>
        <v>4000</v>
      </c>
    </row>
    <row r="13" spans="2:16" ht="15" thickBot="1" x14ac:dyDescent="0.35">
      <c r="C13" s="7" t="s">
        <v>20</v>
      </c>
      <c r="D13" s="7">
        <v>0</v>
      </c>
      <c r="E13" s="7">
        <v>0</v>
      </c>
      <c r="F13" s="7">
        <v>0</v>
      </c>
      <c r="G13" s="7">
        <v>0</v>
      </c>
      <c r="H13" s="7"/>
      <c r="I13" s="7"/>
      <c r="J13" s="7"/>
      <c r="K13" s="7"/>
      <c r="L13" s="7"/>
      <c r="M13" s="7"/>
      <c r="N13" s="7"/>
      <c r="O13" s="7"/>
      <c r="P13" s="7">
        <f>SUM(Income[[#This Row],[Jan]:[Dec]])</f>
        <v>0</v>
      </c>
    </row>
    <row r="14" spans="2:16" ht="15" thickBot="1" x14ac:dyDescent="0.35">
      <c r="C14" s="10" t="s">
        <v>21</v>
      </c>
      <c r="D14" s="11">
        <f>SUBTOTAL(109,Income[Jan])</f>
        <v>76000</v>
      </c>
      <c r="E14" s="11">
        <f>SUBTOTAL(109,Income[Feb])</f>
        <v>74600</v>
      </c>
      <c r="F14" s="11">
        <f>SUBTOTAL(109,Income[Mar])</f>
        <v>61400</v>
      </c>
      <c r="G14" s="11">
        <f>SUBTOTAL(109,Income[Apr])</f>
        <v>90000</v>
      </c>
      <c r="H14" s="11"/>
      <c r="I14" s="11"/>
      <c r="J14" s="11"/>
      <c r="K14" s="11"/>
      <c r="L14" s="11"/>
      <c r="M14" s="11"/>
      <c r="N14" s="11"/>
      <c r="O14" s="11"/>
      <c r="P14" s="12">
        <f>SUBTOTAL(109,Income[Year To Date])</f>
        <v>302000</v>
      </c>
    </row>
    <row r="19" spans="3:16" x14ac:dyDescent="0.3">
      <c r="C19" s="8" t="s">
        <v>26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3:16" x14ac:dyDescent="0.3">
      <c r="C20" s="6" t="s">
        <v>3</v>
      </c>
      <c r="D20" s="5" t="s">
        <v>4</v>
      </c>
      <c r="E20" s="5" t="s">
        <v>5</v>
      </c>
      <c r="F20" s="5" t="s">
        <v>6</v>
      </c>
      <c r="G20" s="5" t="s">
        <v>7</v>
      </c>
      <c r="H20" s="5" t="s">
        <v>8</v>
      </c>
      <c r="I20" s="5" t="s">
        <v>9</v>
      </c>
      <c r="J20" s="5" t="s">
        <v>10</v>
      </c>
      <c r="K20" s="5" t="s">
        <v>11</v>
      </c>
      <c r="L20" s="5" t="s">
        <v>12</v>
      </c>
      <c r="M20" s="5" t="s">
        <v>13</v>
      </c>
      <c r="N20" s="6" t="s">
        <v>14</v>
      </c>
      <c r="O20" s="6" t="s">
        <v>15</v>
      </c>
      <c r="P20" s="6" t="s">
        <v>16</v>
      </c>
    </row>
    <row r="21" spans="3:16" x14ac:dyDescent="0.3">
      <c r="C21" s="14" t="s">
        <v>27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3:16" x14ac:dyDescent="0.3">
      <c r="C22" s="13" t="s">
        <v>28</v>
      </c>
      <c r="D22" s="13">
        <v>23000</v>
      </c>
      <c r="E22" s="13">
        <v>23000</v>
      </c>
      <c r="F22" s="13">
        <v>23000</v>
      </c>
      <c r="G22" s="13">
        <v>22500</v>
      </c>
      <c r="H22" s="13"/>
      <c r="I22" s="13"/>
      <c r="J22" s="13"/>
      <c r="K22" s="13"/>
      <c r="L22" s="13"/>
      <c r="M22" s="13"/>
      <c r="N22" s="13"/>
      <c r="O22" s="13"/>
      <c r="P22" s="13">
        <f>SUM(Income4[[#This Row],[Jan]:[Apr]])</f>
        <v>91500</v>
      </c>
    </row>
    <row r="23" spans="3:16" x14ac:dyDescent="0.3">
      <c r="C23" s="13" t="s">
        <v>29</v>
      </c>
      <c r="D23" s="13">
        <v>400</v>
      </c>
      <c r="E23" s="13">
        <v>400</v>
      </c>
      <c r="F23" s="13">
        <v>400</v>
      </c>
      <c r="G23" s="13">
        <v>400</v>
      </c>
      <c r="H23" s="13"/>
      <c r="I23" s="13"/>
      <c r="J23" s="13"/>
      <c r="K23" s="13"/>
      <c r="L23" s="13"/>
      <c r="M23" s="13"/>
      <c r="N23" s="13"/>
      <c r="O23" s="13"/>
      <c r="P23" s="13">
        <f>SUM(Income4[[#This Row],[Jan]:[Apr]])</f>
        <v>1600</v>
      </c>
    </row>
    <row r="24" spans="3:16" x14ac:dyDescent="0.3">
      <c r="C24" s="13" t="s">
        <v>30</v>
      </c>
      <c r="D24" s="13">
        <v>1700</v>
      </c>
      <c r="E24" s="13">
        <v>1600</v>
      </c>
      <c r="F24" s="13">
        <v>2300</v>
      </c>
      <c r="G24" s="13">
        <v>2800</v>
      </c>
      <c r="H24" s="13"/>
      <c r="I24" s="13"/>
      <c r="J24" s="13"/>
      <c r="K24" s="13"/>
      <c r="L24" s="13"/>
      <c r="M24" s="13"/>
      <c r="N24" s="13"/>
      <c r="O24" s="13"/>
      <c r="P24" s="13">
        <f>SUM(Income4[[#This Row],[Jan]:[Apr]])</f>
        <v>8400</v>
      </c>
    </row>
    <row r="25" spans="3:16" x14ac:dyDescent="0.3">
      <c r="C25" s="13" t="s">
        <v>31</v>
      </c>
      <c r="D25" s="13">
        <v>800</v>
      </c>
      <c r="E25" s="13">
        <v>950</v>
      </c>
      <c r="F25" s="13">
        <v>940</v>
      </c>
      <c r="G25" s="13">
        <v>1020</v>
      </c>
      <c r="H25" s="13"/>
      <c r="I25" s="13"/>
      <c r="J25" s="13"/>
      <c r="K25" s="13"/>
      <c r="L25" s="13"/>
      <c r="M25" s="13"/>
      <c r="N25" s="13"/>
      <c r="O25" s="13"/>
      <c r="P25" s="13">
        <f>SUM(Income4[[#This Row],[Jan]:[Apr]])</f>
        <v>3710</v>
      </c>
    </row>
    <row r="26" spans="3:16" x14ac:dyDescent="0.3">
      <c r="C26" s="13" t="s">
        <v>32</v>
      </c>
      <c r="D26" s="13">
        <v>600</v>
      </c>
      <c r="E26" s="13">
        <v>230</v>
      </c>
      <c r="F26" s="13">
        <v>2350</v>
      </c>
      <c r="G26" s="13">
        <v>1540</v>
      </c>
      <c r="H26" s="13"/>
      <c r="I26" s="13"/>
      <c r="J26" s="13"/>
      <c r="K26" s="13"/>
      <c r="L26" s="13"/>
      <c r="M26" s="13"/>
      <c r="N26" s="13"/>
      <c r="O26" s="13"/>
      <c r="P26" s="13">
        <f>SUM(Income4[[#This Row],[Jan]:[Apr]])</f>
        <v>4720</v>
      </c>
    </row>
    <row r="27" spans="3:16" x14ac:dyDescent="0.3">
      <c r="C27" s="14" t="s">
        <v>33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3:16" x14ac:dyDescent="0.3">
      <c r="C28" s="13" t="s">
        <v>34</v>
      </c>
      <c r="D28" s="13">
        <v>200</v>
      </c>
      <c r="E28" s="13">
        <v>180</v>
      </c>
      <c r="F28" s="13">
        <v>160</v>
      </c>
      <c r="G28" s="13">
        <v>210</v>
      </c>
      <c r="H28" s="13"/>
      <c r="I28" s="13"/>
      <c r="J28" s="13"/>
      <c r="K28" s="13"/>
      <c r="L28" s="13"/>
      <c r="M28" s="13"/>
      <c r="N28" s="13"/>
      <c r="O28" s="13"/>
      <c r="P28" s="13">
        <f>SUM(Income4[[#This Row],[Jan]:[Apr]])</f>
        <v>750</v>
      </c>
    </row>
    <row r="29" spans="3:16" x14ac:dyDescent="0.3">
      <c r="C29" s="13" t="s">
        <v>35</v>
      </c>
      <c r="D29" s="13">
        <v>50</v>
      </c>
      <c r="E29" s="13">
        <v>45</v>
      </c>
      <c r="F29" s="13">
        <v>37</v>
      </c>
      <c r="G29" s="13">
        <v>0</v>
      </c>
      <c r="H29" s="13"/>
      <c r="I29" s="13"/>
      <c r="J29" s="13"/>
      <c r="K29" s="13"/>
      <c r="L29" s="13"/>
      <c r="M29" s="13"/>
      <c r="N29" s="13"/>
      <c r="O29" s="13"/>
      <c r="P29" s="13">
        <f>SUM(Income4[[#This Row],[Jan]:[Apr]])</f>
        <v>132</v>
      </c>
    </row>
    <row r="30" spans="3:16" x14ac:dyDescent="0.3">
      <c r="C30" s="14" t="s">
        <v>36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3:16" x14ac:dyDescent="0.3">
      <c r="C31" s="13" t="s">
        <v>37</v>
      </c>
      <c r="D31" s="13">
        <v>125</v>
      </c>
      <c r="E31" s="13">
        <v>100</v>
      </c>
      <c r="F31" s="13">
        <v>67</v>
      </c>
      <c r="G31" s="13">
        <v>140</v>
      </c>
      <c r="H31" s="13"/>
      <c r="I31" s="13"/>
      <c r="J31" s="13"/>
      <c r="K31" s="13"/>
      <c r="L31" s="13"/>
      <c r="M31" s="13"/>
      <c r="N31" s="13"/>
      <c r="O31" s="13"/>
      <c r="P31" s="13">
        <f>SUM(Income4[[#This Row],[Jan]:[Apr]])</f>
        <v>432</v>
      </c>
    </row>
    <row r="32" spans="3:16" x14ac:dyDescent="0.3">
      <c r="C32" s="13" t="s">
        <v>38</v>
      </c>
      <c r="D32" s="13">
        <v>10</v>
      </c>
      <c r="E32" s="13">
        <v>5</v>
      </c>
      <c r="F32" s="13">
        <v>9</v>
      </c>
      <c r="G32" s="13">
        <v>0</v>
      </c>
      <c r="H32" s="13"/>
      <c r="I32" s="13"/>
      <c r="J32" s="13"/>
      <c r="K32" s="13"/>
      <c r="L32" s="13"/>
      <c r="M32" s="13"/>
      <c r="N32" s="13"/>
      <c r="O32" s="13"/>
      <c r="P32" s="13">
        <f>SUM(Income4[[#This Row],[Jan]:[Apr]])</f>
        <v>24</v>
      </c>
    </row>
    <row r="33" spans="3:16" ht="15" thickBot="1" x14ac:dyDescent="0.35">
      <c r="C33" s="13" t="s">
        <v>39</v>
      </c>
      <c r="D33" s="13">
        <v>20</v>
      </c>
      <c r="E33" s="13">
        <v>45</v>
      </c>
      <c r="F33" s="13">
        <v>67</v>
      </c>
      <c r="G33" s="13">
        <v>120</v>
      </c>
      <c r="H33" s="13"/>
      <c r="I33" s="13"/>
      <c r="J33" s="13"/>
      <c r="K33" s="13"/>
      <c r="L33" s="13"/>
      <c r="M33" s="13"/>
      <c r="N33" s="13"/>
      <c r="O33" s="13"/>
      <c r="P33" s="13">
        <f>SUM(Income4[[#This Row],[Jan]:[Apr]])</f>
        <v>252</v>
      </c>
    </row>
    <row r="34" spans="3:16" x14ac:dyDescent="0.3">
      <c r="C34" s="9"/>
      <c r="D34" s="9">
        <f>SUBTOTAL(109,Income4[Jan])</f>
        <v>26905</v>
      </c>
      <c r="E34" s="9">
        <f>SUBTOTAL(109,Income4[Feb])</f>
        <v>26555</v>
      </c>
      <c r="F34" s="9">
        <f>SUBTOTAL(109,Income4[Mar])</f>
        <v>29330</v>
      </c>
      <c r="G34" s="9">
        <f>SUBTOTAL(109,Income4[Apr])</f>
        <v>28730</v>
      </c>
      <c r="H34" s="9"/>
      <c r="I34" s="9"/>
      <c r="J34" s="9"/>
      <c r="K34" s="9"/>
      <c r="L34" s="9"/>
      <c r="M34" s="9"/>
      <c r="N34" s="9"/>
      <c r="O34" s="9"/>
      <c r="P34" s="9">
        <f>SUBTOTAL(109,Income4[Year To Date])</f>
        <v>111520</v>
      </c>
    </row>
    <row r="37" spans="3:16" x14ac:dyDescent="0.3">
      <c r="C37" s="16" t="s">
        <v>40</v>
      </c>
      <c r="D37" s="17">
        <f>[1]!Income[[#Totals],[Jan]]-[1]!Expenses[[#Totals],[Jan]]</f>
        <v>49095</v>
      </c>
      <c r="E37" s="17">
        <f>[1]!Income[[#Totals],[Feb]]-[1]!Expenses[[#Totals],[Feb]]</f>
        <v>48045</v>
      </c>
      <c r="F37" s="17">
        <f>[1]!Income[[#Totals],[Mar]]-[1]!Expenses[[#Totals],[Mar]]</f>
        <v>32070</v>
      </c>
      <c r="G37" s="17">
        <f>[1]!Income[[#Totals],[Apr]]-[1]!Expenses[[#Totals],[Apr]]</f>
        <v>61270</v>
      </c>
      <c r="H37" s="17"/>
      <c r="I37" s="17"/>
      <c r="J37" s="17"/>
      <c r="K37" s="17"/>
      <c r="L37" s="17"/>
      <c r="M37" s="17"/>
      <c r="N37" s="17"/>
      <c r="O37" s="17"/>
      <c r="P37" s="18">
        <f>[1]!Income[[#Totals],[Year To Date]]-[1]!Expenses[[#Totals],[Year To Date]]</f>
        <v>190480</v>
      </c>
    </row>
  </sheetData>
  <mergeCells count="4">
    <mergeCell ref="C8:P8"/>
    <mergeCell ref="C19:P19"/>
    <mergeCell ref="C3:P4"/>
    <mergeCell ref="C6:E6"/>
  </mergeCells>
  <phoneticPr fontId="3" type="noConversion"/>
  <conditionalFormatting sqref="C37:G37">
    <cfRule type="cellIs" dxfId="4" priority="2" operator="lessThan">
      <formula>$D$4</formula>
    </cfRule>
  </conditionalFormatting>
  <conditionalFormatting sqref="D37:G37 P37">
    <cfRule type="cellIs" dxfId="2" priority="1" operator="lessThan">
      <formula>$F$6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KUMAR R A</dc:creator>
  <cp:lastModifiedBy>SANTHOSH KUMAR R A</cp:lastModifiedBy>
  <dcterms:created xsi:type="dcterms:W3CDTF">2023-11-14T00:59:32Z</dcterms:created>
  <dcterms:modified xsi:type="dcterms:W3CDTF">2023-11-14T01:44:26Z</dcterms:modified>
</cp:coreProperties>
</file>