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638\Downloads\"/>
    </mc:Choice>
  </mc:AlternateContent>
  <xr:revisionPtr revIDLastSave="0" documentId="13_ncr:1_{7A981957-F631-4569-A231-F4235E9148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C10" i="3"/>
  <c r="C11" i="3"/>
  <c r="B10" i="3"/>
  <c r="B11" i="3"/>
  <c r="D9" i="3"/>
  <c r="C9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G52" i="1"/>
  <c r="F52" i="1"/>
  <c r="F49" i="1"/>
  <c r="F48" i="1"/>
  <c r="F47" i="1"/>
  <c r="F39" i="1"/>
  <c r="F38" i="1"/>
  <c r="F37" i="1"/>
  <c r="F36" i="1"/>
  <c r="F44" i="1"/>
  <c r="F45" i="1"/>
  <c r="F43" i="1"/>
  <c r="F42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<sst xmlns="http://schemas.openxmlformats.org/spreadsheetml/2006/main" count="1533" uniqueCount="77">
  <si>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</si>
  <si>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</si>
  <si>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</si>
  <si>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</si>
  <si>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</si>
  <si>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</si>
  <si>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</si>
  <si>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</si>
  <si>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</si>
  <si>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</si>
  <si>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</si>
  <si>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</si>
  <si>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</si>
  <si>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</si>
  <si>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</si>
  <si>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</si>
  <si>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</si>
  <si>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</si>
  <si>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</si>
  <si>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</si>
  <si>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</si>
  <si>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</si>
  <si>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</si>
  <si>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</si>
  <si>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</si>
  <si>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</si>
  <si>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</si>
  <si>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</si>
  <si>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</si>
  <si>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</si>
  <si>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</si>
  <si>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</si>
  <si>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</si>
  <si>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</si>
  <si>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</si>
  <si>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</si>
  <si>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</si>
  <si>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</si>
  <si>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</si>
  <si>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</si>
  <si>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</si>
  <si>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</si>
  <si>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</si>
  <si>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</si>
  <si>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</si>
  <si>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</si>
  <si>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</si>
  <si>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</si>
  <si>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</si>
  <si>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</si>
  <si>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</si>
  <si>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</si>
  <si>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</si>
  <si>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</si>
  <si>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</si>
  <si>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</si>
  <si>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</si>
  <si>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</si>
  <si>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</si>
  <si>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</si>
  <si>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</si>
  <si>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</si>
  <si>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</si>
  <si>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</si>
  <si>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</si>
  <si>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</si>
  <si>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</si>
  <si>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</si>
  <si>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</si>
  <si>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</si>
  <si>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</si>
  <si>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</si>
  <si>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</si>
  <si>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</si>
  <si>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</si>
  <si>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</si>
  <si>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sumif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</si>
</sst>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6" formatCode="[$-14009]dd/mm/yyyy;@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166" fontId="0" fillId="0" borderId="1" xfId="0" applyNumberFormat="1" applyBorder="1"/>
    <xf numFmtId="166" fontId="0" fillId="0" borderId="0" xfId="0" applyNumberFormat="1"/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>
      <selection activeCell="F1" sqref="F1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  <col min="12" max="12" width="10.33203125" bestFit="1" customWidth="1"/>
  </cols>
  <sheetData>
    <row r="1" spans="1:12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12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12" x14ac:dyDescent="0.3">
      <c r="A3" s="2">
        <v>100002</v>
      </c>
      <c r="B3" s="20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12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12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  <c r="L5" s="21"/>
    </row>
    <row r="6" spans="1:12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12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12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12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12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12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12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12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12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12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12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COUNTIF(D2:D25,"microwave")</f>
        <v>5</v>
      </c>
    </row>
    <row r="31" spans="1:7" x14ac:dyDescent="0.3">
      <c r="E31" s="4" t="s">
        <v>37</v>
      </c>
      <c r="F31">
        <f>COUNTIF(F2:F25,"truck 3")</f>
        <v>8</v>
      </c>
    </row>
    <row r="32" spans="1:7" x14ac:dyDescent="0.3">
      <c r="E32" s="4" t="s">
        <v>38</v>
      </c>
      <c r="F32">
        <f>COUNTIF(C2:C25,"Peter White")</f>
        <v>6</v>
      </c>
    </row>
    <row r="33" spans="5:6" x14ac:dyDescent="0.3">
      <c r="E33" s="4" t="s">
        <v>30</v>
      </c>
      <c r="F33">
        <f>COUNTIF(E2:E25,"&lt;20")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SUMIF(D2:D25,"refrigerator",E2:E25)</f>
        <v>105</v>
      </c>
    </row>
    <row r="37" spans="5:6" x14ac:dyDescent="0.3">
      <c r="E37" s="4" t="s">
        <v>28</v>
      </c>
      <c r="F37">
        <f>SUMIF(D2:D25,"washing machine",E2:E25)</f>
        <v>164</v>
      </c>
    </row>
    <row r="38" spans="5:6" x14ac:dyDescent="0.3">
      <c r="E38" s="4" t="s">
        <v>34</v>
      </c>
      <c r="F38">
        <f>SUMIF(F2:F25,"truck 4", E2:E25)</f>
        <v>156</v>
      </c>
    </row>
    <row r="39" spans="5:6" x14ac:dyDescent="0.3">
      <c r="E39" s="4" t="s">
        <v>44</v>
      </c>
      <c r="F39">
        <f>SUMIF(F2:F25,"truck*",E2:E25)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COUNTIFS(D2:D25,"microwave",G2:G25,"Boston")</f>
        <v>2</v>
      </c>
    </row>
    <row r="43" spans="5:6" x14ac:dyDescent="0.3">
      <c r="E43" s="4" t="s">
        <v>40</v>
      </c>
      <c r="F43">
        <f>COUNTIFS(C2:C25,"Peter White",F2:F25,"truck 1")</f>
        <v>2</v>
      </c>
    </row>
    <row r="44" spans="5:6" x14ac:dyDescent="0.3">
      <c r="E44" s="4" t="s">
        <v>41</v>
      </c>
      <c r="F44">
        <f>COUNTIFS(G2:G25,"Boston",B2:B25,"&gt;03-02-2013")</f>
        <v>2</v>
      </c>
    </row>
    <row r="45" spans="5:6" x14ac:dyDescent="0.3">
      <c r="E45" s="4" t="s">
        <v>42</v>
      </c>
      <c r="F45">
        <f>COUNTIFS(B2:B25,"&gt;=03-02-2013",B2:B25,"&lt;=06-02-2013")</f>
        <v>14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SUMIFS(E2:E25,D2:D25,"microwave",G2:G25,"NY")</f>
        <v>25</v>
      </c>
    </row>
    <row r="48" spans="5:6" x14ac:dyDescent="0.3">
      <c r="E48" s="4" t="s">
        <v>33</v>
      </c>
      <c r="F48">
        <f>SUMIFS(E2:E25,F2:F25,"truck 1",G2:G25,"Pittsburgh")</f>
        <v>75</v>
      </c>
    </row>
    <row r="49" spans="5:7" x14ac:dyDescent="0.3">
      <c r="E49" s="4" t="s">
        <v>43</v>
      </c>
      <c r="F49">
        <f>SUMIFS(E2:E25,B2:B25,"&gt;=03-02-2013",B2:B25,"&lt;=06-02-2013")</f>
        <v>309</v>
      </c>
    </row>
    <row r="51" spans="5:7" x14ac:dyDescent="0.3">
      <c r="F51" t="s">
        <v>76</v>
      </c>
      <c r="G51" t="s">
        <v>26</v>
      </c>
    </row>
    <row r="52" spans="5:7" x14ac:dyDescent="0.3">
      <c r="E52" s="4" t="s">
        <v>32</v>
      </c>
      <c r="F52">
        <f>SUMIF(G2:G25,"NY",E2:E25)+SUMIF(G2:G25,"Philadelphia",E2:E25)+SUMIF(G2:G25,"Baltimore",E2:E25)</f>
        <v>386</v>
      </c>
      <c r="G52">
        <f>SUMIFS(E2:E25,G2:G25,"NY")+SUMIFS(E2:E25,G2:G25,"Baltimore")+SUMIFS(E2:E25,G2:G25,"Philadelphia")</f>
        <v>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B2" sqref="B2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COUNTIF($B$16:$B$241,A2)</f>
        <v>71</v>
      </c>
      <c r="C2" s="2">
        <f>SUMIF($B$16:$B$241,A2,$E$16:$E$241)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COUNTIF($B$16:$B$241,A3)</f>
        <v>46</v>
      </c>
      <c r="C3" s="2">
        <f t="shared" ref="C3:C5" si="1">SUMIF($B$16:$B$241,A3,$E$16:$E$241)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COUNTIF($C$16:$C$241,A9)</f>
        <v>25</v>
      </c>
      <c r="C9" s="2">
        <f>SUMIF($C$16:$C$241,A9,$E$16:$E$241)</f>
        <v>688</v>
      </c>
      <c r="D9" s="2">
        <f>COUNTIFS($B$16:$B$241,"Shaving",$C$16:$C$241,A9)</f>
        <v>7</v>
      </c>
      <c r="E9" s="2">
        <f>COUNTIFS($B$16:$B$241,"Kids",$C$16:$C$241,A9)</f>
        <v>1</v>
      </c>
      <c r="F9" s="2">
        <f>SUMIFS($E$16:$E$241,$C$16:$C$241,A9,$B$16:$B$241,"Shaving",$A$16:$A$241,"&gt;=10-05-2013",$A$16:$A$241,"&lt;=20-05-2013")</f>
        <v>31</v>
      </c>
    </row>
    <row r="10" spans="1:6" x14ac:dyDescent="0.3">
      <c r="A10" s="9" t="s">
        <v>54</v>
      </c>
      <c r="B10" s="2">
        <f t="shared" ref="B10:B11" si="5">COUNTIF($C$16:$C$241,A10)</f>
        <v>31</v>
      </c>
      <c r="C10" s="2">
        <f t="shared" ref="C10:C11" si="6">SUMIF($C$16:$C$241,A10,$E$16:$E$241)</f>
        <v>965</v>
      </c>
      <c r="D10" s="2">
        <f t="shared" ref="D10:D11" si="7">COUNTIFS($B$16:$B$241,"Shaving",$C$16:$C$241,A10)</f>
        <v>8</v>
      </c>
      <c r="E10" s="2">
        <f t="shared" ref="E10:E11" si="8">COUNTIFS($B$16:$B$241,"Kids",$C$16:$C$241,A10)</f>
        <v>1</v>
      </c>
      <c r="F10" s="2">
        <f t="shared" ref="F10:F11" si="9">SUMIFS($E$16:$E$241,$C$16:$C$241,A10,$B$16:$B$241,"Shaving",$A$16:$A$241,"&gt;=10-05-2013",$A$16:$A$241,"&lt;=20-05-2013")</f>
        <v>24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11" sqref="F11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B8" sqref="B8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Santhosh S</cp:lastModifiedBy>
  <dcterms:created xsi:type="dcterms:W3CDTF">2013-06-05T17:23:06Z</dcterms:created>
  <dcterms:modified xsi:type="dcterms:W3CDTF">2022-06-23T07:45:56Z</dcterms:modified>
</cp:coreProperties>
</file>