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_020819\0FM2_ML_all\AutoCorrel\"/>
    </mc:Choice>
  </mc:AlternateContent>
  <xr:revisionPtr revIDLastSave="0" documentId="13_ncr:1_{3578D7BB-679D-4396-B652-A4106E791995}" xr6:coauthVersionLast="45" xr6:coauthVersionMax="45" xr10:uidLastSave="{00000000-0000-0000-0000-000000000000}"/>
  <bookViews>
    <workbookView xWindow="-108" yWindow="-108" windowWidth="23256" windowHeight="12576" xr2:uid="{5D77D047-3574-4042-B08F-DC1815633E70}"/>
  </bookViews>
  <sheets>
    <sheet name="DWS" sheetId="1" r:id="rId1"/>
    <sheet name="RunTest" sheetId="5" r:id="rId2"/>
    <sheet name="scatr LNx" sheetId="4" r:id="rId3"/>
    <sheet name="Breusch Godfrey" sheetId="3" r:id="rId4"/>
    <sheet name="Res Res-1 Res vs X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3" l="1"/>
  <c r="Q6" i="3"/>
  <c r="O13" i="5" l="1"/>
  <c r="O15" i="5" s="1"/>
  <c r="O16" i="5" s="1"/>
  <c r="R2" i="5"/>
  <c r="O14" i="5"/>
  <c r="R3" i="5" l="1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27" i="4"/>
  <c r="U66" i="4" s="1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27" i="4"/>
  <c r="T66" i="4" s="1"/>
  <c r="T67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39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40" i="1"/>
  <c r="J79" i="1" l="1"/>
  <c r="K79" i="1"/>
  <c r="Q19" i="5"/>
  <c r="Q18" i="5"/>
  <c r="O4" i="3"/>
  <c r="O3" i="3"/>
  <c r="J80" i="1" l="1"/>
</calcChain>
</file>

<file path=xl/sharedStrings.xml><?xml version="1.0" encoding="utf-8"?>
<sst xmlns="http://schemas.openxmlformats.org/spreadsheetml/2006/main" count="156" uniqueCount="74">
  <si>
    <t>observation</t>
  </si>
  <si>
    <t>Prod_X</t>
  </si>
  <si>
    <t>Wages_Y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</si>
  <si>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</si>
  <si>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</si>
  <si>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</si>
  <si>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</si>
  <si>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</si>
  <si>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</si>
  <si>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</si>
  <si>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</si>
  <si>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</si>
  <si>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</si>
  <si>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</si>
  <si>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</si>
  <si>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</si>
  <si>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</si>
  <si>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</si>
  <si>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</si>
  <si>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</si>
  <si>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</si>
  <si>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</si>
  <si>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</si>
  <si>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</si>
  <si>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</si>
  <si>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</si>
  <si>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</si>
  <si>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</si>
  <si>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</si>
  <si>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Wages_Y</t>
  </si>
  <si>
    <t>Residuals</t>
  </si>
  <si>
    <t>Standard Residuals</t>
  </si>
  <si>
    <t>PROBABILITY OUTPUT</t>
  </si>
  <si>
    <t>Percentile</t>
  </si>
  <si>
    <t>Residual(-1)</t>
  </si>
  <si>
    <t xml:space="preserve">Res </t>
  </si>
  <si>
    <t>Res-1</t>
  </si>
  <si>
    <t>Res-2</t>
  </si>
  <si>
    <t>Res-3</t>
  </si>
  <si>
    <t>Res-4</t>
  </si>
  <si>
    <t>Res-5</t>
  </si>
  <si>
    <t>Res-6</t>
  </si>
  <si>
    <t xml:space="preserve">Predicted Res </t>
  </si>
  <si>
    <t>output per hour</t>
  </si>
  <si>
    <t>US 1959-1998</t>
  </si>
  <si>
    <t>res</t>
  </si>
  <si>
    <t>std res</t>
  </si>
  <si>
    <t>(ei-ei-1)^2</t>
  </si>
  <si>
    <t>ei^2</t>
  </si>
  <si>
    <t>lnX</t>
  </si>
  <si>
    <t>lnY</t>
  </si>
  <si>
    <t>Predicted lnY</t>
  </si>
  <si>
    <t>N1 =</t>
  </si>
  <si>
    <t>N2 =</t>
  </si>
  <si>
    <t>N =</t>
  </si>
  <si>
    <t>Num =</t>
  </si>
  <si>
    <t>Denom=</t>
  </si>
  <si>
    <t>First part=</t>
  </si>
  <si>
    <t>sd=</t>
  </si>
  <si>
    <t>real compensation per hour</t>
  </si>
  <si>
    <t>residuals</t>
  </si>
  <si>
    <t>UB</t>
  </si>
  <si>
    <t>LB</t>
  </si>
  <si>
    <t>Mean + 1.96*sd</t>
  </si>
  <si>
    <t>Mean - 1.96*sd</t>
  </si>
  <si>
    <t>R, 3 is not falling in between bands, Ho: RANDOM is rejected</t>
  </si>
  <si>
    <t xml:space="preserve">For k = 1, n=40 </t>
  </si>
  <si>
    <t>du=</t>
  </si>
  <si>
    <t>dl=</t>
  </si>
  <si>
    <t>(n-p)*Rsqr</t>
  </si>
  <si>
    <t>ChiSqr_crit</t>
  </si>
  <si>
    <t>5%, df = p =6</t>
  </si>
  <si>
    <t>Reject Ho: At least one regressor is having non zero AC</t>
  </si>
  <si>
    <t>Breusch-Godfrey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</si>
</sst>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3" xfId="0" applyFill="1" applyBorder="1" applyAlignment="1"/>
    <xf numFmtId="0" fontId="0" fillId="0" borderId="4" xfId="0" applyFill="1" applyBorder="1" applyAlignment="1"/>
    <xf numFmtId="0" fontId="0" fillId="2" borderId="0" xfId="0" applyFill="1" applyBorder="1" applyAlignment="1"/>
    <xf numFmtId="0" fontId="0" fillId="2" borderId="1" xfId="0" applyFill="1" applyBorder="1" applyAlignment="1"/>
    <xf numFmtId="0" fontId="1" fillId="0" borderId="0" xfId="0" applyFont="1" applyFill="1" applyBorder="1" applyAlignment="1">
      <alignment horizontal="center"/>
    </xf>
    <xf numFmtId="0" fontId="0" fillId="2" borderId="0" xfId="0" applyFill="1"/>
    <xf numFmtId="0" fontId="0" fillId="0" borderId="0" xfId="0" applyBorder="1"/>
    <xf numFmtId="0" fontId="0" fillId="3" borderId="0" xfId="0" applyFill="1"/>
    <xf numFmtId="0" fontId="0" fillId="4" borderId="0" xfId="0" applyFill="1" applyBorder="1" applyAlignment="1"/>
    <xf numFmtId="0" fontId="0" fillId="4" borderId="0" xfId="0" applyFill="1"/>
    <xf numFmtId="0" fontId="0" fillId="5" borderId="0" xfId="0" applyFill="1" applyBorder="1" applyAlignment="1"/>
    <xf numFmtId="0" fontId="0" fillId="5" borderId="0" xfId="0" applyFill="1"/>
    <xf numFmtId="0" fontId="2" fillId="0" borderId="0" xfId="0" applyFont="1"/>
    <xf numFmtId="0" fontId="3" fillId="6" borderId="0" xfId="0" applyFont="1" applyFill="1"/>
    <xf numFmtId="0" fontId="0" fillId="6" borderId="0" xfId="0" applyFill="1" applyBorder="1" applyAlignment="1"/>
    <xf numFmtId="0" fontId="4" fillId="0" borderId="0" xfId="0" applyFont="1"/>
    <xf numFmtId="0" fontId="2" fillId="2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Prod_X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Wages_Y</c:v>
          </c:tx>
          <c:spPr>
            <a:ln w="19050">
              <a:noFill/>
            </a:ln>
          </c:spPr>
          <c:xVal>
            <c:numRef>
              <c:f>DWS!$C$4:$C$43</c:f>
              <c:numCache>
                <c:formatCode>General</c:formatCode>
                <c:ptCount val="40"/>
                <c:pt idx="0">
                  <c:v>47.2</c:v>
                </c:pt>
                <c:pt idx="1">
                  <c:v>48</c:v>
                </c:pt>
                <c:pt idx="2">
                  <c:v>49.8</c:v>
                </c:pt>
                <c:pt idx="3">
                  <c:v>52.1</c:v>
                </c:pt>
                <c:pt idx="4">
                  <c:v>54.1</c:v>
                </c:pt>
                <c:pt idx="5">
                  <c:v>54.6</c:v>
                </c:pt>
                <c:pt idx="6">
                  <c:v>58.6</c:v>
                </c:pt>
                <c:pt idx="7">
                  <c:v>61</c:v>
                </c:pt>
                <c:pt idx="8">
                  <c:v>62.3</c:v>
                </c:pt>
                <c:pt idx="9">
                  <c:v>64.5</c:v>
                </c:pt>
                <c:pt idx="10">
                  <c:v>64.8</c:v>
                </c:pt>
                <c:pt idx="11">
                  <c:v>66.2</c:v>
                </c:pt>
                <c:pt idx="12">
                  <c:v>68.8</c:v>
                </c:pt>
                <c:pt idx="13">
                  <c:v>71</c:v>
                </c:pt>
                <c:pt idx="14">
                  <c:v>73.099999999999994</c:v>
                </c:pt>
                <c:pt idx="15">
                  <c:v>72.2</c:v>
                </c:pt>
                <c:pt idx="16">
                  <c:v>74.8</c:v>
                </c:pt>
                <c:pt idx="17">
                  <c:v>77.2</c:v>
                </c:pt>
                <c:pt idx="18">
                  <c:v>78.400000000000006</c:v>
                </c:pt>
                <c:pt idx="19">
                  <c:v>79.5</c:v>
                </c:pt>
                <c:pt idx="20">
                  <c:v>79.7</c:v>
                </c:pt>
                <c:pt idx="21">
                  <c:v>79.8</c:v>
                </c:pt>
                <c:pt idx="22">
                  <c:v>81.400000000000006</c:v>
                </c:pt>
                <c:pt idx="23">
                  <c:v>81.2</c:v>
                </c:pt>
                <c:pt idx="24">
                  <c:v>84</c:v>
                </c:pt>
                <c:pt idx="25">
                  <c:v>86.4</c:v>
                </c:pt>
                <c:pt idx="26">
                  <c:v>88.1</c:v>
                </c:pt>
                <c:pt idx="27">
                  <c:v>90.7</c:v>
                </c:pt>
                <c:pt idx="28">
                  <c:v>91.3</c:v>
                </c:pt>
                <c:pt idx="29">
                  <c:v>92.4</c:v>
                </c:pt>
                <c:pt idx="30">
                  <c:v>93.3</c:v>
                </c:pt>
                <c:pt idx="31">
                  <c:v>94.5</c:v>
                </c:pt>
                <c:pt idx="32">
                  <c:v>95.9</c:v>
                </c:pt>
                <c:pt idx="33">
                  <c:v>100</c:v>
                </c:pt>
                <c:pt idx="34">
                  <c:v>100.1</c:v>
                </c:pt>
                <c:pt idx="35">
                  <c:v>101.4</c:v>
                </c:pt>
                <c:pt idx="36">
                  <c:v>102.2</c:v>
                </c:pt>
                <c:pt idx="37">
                  <c:v>105.2</c:v>
                </c:pt>
                <c:pt idx="38">
                  <c:v>107.5</c:v>
                </c:pt>
                <c:pt idx="39">
                  <c:v>110.5</c:v>
                </c:pt>
              </c:numCache>
            </c:numRef>
          </c:xVal>
          <c:yVal>
            <c:numRef>
              <c:f>DWS!$B$4:$B$43</c:f>
              <c:numCache>
                <c:formatCode>General</c:formatCode>
                <c:ptCount val="40"/>
                <c:pt idx="0">
                  <c:v>58.5</c:v>
                </c:pt>
                <c:pt idx="1">
                  <c:v>59.9</c:v>
                </c:pt>
                <c:pt idx="2">
                  <c:v>61.7</c:v>
                </c:pt>
                <c:pt idx="3">
                  <c:v>63.9</c:v>
                </c:pt>
                <c:pt idx="4">
                  <c:v>65.3</c:v>
                </c:pt>
                <c:pt idx="5">
                  <c:v>67.8</c:v>
                </c:pt>
                <c:pt idx="6">
                  <c:v>69.3</c:v>
                </c:pt>
                <c:pt idx="7">
                  <c:v>71.8</c:v>
                </c:pt>
                <c:pt idx="8">
                  <c:v>73.7</c:v>
                </c:pt>
                <c:pt idx="9">
                  <c:v>76.5</c:v>
                </c:pt>
                <c:pt idx="10">
                  <c:v>77.599999999999994</c:v>
                </c:pt>
                <c:pt idx="11">
                  <c:v>79</c:v>
                </c:pt>
                <c:pt idx="12">
                  <c:v>80.5</c:v>
                </c:pt>
                <c:pt idx="13">
                  <c:v>82.9</c:v>
                </c:pt>
                <c:pt idx="14">
                  <c:v>84.7</c:v>
                </c:pt>
                <c:pt idx="15">
                  <c:v>83.7</c:v>
                </c:pt>
                <c:pt idx="16">
                  <c:v>84.5</c:v>
                </c:pt>
                <c:pt idx="17">
                  <c:v>87</c:v>
                </c:pt>
                <c:pt idx="18">
                  <c:v>88.1</c:v>
                </c:pt>
                <c:pt idx="19">
                  <c:v>89.7</c:v>
                </c:pt>
                <c:pt idx="20">
                  <c:v>90</c:v>
                </c:pt>
                <c:pt idx="21">
                  <c:v>89.7</c:v>
                </c:pt>
                <c:pt idx="22">
                  <c:v>89.8</c:v>
                </c:pt>
                <c:pt idx="23">
                  <c:v>91.1</c:v>
                </c:pt>
                <c:pt idx="24">
                  <c:v>91.2</c:v>
                </c:pt>
                <c:pt idx="25">
                  <c:v>91.5</c:v>
                </c:pt>
                <c:pt idx="26">
                  <c:v>92.8</c:v>
                </c:pt>
                <c:pt idx="27">
                  <c:v>95.9</c:v>
                </c:pt>
                <c:pt idx="28">
                  <c:v>96.3</c:v>
                </c:pt>
                <c:pt idx="29">
                  <c:v>97.3</c:v>
                </c:pt>
                <c:pt idx="30">
                  <c:v>95.8</c:v>
                </c:pt>
                <c:pt idx="31">
                  <c:v>96.4</c:v>
                </c:pt>
                <c:pt idx="32">
                  <c:v>97.4</c:v>
                </c:pt>
                <c:pt idx="33">
                  <c:v>100</c:v>
                </c:pt>
                <c:pt idx="34">
                  <c:v>99.9</c:v>
                </c:pt>
                <c:pt idx="35">
                  <c:v>99.7</c:v>
                </c:pt>
                <c:pt idx="36">
                  <c:v>99.1</c:v>
                </c:pt>
                <c:pt idx="37">
                  <c:v>99.6</c:v>
                </c:pt>
                <c:pt idx="38">
                  <c:v>101.1</c:v>
                </c:pt>
                <c:pt idx="39">
                  <c:v>105.1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D-41CF-98FE-763A76794C70}"/>
            </c:ext>
          </c:extLst>
        </c:ser>
        <c:ser>
          <c:idx val="1"/>
          <c:order val="1"/>
          <c:tx>
            <c:v>Predicted Wages_Y</c:v>
          </c:tx>
          <c:spPr>
            <a:ln w="19050">
              <a:noFill/>
            </a:ln>
          </c:spPr>
          <c:xVal>
            <c:numRef>
              <c:f>DWS!$C$4:$C$43</c:f>
              <c:numCache>
                <c:formatCode>General</c:formatCode>
                <c:ptCount val="40"/>
                <c:pt idx="0">
                  <c:v>47.2</c:v>
                </c:pt>
                <c:pt idx="1">
                  <c:v>48</c:v>
                </c:pt>
                <c:pt idx="2">
                  <c:v>49.8</c:v>
                </c:pt>
                <c:pt idx="3">
                  <c:v>52.1</c:v>
                </c:pt>
                <c:pt idx="4">
                  <c:v>54.1</c:v>
                </c:pt>
                <c:pt idx="5">
                  <c:v>54.6</c:v>
                </c:pt>
                <c:pt idx="6">
                  <c:v>58.6</c:v>
                </c:pt>
                <c:pt idx="7">
                  <c:v>61</c:v>
                </c:pt>
                <c:pt idx="8">
                  <c:v>62.3</c:v>
                </c:pt>
                <c:pt idx="9">
                  <c:v>64.5</c:v>
                </c:pt>
                <c:pt idx="10">
                  <c:v>64.8</c:v>
                </c:pt>
                <c:pt idx="11">
                  <c:v>66.2</c:v>
                </c:pt>
                <c:pt idx="12">
                  <c:v>68.8</c:v>
                </c:pt>
                <c:pt idx="13">
                  <c:v>71</c:v>
                </c:pt>
                <c:pt idx="14">
                  <c:v>73.099999999999994</c:v>
                </c:pt>
                <c:pt idx="15">
                  <c:v>72.2</c:v>
                </c:pt>
                <c:pt idx="16">
                  <c:v>74.8</c:v>
                </c:pt>
                <c:pt idx="17">
                  <c:v>77.2</c:v>
                </c:pt>
                <c:pt idx="18">
                  <c:v>78.400000000000006</c:v>
                </c:pt>
                <c:pt idx="19">
                  <c:v>79.5</c:v>
                </c:pt>
                <c:pt idx="20">
                  <c:v>79.7</c:v>
                </c:pt>
                <c:pt idx="21">
                  <c:v>79.8</c:v>
                </c:pt>
                <c:pt idx="22">
                  <c:v>81.400000000000006</c:v>
                </c:pt>
                <c:pt idx="23">
                  <c:v>81.2</c:v>
                </c:pt>
                <c:pt idx="24">
                  <c:v>84</c:v>
                </c:pt>
                <c:pt idx="25">
                  <c:v>86.4</c:v>
                </c:pt>
                <c:pt idx="26">
                  <c:v>88.1</c:v>
                </c:pt>
                <c:pt idx="27">
                  <c:v>90.7</c:v>
                </c:pt>
                <c:pt idx="28">
                  <c:v>91.3</c:v>
                </c:pt>
                <c:pt idx="29">
                  <c:v>92.4</c:v>
                </c:pt>
                <c:pt idx="30">
                  <c:v>93.3</c:v>
                </c:pt>
                <c:pt idx="31">
                  <c:v>94.5</c:v>
                </c:pt>
                <c:pt idx="32">
                  <c:v>95.9</c:v>
                </c:pt>
                <c:pt idx="33">
                  <c:v>100</c:v>
                </c:pt>
                <c:pt idx="34">
                  <c:v>100.1</c:v>
                </c:pt>
                <c:pt idx="35">
                  <c:v>101.4</c:v>
                </c:pt>
                <c:pt idx="36">
                  <c:v>102.2</c:v>
                </c:pt>
                <c:pt idx="37">
                  <c:v>105.2</c:v>
                </c:pt>
                <c:pt idx="38">
                  <c:v>107.5</c:v>
                </c:pt>
                <c:pt idx="39">
                  <c:v>110.5</c:v>
                </c:pt>
              </c:numCache>
            </c:numRef>
          </c:xVal>
          <c:yVal>
            <c:numRef>
              <c:f>DWS!$G$39:$G$78</c:f>
              <c:numCache>
                <c:formatCode>General</c:formatCode>
                <c:ptCount val="40"/>
                <c:pt idx="0">
                  <c:v>63.315603548573485</c:v>
                </c:pt>
                <c:pt idx="1">
                  <c:v>63.884595972881208</c:v>
                </c:pt>
                <c:pt idx="2">
                  <c:v>65.164828927573609</c:v>
                </c:pt>
                <c:pt idx="3">
                  <c:v>66.800682147458332</c:v>
                </c:pt>
                <c:pt idx="4">
                  <c:v>68.22316320822766</c:v>
                </c:pt>
                <c:pt idx="5">
                  <c:v>68.578783473420003</c:v>
                </c:pt>
                <c:pt idx="6">
                  <c:v>71.42374559495866</c:v>
                </c:pt>
                <c:pt idx="7">
                  <c:v>73.130722867881843</c:v>
                </c:pt>
                <c:pt idx="8">
                  <c:v>74.055335557381909</c:v>
                </c:pt>
                <c:pt idx="9">
                  <c:v>75.620064724228172</c:v>
                </c:pt>
                <c:pt idx="10">
                  <c:v>75.833436883343566</c:v>
                </c:pt>
                <c:pt idx="11">
                  <c:v>76.829173625882106</c:v>
                </c:pt>
                <c:pt idx="12">
                  <c:v>78.678399004882223</c:v>
                </c:pt>
                <c:pt idx="13">
                  <c:v>80.243128171728486</c:v>
                </c:pt>
                <c:pt idx="14">
                  <c:v>81.736733285536275</c:v>
                </c:pt>
                <c:pt idx="15">
                  <c:v>81.096616808190078</c:v>
                </c:pt>
                <c:pt idx="16">
                  <c:v>82.945842187190209</c:v>
                </c:pt>
                <c:pt idx="17">
                  <c:v>84.652819460113406</c:v>
                </c:pt>
                <c:pt idx="18">
                  <c:v>85.506308096574998</c:v>
                </c:pt>
                <c:pt idx="19">
                  <c:v>86.288672679998129</c:v>
                </c:pt>
                <c:pt idx="20">
                  <c:v>86.430920786075063</c:v>
                </c:pt>
                <c:pt idx="21">
                  <c:v>86.502044839113523</c:v>
                </c:pt>
                <c:pt idx="22">
                  <c:v>87.640029687728997</c:v>
                </c:pt>
                <c:pt idx="23">
                  <c:v>87.497781581652063</c:v>
                </c:pt>
                <c:pt idx="24">
                  <c:v>89.489255066729115</c:v>
                </c:pt>
                <c:pt idx="25">
                  <c:v>91.196232339652312</c:v>
                </c:pt>
                <c:pt idx="26">
                  <c:v>92.405341241306246</c:v>
                </c:pt>
                <c:pt idx="27">
                  <c:v>94.254566620306377</c:v>
                </c:pt>
                <c:pt idx="28">
                  <c:v>94.681310938537166</c:v>
                </c:pt>
                <c:pt idx="29">
                  <c:v>95.463675521960312</c:v>
                </c:pt>
                <c:pt idx="30">
                  <c:v>96.10379199930648</c:v>
                </c:pt>
                <c:pt idx="31">
                  <c:v>96.957280635768086</c:v>
                </c:pt>
                <c:pt idx="32">
                  <c:v>97.953017378306612</c:v>
                </c:pt>
                <c:pt idx="33">
                  <c:v>100.86910355288373</c:v>
                </c:pt>
                <c:pt idx="34">
                  <c:v>100.94022760592222</c:v>
                </c:pt>
                <c:pt idx="35">
                  <c:v>101.86484029542228</c:v>
                </c:pt>
                <c:pt idx="36">
                  <c:v>102.43383271972999</c:v>
                </c:pt>
                <c:pt idx="37">
                  <c:v>104.56755431088399</c:v>
                </c:pt>
                <c:pt idx="38">
                  <c:v>106.20340753076871</c:v>
                </c:pt>
                <c:pt idx="39">
                  <c:v>108.33712912192271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D-41CF-98FE-763A7679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709360"/>
        <c:axId val="1972244288"/>
      </c:scatterChart>
      <c:valAx>
        <c:axId val="138270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Prod_X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2244288"/>
        <c:crosses val="autoZero"/>
        <c:crossBetween val="midCat"/>
      </c:valAx>
      <c:valAx>
        <c:axId val="197224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Wages_Y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2709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'Breusch Godfrey'!$I$10:$I$43</c:f>
              <c:numCache>
                <c:formatCode>General</c:formatCode>
                <c:ptCount val="34"/>
                <c:pt idx="0">
                  <c:v>-4.8156035485734847</c:v>
                </c:pt>
                <c:pt idx="1">
                  <c:v>-3.984595972881209</c:v>
                </c:pt>
                <c:pt idx="2">
                  <c:v>-3.4648289275736062</c:v>
                </c:pt>
                <c:pt idx="3">
                  <c:v>-2.9006821474583333</c:v>
                </c:pt>
                <c:pt idx="4">
                  <c:v>-2.9231632082276633</c:v>
                </c:pt>
                <c:pt idx="5">
                  <c:v>-0.77878347342000609</c:v>
                </c:pt>
                <c:pt idx="6">
                  <c:v>-2.1237455949586632</c:v>
                </c:pt>
                <c:pt idx="7">
                  <c:v>-1.3307228678818461</c:v>
                </c:pt>
                <c:pt idx="8">
                  <c:v>-0.35533555738190614</c:v>
                </c:pt>
                <c:pt idx="9">
                  <c:v>0.87993527577182817</c:v>
                </c:pt>
                <c:pt idx="10">
                  <c:v>1.7665631166564282</c:v>
                </c:pt>
                <c:pt idx="11">
                  <c:v>2.1708263741178939</c:v>
                </c:pt>
                <c:pt idx="12">
                  <c:v>1.8216009951177767</c:v>
                </c:pt>
                <c:pt idx="13">
                  <c:v>2.6568718282715196</c:v>
                </c:pt>
                <c:pt idx="14">
                  <c:v>2.9632667144637281</c:v>
                </c:pt>
                <c:pt idx="15">
                  <c:v>2.6033831918099253</c:v>
                </c:pt>
                <c:pt idx="16">
                  <c:v>1.554157812809791</c:v>
                </c:pt>
                <c:pt idx="17">
                  <c:v>2.3471805398865939</c:v>
                </c:pt>
                <c:pt idx="18">
                  <c:v>2.5936919034249968</c:v>
                </c:pt>
                <c:pt idx="19">
                  <c:v>3.4113273200018739</c:v>
                </c:pt>
                <c:pt idx="20">
                  <c:v>3.5690792139249368</c:v>
                </c:pt>
                <c:pt idx="21">
                  <c:v>3.1979551608864796</c:v>
                </c:pt>
                <c:pt idx="22">
                  <c:v>2.1599703122709997</c:v>
                </c:pt>
                <c:pt idx="23">
                  <c:v>3.6022184183479311</c:v>
                </c:pt>
                <c:pt idx="24">
                  <c:v>1.7107449332708882</c:v>
                </c:pt>
                <c:pt idx="25">
                  <c:v>0.30376766034768821</c:v>
                </c:pt>
                <c:pt idx="26">
                  <c:v>0.39465875869375111</c:v>
                </c:pt>
                <c:pt idx="27">
                  <c:v>1.6454333796936282</c:v>
                </c:pt>
                <c:pt idx="28">
                  <c:v>1.6186890614628311</c:v>
                </c:pt>
                <c:pt idx="29">
                  <c:v>1.8363244780396855</c:v>
                </c:pt>
                <c:pt idx="30">
                  <c:v>-0.30379199930648326</c:v>
                </c:pt>
                <c:pt idx="31">
                  <c:v>-0.5572806357680804</c:v>
                </c:pt>
                <c:pt idx="32">
                  <c:v>-0.55301737830660613</c:v>
                </c:pt>
                <c:pt idx="33">
                  <c:v>-0.86910355288372898</c:v>
                </c:pt>
              </c:numCache>
            </c:numRef>
          </c:xVal>
          <c:yVal>
            <c:numRef>
              <c:f>'Breusch Godfrey'!$N$31:$N$64</c:f>
              <c:numCache>
                <c:formatCode>General</c:formatCode>
                <c:ptCount val="34"/>
                <c:pt idx="0">
                  <c:v>-2.0165834230708288</c:v>
                </c:pt>
                <c:pt idx="1">
                  <c:v>-0.24627020431612623</c:v>
                </c:pt>
                <c:pt idx="2">
                  <c:v>0.2084716909083264</c:v>
                </c:pt>
                <c:pt idx="3">
                  <c:v>0.3069669686951535</c:v>
                </c:pt>
                <c:pt idx="4">
                  <c:v>0.86042806299379837</c:v>
                </c:pt>
                <c:pt idx="5">
                  <c:v>0.50578455971910774</c:v>
                </c:pt>
                <c:pt idx="6">
                  <c:v>0.33643728545750751</c:v>
                </c:pt>
                <c:pt idx="7">
                  <c:v>1.1584192853448618</c:v>
                </c:pt>
                <c:pt idx="8">
                  <c:v>0.5730674593291285</c:v>
                </c:pt>
                <c:pt idx="9">
                  <c:v>-0.39034277653168115</c:v>
                </c:pt>
                <c:pt idx="10">
                  <c:v>-1.0164265346181773</c:v>
                </c:pt>
                <c:pt idx="11">
                  <c:v>0.3252172060236127</c:v>
                </c:pt>
                <c:pt idx="12">
                  <c:v>-7.9125888063993344E-2</c:v>
                </c:pt>
                <c:pt idx="13">
                  <c:v>0.56505203976118423</c:v>
                </c:pt>
                <c:pt idx="14">
                  <c:v>0.55813838890615131</c:v>
                </c:pt>
                <c:pt idx="15">
                  <c:v>0.17794079907525262</c:v>
                </c:pt>
                <c:pt idx="16">
                  <c:v>-0.28842960795244732</c:v>
                </c:pt>
                <c:pt idx="17">
                  <c:v>1.3651857339905753</c:v>
                </c:pt>
                <c:pt idx="18">
                  <c:v>-1.5554114262194201</c:v>
                </c:pt>
                <c:pt idx="19">
                  <c:v>-1.5765662637856996</c:v>
                </c:pt>
                <c:pt idx="20">
                  <c:v>-0.33662216991767924</c:v>
                </c:pt>
                <c:pt idx="21">
                  <c:v>0.44629618311245967</c:v>
                </c:pt>
                <c:pt idx="22">
                  <c:v>0.15646011689301975</c:v>
                </c:pt>
                <c:pt idx="23">
                  <c:v>0.82780577034076153</c:v>
                </c:pt>
                <c:pt idx="24">
                  <c:v>-0.78759777197614511</c:v>
                </c:pt>
                <c:pt idx="25">
                  <c:v>0.41023658538802454</c:v>
                </c:pt>
                <c:pt idx="26">
                  <c:v>0.30799519758889105</c:v>
                </c:pt>
                <c:pt idx="27">
                  <c:v>-0.27236469662791318</c:v>
                </c:pt>
                <c:pt idx="28">
                  <c:v>0.27393184529013404</c:v>
                </c:pt>
                <c:pt idx="29">
                  <c:v>-0.53374171131011394</c:v>
                </c:pt>
                <c:pt idx="30">
                  <c:v>-0.5119762296640582</c:v>
                </c:pt>
                <c:pt idx="31">
                  <c:v>-1.2207858449022195</c:v>
                </c:pt>
                <c:pt idx="32">
                  <c:v>-0.36383638323341927</c:v>
                </c:pt>
                <c:pt idx="33">
                  <c:v>1.8322457533719767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EF-4530-90D5-D02603088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2736"/>
        <c:axId val="1991547664"/>
      </c:scatterChart>
      <c:valAx>
        <c:axId val="198014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47664"/>
        <c:crosses val="autoZero"/>
        <c:crossBetween val="midCat"/>
      </c:valAx>
      <c:valAx>
        <c:axId val="1991547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2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Prod_X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'Breusch Godfrey'!$J$10:$J$43</c:f>
              <c:numCache>
                <c:formatCode>General</c:formatCode>
                <c:ptCount val="34"/>
                <c:pt idx="0">
                  <c:v>58.6</c:v>
                </c:pt>
                <c:pt idx="1">
                  <c:v>61</c:v>
                </c:pt>
                <c:pt idx="2">
                  <c:v>62.3</c:v>
                </c:pt>
                <c:pt idx="3">
                  <c:v>64.5</c:v>
                </c:pt>
                <c:pt idx="4">
                  <c:v>64.8</c:v>
                </c:pt>
                <c:pt idx="5">
                  <c:v>66.2</c:v>
                </c:pt>
                <c:pt idx="6">
                  <c:v>68.8</c:v>
                </c:pt>
                <c:pt idx="7">
                  <c:v>71</c:v>
                </c:pt>
                <c:pt idx="8">
                  <c:v>73.099999999999994</c:v>
                </c:pt>
                <c:pt idx="9">
                  <c:v>72.2</c:v>
                </c:pt>
                <c:pt idx="10">
                  <c:v>74.8</c:v>
                </c:pt>
                <c:pt idx="11">
                  <c:v>77.2</c:v>
                </c:pt>
                <c:pt idx="12">
                  <c:v>78.400000000000006</c:v>
                </c:pt>
                <c:pt idx="13">
                  <c:v>79.5</c:v>
                </c:pt>
                <c:pt idx="14">
                  <c:v>79.7</c:v>
                </c:pt>
                <c:pt idx="15">
                  <c:v>79.8</c:v>
                </c:pt>
                <c:pt idx="16">
                  <c:v>81.400000000000006</c:v>
                </c:pt>
                <c:pt idx="17">
                  <c:v>81.2</c:v>
                </c:pt>
                <c:pt idx="18">
                  <c:v>84</c:v>
                </c:pt>
                <c:pt idx="19">
                  <c:v>86.4</c:v>
                </c:pt>
                <c:pt idx="20">
                  <c:v>88.1</c:v>
                </c:pt>
                <c:pt idx="21">
                  <c:v>90.7</c:v>
                </c:pt>
                <c:pt idx="22">
                  <c:v>91.3</c:v>
                </c:pt>
                <c:pt idx="23">
                  <c:v>92.4</c:v>
                </c:pt>
                <c:pt idx="24">
                  <c:v>93.3</c:v>
                </c:pt>
                <c:pt idx="25">
                  <c:v>94.5</c:v>
                </c:pt>
                <c:pt idx="26">
                  <c:v>95.9</c:v>
                </c:pt>
                <c:pt idx="27">
                  <c:v>100</c:v>
                </c:pt>
                <c:pt idx="28">
                  <c:v>100.1</c:v>
                </c:pt>
                <c:pt idx="29">
                  <c:v>101.4</c:v>
                </c:pt>
                <c:pt idx="30">
                  <c:v>102.2</c:v>
                </c:pt>
                <c:pt idx="31">
                  <c:v>105.2</c:v>
                </c:pt>
                <c:pt idx="32">
                  <c:v>107.5</c:v>
                </c:pt>
                <c:pt idx="33">
                  <c:v>110.5</c:v>
                </c:pt>
              </c:numCache>
            </c:numRef>
          </c:xVal>
          <c:yVal>
            <c:numRef>
              <c:f>'Breusch Godfrey'!$N$31:$N$64</c:f>
              <c:numCache>
                <c:formatCode>General</c:formatCode>
                <c:ptCount val="34"/>
                <c:pt idx="0">
                  <c:v>-2.0165834230708288</c:v>
                </c:pt>
                <c:pt idx="1">
                  <c:v>-0.24627020431612623</c:v>
                </c:pt>
                <c:pt idx="2">
                  <c:v>0.2084716909083264</c:v>
                </c:pt>
                <c:pt idx="3">
                  <c:v>0.3069669686951535</c:v>
                </c:pt>
                <c:pt idx="4">
                  <c:v>0.86042806299379837</c:v>
                </c:pt>
                <c:pt idx="5">
                  <c:v>0.50578455971910774</c:v>
                </c:pt>
                <c:pt idx="6">
                  <c:v>0.33643728545750751</c:v>
                </c:pt>
                <c:pt idx="7">
                  <c:v>1.1584192853448618</c:v>
                </c:pt>
                <c:pt idx="8">
                  <c:v>0.5730674593291285</c:v>
                </c:pt>
                <c:pt idx="9">
                  <c:v>-0.39034277653168115</c:v>
                </c:pt>
                <c:pt idx="10">
                  <c:v>-1.0164265346181773</c:v>
                </c:pt>
                <c:pt idx="11">
                  <c:v>0.3252172060236127</c:v>
                </c:pt>
                <c:pt idx="12">
                  <c:v>-7.9125888063993344E-2</c:v>
                </c:pt>
                <c:pt idx="13">
                  <c:v>0.56505203976118423</c:v>
                </c:pt>
                <c:pt idx="14">
                  <c:v>0.55813838890615131</c:v>
                </c:pt>
                <c:pt idx="15">
                  <c:v>0.17794079907525262</c:v>
                </c:pt>
                <c:pt idx="16">
                  <c:v>-0.28842960795244732</c:v>
                </c:pt>
                <c:pt idx="17">
                  <c:v>1.3651857339905753</c:v>
                </c:pt>
                <c:pt idx="18">
                  <c:v>-1.5554114262194201</c:v>
                </c:pt>
                <c:pt idx="19">
                  <c:v>-1.5765662637856996</c:v>
                </c:pt>
                <c:pt idx="20">
                  <c:v>-0.33662216991767924</c:v>
                </c:pt>
                <c:pt idx="21">
                  <c:v>0.44629618311245967</c:v>
                </c:pt>
                <c:pt idx="22">
                  <c:v>0.15646011689301975</c:v>
                </c:pt>
                <c:pt idx="23">
                  <c:v>0.82780577034076153</c:v>
                </c:pt>
                <c:pt idx="24">
                  <c:v>-0.78759777197614511</c:v>
                </c:pt>
                <c:pt idx="25">
                  <c:v>0.41023658538802454</c:v>
                </c:pt>
                <c:pt idx="26">
                  <c:v>0.30799519758889105</c:v>
                </c:pt>
                <c:pt idx="27">
                  <c:v>-0.27236469662791318</c:v>
                </c:pt>
                <c:pt idx="28">
                  <c:v>0.27393184529013404</c:v>
                </c:pt>
                <c:pt idx="29">
                  <c:v>-0.53374171131011394</c:v>
                </c:pt>
                <c:pt idx="30">
                  <c:v>-0.5119762296640582</c:v>
                </c:pt>
                <c:pt idx="31">
                  <c:v>-1.2207858449022195</c:v>
                </c:pt>
                <c:pt idx="32">
                  <c:v>-0.36383638323341927</c:v>
                </c:pt>
                <c:pt idx="33">
                  <c:v>1.8322457533719767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4C-4FFD-AE70-BF3E2B09E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50736"/>
        <c:axId val="1991549328"/>
      </c:scatterChart>
      <c:valAx>
        <c:axId val="198015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Prod_X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49328"/>
        <c:crosses val="autoZero"/>
        <c:crossBetween val="midCat"/>
      </c:valAx>
      <c:valAx>
        <c:axId val="199154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50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</c:v>
          </c:tx>
          <c:spPr>
            <a:ln w="19050">
              <a:noFill/>
            </a:ln>
          </c:spPr>
          <c:xVal>
            <c:numRef>
              <c:f>'Breusch Godfrey'!$D$10:$D$43</c:f>
              <c:numCache>
                <c:formatCode>General</c:formatCode>
                <c:ptCount val="34"/>
                <c:pt idx="0">
                  <c:v>-0.77878347342000609</c:v>
                </c:pt>
                <c:pt idx="1">
                  <c:v>-2.1237455949586632</c:v>
                </c:pt>
                <c:pt idx="2">
                  <c:v>-1.3307228678818461</c:v>
                </c:pt>
                <c:pt idx="3">
                  <c:v>-0.35533555738190614</c:v>
                </c:pt>
                <c:pt idx="4">
                  <c:v>0.87993527577182817</c:v>
                </c:pt>
                <c:pt idx="5">
                  <c:v>1.7665631166564282</c:v>
                </c:pt>
                <c:pt idx="6">
                  <c:v>2.1708263741178939</c:v>
                </c:pt>
                <c:pt idx="7">
                  <c:v>1.8216009951177767</c:v>
                </c:pt>
                <c:pt idx="8">
                  <c:v>2.6568718282715196</c:v>
                </c:pt>
                <c:pt idx="9">
                  <c:v>2.9632667144637281</c:v>
                </c:pt>
                <c:pt idx="10">
                  <c:v>2.6033831918099253</c:v>
                </c:pt>
                <c:pt idx="11">
                  <c:v>1.554157812809791</c:v>
                </c:pt>
                <c:pt idx="12">
                  <c:v>2.3471805398865939</c:v>
                </c:pt>
                <c:pt idx="13">
                  <c:v>2.5936919034249968</c:v>
                </c:pt>
                <c:pt idx="14">
                  <c:v>3.4113273200018739</c:v>
                </c:pt>
                <c:pt idx="15">
                  <c:v>3.5690792139249368</c:v>
                </c:pt>
                <c:pt idx="16">
                  <c:v>3.1979551608864796</c:v>
                </c:pt>
                <c:pt idx="17">
                  <c:v>2.1599703122709997</c:v>
                </c:pt>
                <c:pt idx="18">
                  <c:v>3.6022184183479311</c:v>
                </c:pt>
                <c:pt idx="19">
                  <c:v>1.7107449332708882</c:v>
                </c:pt>
                <c:pt idx="20">
                  <c:v>0.30376766034768821</c:v>
                </c:pt>
                <c:pt idx="21">
                  <c:v>0.39465875869375111</c:v>
                </c:pt>
                <c:pt idx="22">
                  <c:v>1.6454333796936282</c:v>
                </c:pt>
                <c:pt idx="23">
                  <c:v>1.6186890614628311</c:v>
                </c:pt>
                <c:pt idx="24">
                  <c:v>1.8363244780396855</c:v>
                </c:pt>
                <c:pt idx="25">
                  <c:v>-0.30379199930648326</c:v>
                </c:pt>
                <c:pt idx="26">
                  <c:v>-0.5572806357680804</c:v>
                </c:pt>
                <c:pt idx="27">
                  <c:v>-0.55301737830660613</c:v>
                </c:pt>
                <c:pt idx="28">
                  <c:v>-0.86910355288372898</c:v>
                </c:pt>
                <c:pt idx="29">
                  <c:v>-1.0402276059222118</c:v>
                </c:pt>
                <c:pt idx="30">
                  <c:v>-2.1648402954222803</c:v>
                </c:pt>
                <c:pt idx="31">
                  <c:v>-3.3338327197299975</c:v>
                </c:pt>
                <c:pt idx="32">
                  <c:v>-4.9675543108839975</c:v>
                </c:pt>
                <c:pt idx="33">
                  <c:v>-5.1034075307687203</c:v>
                </c:pt>
              </c:numCache>
            </c:numRef>
          </c:xVal>
          <c:yVal>
            <c:numRef>
              <c:f>'Breusch Godfrey'!$C$10:$C$43</c:f>
              <c:numCache>
                <c:formatCode>General</c:formatCode>
                <c:ptCount val="34"/>
                <c:pt idx="0">
                  <c:v>-2.1237455949586632</c:v>
                </c:pt>
                <c:pt idx="1">
                  <c:v>-1.3307228678818461</c:v>
                </c:pt>
                <c:pt idx="2">
                  <c:v>-0.35533555738190614</c:v>
                </c:pt>
                <c:pt idx="3">
                  <c:v>0.87993527577182817</c:v>
                </c:pt>
                <c:pt idx="4">
                  <c:v>1.7665631166564282</c:v>
                </c:pt>
                <c:pt idx="5">
                  <c:v>2.1708263741178939</c:v>
                </c:pt>
                <c:pt idx="6">
                  <c:v>1.8216009951177767</c:v>
                </c:pt>
                <c:pt idx="7">
                  <c:v>2.6568718282715196</c:v>
                </c:pt>
                <c:pt idx="8">
                  <c:v>2.9632667144637281</c:v>
                </c:pt>
                <c:pt idx="9">
                  <c:v>2.6033831918099253</c:v>
                </c:pt>
                <c:pt idx="10">
                  <c:v>1.554157812809791</c:v>
                </c:pt>
                <c:pt idx="11">
                  <c:v>2.3471805398865939</c:v>
                </c:pt>
                <c:pt idx="12">
                  <c:v>2.5936919034249968</c:v>
                </c:pt>
                <c:pt idx="13">
                  <c:v>3.4113273200018739</c:v>
                </c:pt>
                <c:pt idx="14">
                  <c:v>3.5690792139249368</c:v>
                </c:pt>
                <c:pt idx="15">
                  <c:v>3.1979551608864796</c:v>
                </c:pt>
                <c:pt idx="16">
                  <c:v>2.1599703122709997</c:v>
                </c:pt>
                <c:pt idx="17">
                  <c:v>3.6022184183479311</c:v>
                </c:pt>
                <c:pt idx="18">
                  <c:v>1.7107449332708882</c:v>
                </c:pt>
                <c:pt idx="19">
                  <c:v>0.30376766034768821</c:v>
                </c:pt>
                <c:pt idx="20">
                  <c:v>0.39465875869375111</c:v>
                </c:pt>
                <c:pt idx="21">
                  <c:v>1.6454333796936282</c:v>
                </c:pt>
                <c:pt idx="22">
                  <c:v>1.6186890614628311</c:v>
                </c:pt>
                <c:pt idx="23">
                  <c:v>1.8363244780396855</c:v>
                </c:pt>
                <c:pt idx="24">
                  <c:v>-0.30379199930648326</c:v>
                </c:pt>
                <c:pt idx="25">
                  <c:v>-0.5572806357680804</c:v>
                </c:pt>
                <c:pt idx="26">
                  <c:v>-0.55301737830660613</c:v>
                </c:pt>
                <c:pt idx="27">
                  <c:v>-0.86910355288372898</c:v>
                </c:pt>
                <c:pt idx="28">
                  <c:v>-1.0402276059222118</c:v>
                </c:pt>
                <c:pt idx="29">
                  <c:v>-2.1648402954222803</c:v>
                </c:pt>
                <c:pt idx="30">
                  <c:v>-3.3338327197299975</c:v>
                </c:pt>
                <c:pt idx="31">
                  <c:v>-4.9675543108839975</c:v>
                </c:pt>
                <c:pt idx="32">
                  <c:v>-5.1034075307687203</c:v>
                </c:pt>
                <c:pt idx="33">
                  <c:v>-3.2371291219227203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A-463F-B32E-533181E78B53}"/>
            </c:ext>
          </c:extLst>
        </c:ser>
        <c:ser>
          <c:idx val="1"/>
          <c:order val="1"/>
          <c:tx>
            <c:v>Predicted Res </c:v>
          </c:tx>
          <c:spPr>
            <a:ln w="19050">
              <a:noFill/>
            </a:ln>
          </c:spPr>
          <c:xVal>
            <c:numRef>
              <c:f>'Breusch Godfrey'!$D$10:$D$43</c:f>
              <c:numCache>
                <c:formatCode>General</c:formatCode>
                <c:ptCount val="34"/>
                <c:pt idx="0">
                  <c:v>-0.77878347342000609</c:v>
                </c:pt>
                <c:pt idx="1">
                  <c:v>-2.1237455949586632</c:v>
                </c:pt>
                <c:pt idx="2">
                  <c:v>-1.3307228678818461</c:v>
                </c:pt>
                <c:pt idx="3">
                  <c:v>-0.35533555738190614</c:v>
                </c:pt>
                <c:pt idx="4">
                  <c:v>0.87993527577182817</c:v>
                </c:pt>
                <c:pt idx="5">
                  <c:v>1.7665631166564282</c:v>
                </c:pt>
                <c:pt idx="6">
                  <c:v>2.1708263741178939</c:v>
                </c:pt>
                <c:pt idx="7">
                  <c:v>1.8216009951177767</c:v>
                </c:pt>
                <c:pt idx="8">
                  <c:v>2.6568718282715196</c:v>
                </c:pt>
                <c:pt idx="9">
                  <c:v>2.9632667144637281</c:v>
                </c:pt>
                <c:pt idx="10">
                  <c:v>2.6033831918099253</c:v>
                </c:pt>
                <c:pt idx="11">
                  <c:v>1.554157812809791</c:v>
                </c:pt>
                <c:pt idx="12">
                  <c:v>2.3471805398865939</c:v>
                </c:pt>
                <c:pt idx="13">
                  <c:v>2.5936919034249968</c:v>
                </c:pt>
                <c:pt idx="14">
                  <c:v>3.4113273200018739</c:v>
                </c:pt>
                <c:pt idx="15">
                  <c:v>3.5690792139249368</c:v>
                </c:pt>
                <c:pt idx="16">
                  <c:v>3.1979551608864796</c:v>
                </c:pt>
                <c:pt idx="17">
                  <c:v>2.1599703122709997</c:v>
                </c:pt>
                <c:pt idx="18">
                  <c:v>3.6022184183479311</c:v>
                </c:pt>
                <c:pt idx="19">
                  <c:v>1.7107449332708882</c:v>
                </c:pt>
                <c:pt idx="20">
                  <c:v>0.30376766034768821</c:v>
                </c:pt>
                <c:pt idx="21">
                  <c:v>0.39465875869375111</c:v>
                </c:pt>
                <c:pt idx="22">
                  <c:v>1.6454333796936282</c:v>
                </c:pt>
                <c:pt idx="23">
                  <c:v>1.6186890614628311</c:v>
                </c:pt>
                <c:pt idx="24">
                  <c:v>1.8363244780396855</c:v>
                </c:pt>
                <c:pt idx="25">
                  <c:v>-0.30379199930648326</c:v>
                </c:pt>
                <c:pt idx="26">
                  <c:v>-0.5572806357680804</c:v>
                </c:pt>
                <c:pt idx="27">
                  <c:v>-0.55301737830660613</c:v>
                </c:pt>
                <c:pt idx="28">
                  <c:v>-0.86910355288372898</c:v>
                </c:pt>
                <c:pt idx="29">
                  <c:v>-1.0402276059222118</c:v>
                </c:pt>
                <c:pt idx="30">
                  <c:v>-2.1648402954222803</c:v>
                </c:pt>
                <c:pt idx="31">
                  <c:v>-3.3338327197299975</c:v>
                </c:pt>
                <c:pt idx="32">
                  <c:v>-4.9675543108839975</c:v>
                </c:pt>
                <c:pt idx="33">
                  <c:v>-5.1034075307687203</c:v>
                </c:pt>
              </c:numCache>
            </c:numRef>
          </c:xVal>
          <c:yVal>
            <c:numRef>
              <c:f>'Breusch Godfrey'!$M$31:$M$64</c:f>
              <c:numCache>
                <c:formatCode>General</c:formatCode>
                <c:ptCount val="34"/>
                <c:pt idx="0">
                  <c:v>-0.10716217188783439</c:v>
                </c:pt>
                <c:pt idx="1">
                  <c:v>-1.0844526635657199</c:v>
                </c:pt>
                <c:pt idx="2">
                  <c:v>-0.56380724829023254</c:v>
                </c:pt>
                <c:pt idx="3">
                  <c:v>0.57296830707667468</c:v>
                </c:pt>
                <c:pt idx="4">
                  <c:v>0.90613505366262981</c:v>
                </c:pt>
                <c:pt idx="5">
                  <c:v>1.6650418143987862</c:v>
                </c:pt>
                <c:pt idx="6">
                  <c:v>1.4851637096602692</c:v>
                </c:pt>
                <c:pt idx="7">
                  <c:v>1.4984525429266577</c:v>
                </c:pt>
                <c:pt idx="8">
                  <c:v>2.3901992551345996</c:v>
                </c:pt>
                <c:pt idx="9">
                  <c:v>2.9937259683416064</c:v>
                </c:pt>
                <c:pt idx="10">
                  <c:v>2.5705843474279684</c:v>
                </c:pt>
                <c:pt idx="11">
                  <c:v>2.0219633338629812</c:v>
                </c:pt>
                <c:pt idx="12">
                  <c:v>2.6728177914889901</c:v>
                </c:pt>
                <c:pt idx="13">
                  <c:v>2.8462752802406897</c:v>
                </c:pt>
                <c:pt idx="14">
                  <c:v>3.0109408250187855</c:v>
                </c:pt>
                <c:pt idx="15">
                  <c:v>3.020014361811227</c:v>
                </c:pt>
                <c:pt idx="16">
                  <c:v>2.448399920223447</c:v>
                </c:pt>
                <c:pt idx="17">
                  <c:v>2.2370326843573558</c:v>
                </c:pt>
                <c:pt idx="18">
                  <c:v>3.2661563594903082</c:v>
                </c:pt>
                <c:pt idx="19">
                  <c:v>1.8803339241333878</c:v>
                </c:pt>
                <c:pt idx="20">
                  <c:v>0.73128092861143035</c:v>
                </c:pt>
                <c:pt idx="21">
                  <c:v>1.1991371965811686</c:v>
                </c:pt>
                <c:pt idx="22">
                  <c:v>1.4622289445698113</c:v>
                </c:pt>
                <c:pt idx="23">
                  <c:v>1.0085187076989239</c:v>
                </c:pt>
                <c:pt idx="24">
                  <c:v>0.48380577266966185</c:v>
                </c:pt>
                <c:pt idx="25">
                  <c:v>-0.96751722115610495</c:v>
                </c:pt>
                <c:pt idx="26">
                  <c:v>-0.86101257589549718</c:v>
                </c:pt>
                <c:pt idx="27">
                  <c:v>-0.5967388562558158</c:v>
                </c:pt>
                <c:pt idx="28">
                  <c:v>-1.3141594512123458</c:v>
                </c:pt>
                <c:pt idx="29">
                  <c:v>-1.6310985841121663</c:v>
                </c:pt>
                <c:pt idx="30">
                  <c:v>-2.8218564900659393</c:v>
                </c:pt>
                <c:pt idx="31">
                  <c:v>-3.7467684659817779</c:v>
                </c:pt>
                <c:pt idx="32">
                  <c:v>-4.7395711475353011</c:v>
                </c:pt>
                <c:pt idx="33">
                  <c:v>-5.069374875294697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9A-463F-B32E-533181E78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5536"/>
        <c:axId val="1991557232"/>
      </c:scatterChart>
      <c:valAx>
        <c:axId val="198014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57232"/>
        <c:crosses val="autoZero"/>
        <c:crossBetween val="midCat"/>
      </c:valAx>
      <c:valAx>
        <c:axId val="199155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55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</c:v>
          </c:tx>
          <c:spPr>
            <a:ln w="19050">
              <a:noFill/>
            </a:ln>
          </c:spPr>
          <c:xVal>
            <c:numRef>
              <c:f>'Breusch Godfrey'!$E$10:$E$43</c:f>
              <c:numCache>
                <c:formatCode>General</c:formatCode>
                <c:ptCount val="34"/>
                <c:pt idx="0">
                  <c:v>-2.9231632082276633</c:v>
                </c:pt>
                <c:pt idx="1">
                  <c:v>-0.77878347342000609</c:v>
                </c:pt>
                <c:pt idx="2">
                  <c:v>-2.1237455949586632</c:v>
                </c:pt>
                <c:pt idx="3">
                  <c:v>-1.3307228678818461</c:v>
                </c:pt>
                <c:pt idx="4">
                  <c:v>-0.35533555738190614</c:v>
                </c:pt>
                <c:pt idx="5">
                  <c:v>0.87993527577182817</c:v>
                </c:pt>
                <c:pt idx="6">
                  <c:v>1.7665631166564282</c:v>
                </c:pt>
                <c:pt idx="7">
                  <c:v>2.1708263741178939</c:v>
                </c:pt>
                <c:pt idx="8">
                  <c:v>1.8216009951177767</c:v>
                </c:pt>
                <c:pt idx="9">
                  <c:v>2.6568718282715196</c:v>
                </c:pt>
                <c:pt idx="10">
                  <c:v>2.9632667144637281</c:v>
                </c:pt>
                <c:pt idx="11">
                  <c:v>2.6033831918099253</c:v>
                </c:pt>
                <c:pt idx="12">
                  <c:v>1.554157812809791</c:v>
                </c:pt>
                <c:pt idx="13">
                  <c:v>2.3471805398865939</c:v>
                </c:pt>
                <c:pt idx="14">
                  <c:v>2.5936919034249968</c:v>
                </c:pt>
                <c:pt idx="15">
                  <c:v>3.4113273200018739</c:v>
                </c:pt>
                <c:pt idx="16">
                  <c:v>3.5690792139249368</c:v>
                </c:pt>
                <c:pt idx="17">
                  <c:v>3.1979551608864796</c:v>
                </c:pt>
                <c:pt idx="18">
                  <c:v>2.1599703122709997</c:v>
                </c:pt>
                <c:pt idx="19">
                  <c:v>3.6022184183479311</c:v>
                </c:pt>
                <c:pt idx="20">
                  <c:v>1.7107449332708882</c:v>
                </c:pt>
                <c:pt idx="21">
                  <c:v>0.30376766034768821</c:v>
                </c:pt>
                <c:pt idx="22">
                  <c:v>0.39465875869375111</c:v>
                </c:pt>
                <c:pt idx="23">
                  <c:v>1.6454333796936282</c:v>
                </c:pt>
                <c:pt idx="24">
                  <c:v>1.6186890614628311</c:v>
                </c:pt>
                <c:pt idx="25">
                  <c:v>1.8363244780396855</c:v>
                </c:pt>
                <c:pt idx="26">
                  <c:v>-0.30379199930648326</c:v>
                </c:pt>
                <c:pt idx="27">
                  <c:v>-0.5572806357680804</c:v>
                </c:pt>
                <c:pt idx="28">
                  <c:v>-0.55301737830660613</c:v>
                </c:pt>
                <c:pt idx="29">
                  <c:v>-0.86910355288372898</c:v>
                </c:pt>
                <c:pt idx="30">
                  <c:v>-1.0402276059222118</c:v>
                </c:pt>
                <c:pt idx="31">
                  <c:v>-2.1648402954222803</c:v>
                </c:pt>
                <c:pt idx="32">
                  <c:v>-3.3338327197299975</c:v>
                </c:pt>
                <c:pt idx="33">
                  <c:v>-4.9675543108839975</c:v>
                </c:pt>
              </c:numCache>
            </c:numRef>
          </c:xVal>
          <c:yVal>
            <c:numRef>
              <c:f>'Breusch Godfrey'!$C$10:$C$43</c:f>
              <c:numCache>
                <c:formatCode>General</c:formatCode>
                <c:ptCount val="34"/>
                <c:pt idx="0">
                  <c:v>-2.1237455949586632</c:v>
                </c:pt>
                <c:pt idx="1">
                  <c:v>-1.3307228678818461</c:v>
                </c:pt>
                <c:pt idx="2">
                  <c:v>-0.35533555738190614</c:v>
                </c:pt>
                <c:pt idx="3">
                  <c:v>0.87993527577182817</c:v>
                </c:pt>
                <c:pt idx="4">
                  <c:v>1.7665631166564282</c:v>
                </c:pt>
                <c:pt idx="5">
                  <c:v>2.1708263741178939</c:v>
                </c:pt>
                <c:pt idx="6">
                  <c:v>1.8216009951177767</c:v>
                </c:pt>
                <c:pt idx="7">
                  <c:v>2.6568718282715196</c:v>
                </c:pt>
                <c:pt idx="8">
                  <c:v>2.9632667144637281</c:v>
                </c:pt>
                <c:pt idx="9">
                  <c:v>2.6033831918099253</c:v>
                </c:pt>
                <c:pt idx="10">
                  <c:v>1.554157812809791</c:v>
                </c:pt>
                <c:pt idx="11">
                  <c:v>2.3471805398865939</c:v>
                </c:pt>
                <c:pt idx="12">
                  <c:v>2.5936919034249968</c:v>
                </c:pt>
                <c:pt idx="13">
                  <c:v>3.4113273200018739</c:v>
                </c:pt>
                <c:pt idx="14">
                  <c:v>3.5690792139249368</c:v>
                </c:pt>
                <c:pt idx="15">
                  <c:v>3.1979551608864796</c:v>
                </c:pt>
                <c:pt idx="16">
                  <c:v>2.1599703122709997</c:v>
                </c:pt>
                <c:pt idx="17">
                  <c:v>3.6022184183479311</c:v>
                </c:pt>
                <c:pt idx="18">
                  <c:v>1.7107449332708882</c:v>
                </c:pt>
                <c:pt idx="19">
                  <c:v>0.30376766034768821</c:v>
                </c:pt>
                <c:pt idx="20">
                  <c:v>0.39465875869375111</c:v>
                </c:pt>
                <c:pt idx="21">
                  <c:v>1.6454333796936282</c:v>
                </c:pt>
                <c:pt idx="22">
                  <c:v>1.6186890614628311</c:v>
                </c:pt>
                <c:pt idx="23">
                  <c:v>1.8363244780396855</c:v>
                </c:pt>
                <c:pt idx="24">
                  <c:v>-0.30379199930648326</c:v>
                </c:pt>
                <c:pt idx="25">
                  <c:v>-0.5572806357680804</c:v>
                </c:pt>
                <c:pt idx="26">
                  <c:v>-0.55301737830660613</c:v>
                </c:pt>
                <c:pt idx="27">
                  <c:v>-0.86910355288372898</c:v>
                </c:pt>
                <c:pt idx="28">
                  <c:v>-1.0402276059222118</c:v>
                </c:pt>
                <c:pt idx="29">
                  <c:v>-2.1648402954222803</c:v>
                </c:pt>
                <c:pt idx="30">
                  <c:v>-3.3338327197299975</c:v>
                </c:pt>
                <c:pt idx="31">
                  <c:v>-4.9675543108839975</c:v>
                </c:pt>
                <c:pt idx="32">
                  <c:v>-5.1034075307687203</c:v>
                </c:pt>
                <c:pt idx="33">
                  <c:v>-3.2371291219227203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10-4036-B633-F887B7DE7542}"/>
            </c:ext>
          </c:extLst>
        </c:ser>
        <c:ser>
          <c:idx val="1"/>
          <c:order val="1"/>
          <c:tx>
            <c:v>Predicted Res </c:v>
          </c:tx>
          <c:spPr>
            <a:ln w="19050">
              <a:noFill/>
            </a:ln>
          </c:spPr>
          <c:xVal>
            <c:numRef>
              <c:f>'Breusch Godfrey'!$E$10:$E$43</c:f>
              <c:numCache>
                <c:formatCode>General</c:formatCode>
                <c:ptCount val="34"/>
                <c:pt idx="0">
                  <c:v>-2.9231632082276633</c:v>
                </c:pt>
                <c:pt idx="1">
                  <c:v>-0.77878347342000609</c:v>
                </c:pt>
                <c:pt idx="2">
                  <c:v>-2.1237455949586632</c:v>
                </c:pt>
                <c:pt idx="3">
                  <c:v>-1.3307228678818461</c:v>
                </c:pt>
                <c:pt idx="4">
                  <c:v>-0.35533555738190614</c:v>
                </c:pt>
                <c:pt idx="5">
                  <c:v>0.87993527577182817</c:v>
                </c:pt>
                <c:pt idx="6">
                  <c:v>1.7665631166564282</c:v>
                </c:pt>
                <c:pt idx="7">
                  <c:v>2.1708263741178939</c:v>
                </c:pt>
                <c:pt idx="8">
                  <c:v>1.8216009951177767</c:v>
                </c:pt>
                <c:pt idx="9">
                  <c:v>2.6568718282715196</c:v>
                </c:pt>
                <c:pt idx="10">
                  <c:v>2.9632667144637281</c:v>
                </c:pt>
                <c:pt idx="11">
                  <c:v>2.6033831918099253</c:v>
                </c:pt>
                <c:pt idx="12">
                  <c:v>1.554157812809791</c:v>
                </c:pt>
                <c:pt idx="13">
                  <c:v>2.3471805398865939</c:v>
                </c:pt>
                <c:pt idx="14">
                  <c:v>2.5936919034249968</c:v>
                </c:pt>
                <c:pt idx="15">
                  <c:v>3.4113273200018739</c:v>
                </c:pt>
                <c:pt idx="16">
                  <c:v>3.5690792139249368</c:v>
                </c:pt>
                <c:pt idx="17">
                  <c:v>3.1979551608864796</c:v>
                </c:pt>
                <c:pt idx="18">
                  <c:v>2.1599703122709997</c:v>
                </c:pt>
                <c:pt idx="19">
                  <c:v>3.6022184183479311</c:v>
                </c:pt>
                <c:pt idx="20">
                  <c:v>1.7107449332708882</c:v>
                </c:pt>
                <c:pt idx="21">
                  <c:v>0.30376766034768821</c:v>
                </c:pt>
                <c:pt idx="22">
                  <c:v>0.39465875869375111</c:v>
                </c:pt>
                <c:pt idx="23">
                  <c:v>1.6454333796936282</c:v>
                </c:pt>
                <c:pt idx="24">
                  <c:v>1.6186890614628311</c:v>
                </c:pt>
                <c:pt idx="25">
                  <c:v>1.8363244780396855</c:v>
                </c:pt>
                <c:pt idx="26">
                  <c:v>-0.30379199930648326</c:v>
                </c:pt>
                <c:pt idx="27">
                  <c:v>-0.5572806357680804</c:v>
                </c:pt>
                <c:pt idx="28">
                  <c:v>-0.55301737830660613</c:v>
                </c:pt>
                <c:pt idx="29">
                  <c:v>-0.86910355288372898</c:v>
                </c:pt>
                <c:pt idx="30">
                  <c:v>-1.0402276059222118</c:v>
                </c:pt>
                <c:pt idx="31">
                  <c:v>-2.1648402954222803</c:v>
                </c:pt>
                <c:pt idx="32">
                  <c:v>-3.3338327197299975</c:v>
                </c:pt>
                <c:pt idx="33">
                  <c:v>-4.9675543108839975</c:v>
                </c:pt>
              </c:numCache>
            </c:numRef>
          </c:xVal>
          <c:yVal>
            <c:numRef>
              <c:f>'Breusch Godfrey'!$M$31:$M$64</c:f>
              <c:numCache>
                <c:formatCode>General</c:formatCode>
                <c:ptCount val="34"/>
                <c:pt idx="0">
                  <c:v>-0.10716217188783439</c:v>
                </c:pt>
                <c:pt idx="1">
                  <c:v>-1.0844526635657199</c:v>
                </c:pt>
                <c:pt idx="2">
                  <c:v>-0.56380724829023254</c:v>
                </c:pt>
                <c:pt idx="3">
                  <c:v>0.57296830707667468</c:v>
                </c:pt>
                <c:pt idx="4">
                  <c:v>0.90613505366262981</c:v>
                </c:pt>
                <c:pt idx="5">
                  <c:v>1.6650418143987862</c:v>
                </c:pt>
                <c:pt idx="6">
                  <c:v>1.4851637096602692</c:v>
                </c:pt>
                <c:pt idx="7">
                  <c:v>1.4984525429266577</c:v>
                </c:pt>
                <c:pt idx="8">
                  <c:v>2.3901992551345996</c:v>
                </c:pt>
                <c:pt idx="9">
                  <c:v>2.9937259683416064</c:v>
                </c:pt>
                <c:pt idx="10">
                  <c:v>2.5705843474279684</c:v>
                </c:pt>
                <c:pt idx="11">
                  <c:v>2.0219633338629812</c:v>
                </c:pt>
                <c:pt idx="12">
                  <c:v>2.6728177914889901</c:v>
                </c:pt>
                <c:pt idx="13">
                  <c:v>2.8462752802406897</c:v>
                </c:pt>
                <c:pt idx="14">
                  <c:v>3.0109408250187855</c:v>
                </c:pt>
                <c:pt idx="15">
                  <c:v>3.020014361811227</c:v>
                </c:pt>
                <c:pt idx="16">
                  <c:v>2.448399920223447</c:v>
                </c:pt>
                <c:pt idx="17">
                  <c:v>2.2370326843573558</c:v>
                </c:pt>
                <c:pt idx="18">
                  <c:v>3.2661563594903082</c:v>
                </c:pt>
                <c:pt idx="19">
                  <c:v>1.8803339241333878</c:v>
                </c:pt>
                <c:pt idx="20">
                  <c:v>0.73128092861143035</c:v>
                </c:pt>
                <c:pt idx="21">
                  <c:v>1.1991371965811686</c:v>
                </c:pt>
                <c:pt idx="22">
                  <c:v>1.4622289445698113</c:v>
                </c:pt>
                <c:pt idx="23">
                  <c:v>1.0085187076989239</c:v>
                </c:pt>
                <c:pt idx="24">
                  <c:v>0.48380577266966185</c:v>
                </c:pt>
                <c:pt idx="25">
                  <c:v>-0.96751722115610495</c:v>
                </c:pt>
                <c:pt idx="26">
                  <c:v>-0.86101257589549718</c:v>
                </c:pt>
                <c:pt idx="27">
                  <c:v>-0.5967388562558158</c:v>
                </c:pt>
                <c:pt idx="28">
                  <c:v>-1.3141594512123458</c:v>
                </c:pt>
                <c:pt idx="29">
                  <c:v>-1.6310985841121663</c:v>
                </c:pt>
                <c:pt idx="30">
                  <c:v>-2.8218564900659393</c:v>
                </c:pt>
                <c:pt idx="31">
                  <c:v>-3.7467684659817779</c:v>
                </c:pt>
                <c:pt idx="32">
                  <c:v>-4.7395711475353011</c:v>
                </c:pt>
                <c:pt idx="33">
                  <c:v>-5.069374875294697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10-4036-B633-F887B7DE7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2736"/>
        <c:axId val="1991553488"/>
      </c:scatterChart>
      <c:valAx>
        <c:axId val="198014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53488"/>
        <c:crosses val="autoZero"/>
        <c:crossBetween val="midCat"/>
      </c:valAx>
      <c:valAx>
        <c:axId val="199155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2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</c:v>
          </c:tx>
          <c:spPr>
            <a:ln w="19050">
              <a:noFill/>
            </a:ln>
          </c:spPr>
          <c:xVal>
            <c:numRef>
              <c:f>'Breusch Godfrey'!$F$10:$F$43</c:f>
              <c:numCache>
                <c:formatCode>General</c:formatCode>
                <c:ptCount val="34"/>
                <c:pt idx="0">
                  <c:v>-2.9006821474583333</c:v>
                </c:pt>
                <c:pt idx="1">
                  <c:v>-2.9231632082276633</c:v>
                </c:pt>
                <c:pt idx="2">
                  <c:v>-0.77878347342000609</c:v>
                </c:pt>
                <c:pt idx="3">
                  <c:v>-2.1237455949586632</c:v>
                </c:pt>
                <c:pt idx="4">
                  <c:v>-1.3307228678818461</c:v>
                </c:pt>
                <c:pt idx="5">
                  <c:v>-0.35533555738190614</c:v>
                </c:pt>
                <c:pt idx="6">
                  <c:v>0.87993527577182817</c:v>
                </c:pt>
                <c:pt idx="7">
                  <c:v>1.7665631166564282</c:v>
                </c:pt>
                <c:pt idx="8">
                  <c:v>2.1708263741178939</c:v>
                </c:pt>
                <c:pt idx="9">
                  <c:v>1.8216009951177767</c:v>
                </c:pt>
                <c:pt idx="10">
                  <c:v>2.6568718282715196</c:v>
                </c:pt>
                <c:pt idx="11">
                  <c:v>2.9632667144637281</c:v>
                </c:pt>
                <c:pt idx="12">
                  <c:v>2.6033831918099253</c:v>
                </c:pt>
                <c:pt idx="13">
                  <c:v>1.554157812809791</c:v>
                </c:pt>
                <c:pt idx="14">
                  <c:v>2.3471805398865939</c:v>
                </c:pt>
                <c:pt idx="15">
                  <c:v>2.5936919034249968</c:v>
                </c:pt>
                <c:pt idx="16">
                  <c:v>3.4113273200018739</c:v>
                </c:pt>
                <c:pt idx="17">
                  <c:v>3.5690792139249368</c:v>
                </c:pt>
                <c:pt idx="18">
                  <c:v>3.1979551608864796</c:v>
                </c:pt>
                <c:pt idx="19">
                  <c:v>2.1599703122709997</c:v>
                </c:pt>
                <c:pt idx="20">
                  <c:v>3.6022184183479311</c:v>
                </c:pt>
                <c:pt idx="21">
                  <c:v>1.7107449332708882</c:v>
                </c:pt>
                <c:pt idx="22">
                  <c:v>0.30376766034768821</c:v>
                </c:pt>
                <c:pt idx="23">
                  <c:v>0.39465875869375111</c:v>
                </c:pt>
                <c:pt idx="24">
                  <c:v>1.6454333796936282</c:v>
                </c:pt>
                <c:pt idx="25">
                  <c:v>1.6186890614628311</c:v>
                </c:pt>
                <c:pt idx="26">
                  <c:v>1.8363244780396855</c:v>
                </c:pt>
                <c:pt idx="27">
                  <c:v>-0.30379199930648326</c:v>
                </c:pt>
                <c:pt idx="28">
                  <c:v>-0.5572806357680804</c:v>
                </c:pt>
                <c:pt idx="29">
                  <c:v>-0.55301737830660613</c:v>
                </c:pt>
                <c:pt idx="30">
                  <c:v>-0.86910355288372898</c:v>
                </c:pt>
                <c:pt idx="31">
                  <c:v>-1.0402276059222118</c:v>
                </c:pt>
                <c:pt idx="32">
                  <c:v>-2.1648402954222803</c:v>
                </c:pt>
                <c:pt idx="33">
                  <c:v>-3.3338327197299975</c:v>
                </c:pt>
              </c:numCache>
            </c:numRef>
          </c:xVal>
          <c:yVal>
            <c:numRef>
              <c:f>'Breusch Godfrey'!$C$10:$C$43</c:f>
              <c:numCache>
                <c:formatCode>General</c:formatCode>
                <c:ptCount val="34"/>
                <c:pt idx="0">
                  <c:v>-2.1237455949586632</c:v>
                </c:pt>
                <c:pt idx="1">
                  <c:v>-1.3307228678818461</c:v>
                </c:pt>
                <c:pt idx="2">
                  <c:v>-0.35533555738190614</c:v>
                </c:pt>
                <c:pt idx="3">
                  <c:v>0.87993527577182817</c:v>
                </c:pt>
                <c:pt idx="4">
                  <c:v>1.7665631166564282</c:v>
                </c:pt>
                <c:pt idx="5">
                  <c:v>2.1708263741178939</c:v>
                </c:pt>
                <c:pt idx="6">
                  <c:v>1.8216009951177767</c:v>
                </c:pt>
                <c:pt idx="7">
                  <c:v>2.6568718282715196</c:v>
                </c:pt>
                <c:pt idx="8">
                  <c:v>2.9632667144637281</c:v>
                </c:pt>
                <c:pt idx="9">
                  <c:v>2.6033831918099253</c:v>
                </c:pt>
                <c:pt idx="10">
                  <c:v>1.554157812809791</c:v>
                </c:pt>
                <c:pt idx="11">
                  <c:v>2.3471805398865939</c:v>
                </c:pt>
                <c:pt idx="12">
                  <c:v>2.5936919034249968</c:v>
                </c:pt>
                <c:pt idx="13">
                  <c:v>3.4113273200018739</c:v>
                </c:pt>
                <c:pt idx="14">
                  <c:v>3.5690792139249368</c:v>
                </c:pt>
                <c:pt idx="15">
                  <c:v>3.1979551608864796</c:v>
                </c:pt>
                <c:pt idx="16">
                  <c:v>2.1599703122709997</c:v>
                </c:pt>
                <c:pt idx="17">
                  <c:v>3.6022184183479311</c:v>
                </c:pt>
                <c:pt idx="18">
                  <c:v>1.7107449332708882</c:v>
                </c:pt>
                <c:pt idx="19">
                  <c:v>0.30376766034768821</c:v>
                </c:pt>
                <c:pt idx="20">
                  <c:v>0.39465875869375111</c:v>
                </c:pt>
                <c:pt idx="21">
                  <c:v>1.6454333796936282</c:v>
                </c:pt>
                <c:pt idx="22">
                  <c:v>1.6186890614628311</c:v>
                </c:pt>
                <c:pt idx="23">
                  <c:v>1.8363244780396855</c:v>
                </c:pt>
                <c:pt idx="24">
                  <c:v>-0.30379199930648326</c:v>
                </c:pt>
                <c:pt idx="25">
                  <c:v>-0.5572806357680804</c:v>
                </c:pt>
                <c:pt idx="26">
                  <c:v>-0.55301737830660613</c:v>
                </c:pt>
                <c:pt idx="27">
                  <c:v>-0.86910355288372898</c:v>
                </c:pt>
                <c:pt idx="28">
                  <c:v>-1.0402276059222118</c:v>
                </c:pt>
                <c:pt idx="29">
                  <c:v>-2.1648402954222803</c:v>
                </c:pt>
                <c:pt idx="30">
                  <c:v>-3.3338327197299975</c:v>
                </c:pt>
                <c:pt idx="31">
                  <c:v>-4.9675543108839975</c:v>
                </c:pt>
                <c:pt idx="32">
                  <c:v>-5.1034075307687203</c:v>
                </c:pt>
                <c:pt idx="33">
                  <c:v>-3.2371291219227203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E-4F11-A96C-A97E5AB259A5}"/>
            </c:ext>
          </c:extLst>
        </c:ser>
        <c:ser>
          <c:idx val="1"/>
          <c:order val="1"/>
          <c:tx>
            <c:v>Predicted Res </c:v>
          </c:tx>
          <c:spPr>
            <a:ln w="19050">
              <a:noFill/>
            </a:ln>
          </c:spPr>
          <c:xVal>
            <c:numRef>
              <c:f>'Breusch Godfrey'!$F$10:$F$43</c:f>
              <c:numCache>
                <c:formatCode>General</c:formatCode>
                <c:ptCount val="34"/>
                <c:pt idx="0">
                  <c:v>-2.9006821474583333</c:v>
                </c:pt>
                <c:pt idx="1">
                  <c:v>-2.9231632082276633</c:v>
                </c:pt>
                <c:pt idx="2">
                  <c:v>-0.77878347342000609</c:v>
                </c:pt>
                <c:pt idx="3">
                  <c:v>-2.1237455949586632</c:v>
                </c:pt>
                <c:pt idx="4">
                  <c:v>-1.3307228678818461</c:v>
                </c:pt>
                <c:pt idx="5">
                  <c:v>-0.35533555738190614</c:v>
                </c:pt>
                <c:pt idx="6">
                  <c:v>0.87993527577182817</c:v>
                </c:pt>
                <c:pt idx="7">
                  <c:v>1.7665631166564282</c:v>
                </c:pt>
                <c:pt idx="8">
                  <c:v>2.1708263741178939</c:v>
                </c:pt>
                <c:pt idx="9">
                  <c:v>1.8216009951177767</c:v>
                </c:pt>
                <c:pt idx="10">
                  <c:v>2.6568718282715196</c:v>
                </c:pt>
                <c:pt idx="11">
                  <c:v>2.9632667144637281</c:v>
                </c:pt>
                <c:pt idx="12">
                  <c:v>2.6033831918099253</c:v>
                </c:pt>
                <c:pt idx="13">
                  <c:v>1.554157812809791</c:v>
                </c:pt>
                <c:pt idx="14">
                  <c:v>2.3471805398865939</c:v>
                </c:pt>
                <c:pt idx="15">
                  <c:v>2.5936919034249968</c:v>
                </c:pt>
                <c:pt idx="16">
                  <c:v>3.4113273200018739</c:v>
                </c:pt>
                <c:pt idx="17">
                  <c:v>3.5690792139249368</c:v>
                </c:pt>
                <c:pt idx="18">
                  <c:v>3.1979551608864796</c:v>
                </c:pt>
                <c:pt idx="19">
                  <c:v>2.1599703122709997</c:v>
                </c:pt>
                <c:pt idx="20">
                  <c:v>3.6022184183479311</c:v>
                </c:pt>
                <c:pt idx="21">
                  <c:v>1.7107449332708882</c:v>
                </c:pt>
                <c:pt idx="22">
                  <c:v>0.30376766034768821</c:v>
                </c:pt>
                <c:pt idx="23">
                  <c:v>0.39465875869375111</c:v>
                </c:pt>
                <c:pt idx="24">
                  <c:v>1.6454333796936282</c:v>
                </c:pt>
                <c:pt idx="25">
                  <c:v>1.6186890614628311</c:v>
                </c:pt>
                <c:pt idx="26">
                  <c:v>1.8363244780396855</c:v>
                </c:pt>
                <c:pt idx="27">
                  <c:v>-0.30379199930648326</c:v>
                </c:pt>
                <c:pt idx="28">
                  <c:v>-0.5572806357680804</c:v>
                </c:pt>
                <c:pt idx="29">
                  <c:v>-0.55301737830660613</c:v>
                </c:pt>
                <c:pt idx="30">
                  <c:v>-0.86910355288372898</c:v>
                </c:pt>
                <c:pt idx="31">
                  <c:v>-1.0402276059222118</c:v>
                </c:pt>
                <c:pt idx="32">
                  <c:v>-2.1648402954222803</c:v>
                </c:pt>
                <c:pt idx="33">
                  <c:v>-3.3338327197299975</c:v>
                </c:pt>
              </c:numCache>
            </c:numRef>
          </c:xVal>
          <c:yVal>
            <c:numRef>
              <c:f>'Breusch Godfrey'!$M$31:$M$64</c:f>
              <c:numCache>
                <c:formatCode>General</c:formatCode>
                <c:ptCount val="34"/>
                <c:pt idx="0">
                  <c:v>-0.10716217188783439</c:v>
                </c:pt>
                <c:pt idx="1">
                  <c:v>-1.0844526635657199</c:v>
                </c:pt>
                <c:pt idx="2">
                  <c:v>-0.56380724829023254</c:v>
                </c:pt>
                <c:pt idx="3">
                  <c:v>0.57296830707667468</c:v>
                </c:pt>
                <c:pt idx="4">
                  <c:v>0.90613505366262981</c:v>
                </c:pt>
                <c:pt idx="5">
                  <c:v>1.6650418143987862</c:v>
                </c:pt>
                <c:pt idx="6">
                  <c:v>1.4851637096602692</c:v>
                </c:pt>
                <c:pt idx="7">
                  <c:v>1.4984525429266577</c:v>
                </c:pt>
                <c:pt idx="8">
                  <c:v>2.3901992551345996</c:v>
                </c:pt>
                <c:pt idx="9">
                  <c:v>2.9937259683416064</c:v>
                </c:pt>
                <c:pt idx="10">
                  <c:v>2.5705843474279684</c:v>
                </c:pt>
                <c:pt idx="11">
                  <c:v>2.0219633338629812</c:v>
                </c:pt>
                <c:pt idx="12">
                  <c:v>2.6728177914889901</c:v>
                </c:pt>
                <c:pt idx="13">
                  <c:v>2.8462752802406897</c:v>
                </c:pt>
                <c:pt idx="14">
                  <c:v>3.0109408250187855</c:v>
                </c:pt>
                <c:pt idx="15">
                  <c:v>3.020014361811227</c:v>
                </c:pt>
                <c:pt idx="16">
                  <c:v>2.448399920223447</c:v>
                </c:pt>
                <c:pt idx="17">
                  <c:v>2.2370326843573558</c:v>
                </c:pt>
                <c:pt idx="18">
                  <c:v>3.2661563594903082</c:v>
                </c:pt>
                <c:pt idx="19">
                  <c:v>1.8803339241333878</c:v>
                </c:pt>
                <c:pt idx="20">
                  <c:v>0.73128092861143035</c:v>
                </c:pt>
                <c:pt idx="21">
                  <c:v>1.1991371965811686</c:v>
                </c:pt>
                <c:pt idx="22">
                  <c:v>1.4622289445698113</c:v>
                </c:pt>
                <c:pt idx="23">
                  <c:v>1.0085187076989239</c:v>
                </c:pt>
                <c:pt idx="24">
                  <c:v>0.48380577266966185</c:v>
                </c:pt>
                <c:pt idx="25">
                  <c:v>-0.96751722115610495</c:v>
                </c:pt>
                <c:pt idx="26">
                  <c:v>-0.86101257589549718</c:v>
                </c:pt>
                <c:pt idx="27">
                  <c:v>-0.5967388562558158</c:v>
                </c:pt>
                <c:pt idx="28">
                  <c:v>-1.3141594512123458</c:v>
                </c:pt>
                <c:pt idx="29">
                  <c:v>-1.6310985841121663</c:v>
                </c:pt>
                <c:pt idx="30">
                  <c:v>-2.8218564900659393</c:v>
                </c:pt>
                <c:pt idx="31">
                  <c:v>-3.7467684659817779</c:v>
                </c:pt>
                <c:pt idx="32">
                  <c:v>-4.7395711475353011</c:v>
                </c:pt>
                <c:pt idx="33">
                  <c:v>-5.069374875294697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1E-4F11-A96C-A97E5AB25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2736"/>
        <c:axId val="1991538096"/>
      </c:scatterChart>
      <c:valAx>
        <c:axId val="198014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38096"/>
        <c:crosses val="autoZero"/>
        <c:crossBetween val="midCat"/>
      </c:valAx>
      <c:valAx>
        <c:axId val="1991538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2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</c:v>
          </c:tx>
          <c:spPr>
            <a:ln w="19050">
              <a:noFill/>
            </a:ln>
          </c:spPr>
          <c:xVal>
            <c:numRef>
              <c:f>'Breusch Godfrey'!$G$10:$G$43</c:f>
              <c:numCache>
                <c:formatCode>General</c:formatCode>
                <c:ptCount val="34"/>
                <c:pt idx="0">
                  <c:v>-3.4648289275736062</c:v>
                </c:pt>
                <c:pt idx="1">
                  <c:v>-2.9006821474583333</c:v>
                </c:pt>
                <c:pt idx="2">
                  <c:v>-2.9231632082276633</c:v>
                </c:pt>
                <c:pt idx="3">
                  <c:v>-0.77878347342000609</c:v>
                </c:pt>
                <c:pt idx="4">
                  <c:v>-2.1237455949586632</c:v>
                </c:pt>
                <c:pt idx="5">
                  <c:v>-1.3307228678818461</c:v>
                </c:pt>
                <c:pt idx="6">
                  <c:v>-0.35533555738190614</c:v>
                </c:pt>
                <c:pt idx="7">
                  <c:v>0.87993527577182817</c:v>
                </c:pt>
                <c:pt idx="8">
                  <c:v>1.7665631166564282</c:v>
                </c:pt>
                <c:pt idx="9">
                  <c:v>2.1708263741178939</c:v>
                </c:pt>
                <c:pt idx="10">
                  <c:v>1.8216009951177767</c:v>
                </c:pt>
                <c:pt idx="11">
                  <c:v>2.6568718282715196</c:v>
                </c:pt>
                <c:pt idx="12">
                  <c:v>2.9632667144637281</c:v>
                </c:pt>
                <c:pt idx="13">
                  <c:v>2.6033831918099253</c:v>
                </c:pt>
                <c:pt idx="14">
                  <c:v>1.554157812809791</c:v>
                </c:pt>
                <c:pt idx="15">
                  <c:v>2.3471805398865939</c:v>
                </c:pt>
                <c:pt idx="16">
                  <c:v>2.5936919034249968</c:v>
                </c:pt>
                <c:pt idx="17">
                  <c:v>3.4113273200018739</c:v>
                </c:pt>
                <c:pt idx="18">
                  <c:v>3.5690792139249368</c:v>
                </c:pt>
                <c:pt idx="19">
                  <c:v>3.1979551608864796</c:v>
                </c:pt>
                <c:pt idx="20">
                  <c:v>2.1599703122709997</c:v>
                </c:pt>
                <c:pt idx="21">
                  <c:v>3.6022184183479311</c:v>
                </c:pt>
                <c:pt idx="22">
                  <c:v>1.7107449332708882</c:v>
                </c:pt>
                <c:pt idx="23">
                  <c:v>0.30376766034768821</c:v>
                </c:pt>
                <c:pt idx="24">
                  <c:v>0.39465875869375111</c:v>
                </c:pt>
                <c:pt idx="25">
                  <c:v>1.6454333796936282</c:v>
                </c:pt>
                <c:pt idx="26">
                  <c:v>1.6186890614628311</c:v>
                </c:pt>
                <c:pt idx="27">
                  <c:v>1.8363244780396855</c:v>
                </c:pt>
                <c:pt idx="28">
                  <c:v>-0.30379199930648326</c:v>
                </c:pt>
                <c:pt idx="29">
                  <c:v>-0.5572806357680804</c:v>
                </c:pt>
                <c:pt idx="30">
                  <c:v>-0.55301737830660613</c:v>
                </c:pt>
                <c:pt idx="31">
                  <c:v>-0.86910355288372898</c:v>
                </c:pt>
                <c:pt idx="32">
                  <c:v>-1.0402276059222118</c:v>
                </c:pt>
                <c:pt idx="33">
                  <c:v>-2.1648402954222803</c:v>
                </c:pt>
              </c:numCache>
            </c:numRef>
          </c:xVal>
          <c:yVal>
            <c:numRef>
              <c:f>'Breusch Godfrey'!$C$10:$C$43</c:f>
              <c:numCache>
                <c:formatCode>General</c:formatCode>
                <c:ptCount val="34"/>
                <c:pt idx="0">
                  <c:v>-2.1237455949586632</c:v>
                </c:pt>
                <c:pt idx="1">
                  <c:v>-1.3307228678818461</c:v>
                </c:pt>
                <c:pt idx="2">
                  <c:v>-0.35533555738190614</c:v>
                </c:pt>
                <c:pt idx="3">
                  <c:v>0.87993527577182817</c:v>
                </c:pt>
                <c:pt idx="4">
                  <c:v>1.7665631166564282</c:v>
                </c:pt>
                <c:pt idx="5">
                  <c:v>2.1708263741178939</c:v>
                </c:pt>
                <c:pt idx="6">
                  <c:v>1.8216009951177767</c:v>
                </c:pt>
                <c:pt idx="7">
                  <c:v>2.6568718282715196</c:v>
                </c:pt>
                <c:pt idx="8">
                  <c:v>2.9632667144637281</c:v>
                </c:pt>
                <c:pt idx="9">
                  <c:v>2.6033831918099253</c:v>
                </c:pt>
                <c:pt idx="10">
                  <c:v>1.554157812809791</c:v>
                </c:pt>
                <c:pt idx="11">
                  <c:v>2.3471805398865939</c:v>
                </c:pt>
                <c:pt idx="12">
                  <c:v>2.5936919034249968</c:v>
                </c:pt>
                <c:pt idx="13">
                  <c:v>3.4113273200018739</c:v>
                </c:pt>
                <c:pt idx="14">
                  <c:v>3.5690792139249368</c:v>
                </c:pt>
                <c:pt idx="15">
                  <c:v>3.1979551608864796</c:v>
                </c:pt>
                <c:pt idx="16">
                  <c:v>2.1599703122709997</c:v>
                </c:pt>
                <c:pt idx="17">
                  <c:v>3.6022184183479311</c:v>
                </c:pt>
                <c:pt idx="18">
                  <c:v>1.7107449332708882</c:v>
                </c:pt>
                <c:pt idx="19">
                  <c:v>0.30376766034768821</c:v>
                </c:pt>
                <c:pt idx="20">
                  <c:v>0.39465875869375111</c:v>
                </c:pt>
                <c:pt idx="21">
                  <c:v>1.6454333796936282</c:v>
                </c:pt>
                <c:pt idx="22">
                  <c:v>1.6186890614628311</c:v>
                </c:pt>
                <c:pt idx="23">
                  <c:v>1.8363244780396855</c:v>
                </c:pt>
                <c:pt idx="24">
                  <c:v>-0.30379199930648326</c:v>
                </c:pt>
                <c:pt idx="25">
                  <c:v>-0.5572806357680804</c:v>
                </c:pt>
                <c:pt idx="26">
                  <c:v>-0.55301737830660613</c:v>
                </c:pt>
                <c:pt idx="27">
                  <c:v>-0.86910355288372898</c:v>
                </c:pt>
                <c:pt idx="28">
                  <c:v>-1.0402276059222118</c:v>
                </c:pt>
                <c:pt idx="29">
                  <c:v>-2.1648402954222803</c:v>
                </c:pt>
                <c:pt idx="30">
                  <c:v>-3.3338327197299975</c:v>
                </c:pt>
                <c:pt idx="31">
                  <c:v>-4.9675543108839975</c:v>
                </c:pt>
                <c:pt idx="32">
                  <c:v>-5.1034075307687203</c:v>
                </c:pt>
                <c:pt idx="33">
                  <c:v>-3.2371291219227203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8-4C0B-BCEC-FD2EECF9C11C}"/>
            </c:ext>
          </c:extLst>
        </c:ser>
        <c:ser>
          <c:idx val="1"/>
          <c:order val="1"/>
          <c:tx>
            <c:v>Predicted Res </c:v>
          </c:tx>
          <c:spPr>
            <a:ln w="19050">
              <a:noFill/>
            </a:ln>
          </c:spPr>
          <c:xVal>
            <c:numRef>
              <c:f>'Breusch Godfrey'!$G$10:$G$43</c:f>
              <c:numCache>
                <c:formatCode>General</c:formatCode>
                <c:ptCount val="34"/>
                <c:pt idx="0">
                  <c:v>-3.4648289275736062</c:v>
                </c:pt>
                <c:pt idx="1">
                  <c:v>-2.9006821474583333</c:v>
                </c:pt>
                <c:pt idx="2">
                  <c:v>-2.9231632082276633</c:v>
                </c:pt>
                <c:pt idx="3">
                  <c:v>-0.77878347342000609</c:v>
                </c:pt>
                <c:pt idx="4">
                  <c:v>-2.1237455949586632</c:v>
                </c:pt>
                <c:pt idx="5">
                  <c:v>-1.3307228678818461</c:v>
                </c:pt>
                <c:pt idx="6">
                  <c:v>-0.35533555738190614</c:v>
                </c:pt>
                <c:pt idx="7">
                  <c:v>0.87993527577182817</c:v>
                </c:pt>
                <c:pt idx="8">
                  <c:v>1.7665631166564282</c:v>
                </c:pt>
                <c:pt idx="9">
                  <c:v>2.1708263741178939</c:v>
                </c:pt>
                <c:pt idx="10">
                  <c:v>1.8216009951177767</c:v>
                </c:pt>
                <c:pt idx="11">
                  <c:v>2.6568718282715196</c:v>
                </c:pt>
                <c:pt idx="12">
                  <c:v>2.9632667144637281</c:v>
                </c:pt>
                <c:pt idx="13">
                  <c:v>2.6033831918099253</c:v>
                </c:pt>
                <c:pt idx="14">
                  <c:v>1.554157812809791</c:v>
                </c:pt>
                <c:pt idx="15">
                  <c:v>2.3471805398865939</c:v>
                </c:pt>
                <c:pt idx="16">
                  <c:v>2.5936919034249968</c:v>
                </c:pt>
                <c:pt idx="17">
                  <c:v>3.4113273200018739</c:v>
                </c:pt>
                <c:pt idx="18">
                  <c:v>3.5690792139249368</c:v>
                </c:pt>
                <c:pt idx="19">
                  <c:v>3.1979551608864796</c:v>
                </c:pt>
                <c:pt idx="20">
                  <c:v>2.1599703122709997</c:v>
                </c:pt>
                <c:pt idx="21">
                  <c:v>3.6022184183479311</c:v>
                </c:pt>
                <c:pt idx="22">
                  <c:v>1.7107449332708882</c:v>
                </c:pt>
                <c:pt idx="23">
                  <c:v>0.30376766034768821</c:v>
                </c:pt>
                <c:pt idx="24">
                  <c:v>0.39465875869375111</c:v>
                </c:pt>
                <c:pt idx="25">
                  <c:v>1.6454333796936282</c:v>
                </c:pt>
                <c:pt idx="26">
                  <c:v>1.6186890614628311</c:v>
                </c:pt>
                <c:pt idx="27">
                  <c:v>1.8363244780396855</c:v>
                </c:pt>
                <c:pt idx="28">
                  <c:v>-0.30379199930648326</c:v>
                </c:pt>
                <c:pt idx="29">
                  <c:v>-0.5572806357680804</c:v>
                </c:pt>
                <c:pt idx="30">
                  <c:v>-0.55301737830660613</c:v>
                </c:pt>
                <c:pt idx="31">
                  <c:v>-0.86910355288372898</c:v>
                </c:pt>
                <c:pt idx="32">
                  <c:v>-1.0402276059222118</c:v>
                </c:pt>
                <c:pt idx="33">
                  <c:v>-2.1648402954222803</c:v>
                </c:pt>
              </c:numCache>
            </c:numRef>
          </c:xVal>
          <c:yVal>
            <c:numRef>
              <c:f>'Breusch Godfrey'!$M$31:$M$64</c:f>
              <c:numCache>
                <c:formatCode>General</c:formatCode>
                <c:ptCount val="34"/>
                <c:pt idx="0">
                  <c:v>-0.10716217188783439</c:v>
                </c:pt>
                <c:pt idx="1">
                  <c:v>-1.0844526635657199</c:v>
                </c:pt>
                <c:pt idx="2">
                  <c:v>-0.56380724829023254</c:v>
                </c:pt>
                <c:pt idx="3">
                  <c:v>0.57296830707667468</c:v>
                </c:pt>
                <c:pt idx="4">
                  <c:v>0.90613505366262981</c:v>
                </c:pt>
                <c:pt idx="5">
                  <c:v>1.6650418143987862</c:v>
                </c:pt>
                <c:pt idx="6">
                  <c:v>1.4851637096602692</c:v>
                </c:pt>
                <c:pt idx="7">
                  <c:v>1.4984525429266577</c:v>
                </c:pt>
                <c:pt idx="8">
                  <c:v>2.3901992551345996</c:v>
                </c:pt>
                <c:pt idx="9">
                  <c:v>2.9937259683416064</c:v>
                </c:pt>
                <c:pt idx="10">
                  <c:v>2.5705843474279684</c:v>
                </c:pt>
                <c:pt idx="11">
                  <c:v>2.0219633338629812</c:v>
                </c:pt>
                <c:pt idx="12">
                  <c:v>2.6728177914889901</c:v>
                </c:pt>
                <c:pt idx="13">
                  <c:v>2.8462752802406897</c:v>
                </c:pt>
                <c:pt idx="14">
                  <c:v>3.0109408250187855</c:v>
                </c:pt>
                <c:pt idx="15">
                  <c:v>3.020014361811227</c:v>
                </c:pt>
                <c:pt idx="16">
                  <c:v>2.448399920223447</c:v>
                </c:pt>
                <c:pt idx="17">
                  <c:v>2.2370326843573558</c:v>
                </c:pt>
                <c:pt idx="18">
                  <c:v>3.2661563594903082</c:v>
                </c:pt>
                <c:pt idx="19">
                  <c:v>1.8803339241333878</c:v>
                </c:pt>
                <c:pt idx="20">
                  <c:v>0.73128092861143035</c:v>
                </c:pt>
                <c:pt idx="21">
                  <c:v>1.1991371965811686</c:v>
                </c:pt>
                <c:pt idx="22">
                  <c:v>1.4622289445698113</c:v>
                </c:pt>
                <c:pt idx="23">
                  <c:v>1.0085187076989239</c:v>
                </c:pt>
                <c:pt idx="24">
                  <c:v>0.48380577266966185</c:v>
                </c:pt>
                <c:pt idx="25">
                  <c:v>-0.96751722115610495</c:v>
                </c:pt>
                <c:pt idx="26">
                  <c:v>-0.86101257589549718</c:v>
                </c:pt>
                <c:pt idx="27">
                  <c:v>-0.5967388562558158</c:v>
                </c:pt>
                <c:pt idx="28">
                  <c:v>-1.3141594512123458</c:v>
                </c:pt>
                <c:pt idx="29">
                  <c:v>-1.6310985841121663</c:v>
                </c:pt>
                <c:pt idx="30">
                  <c:v>-2.8218564900659393</c:v>
                </c:pt>
                <c:pt idx="31">
                  <c:v>-3.7467684659817779</c:v>
                </c:pt>
                <c:pt idx="32">
                  <c:v>-4.7395711475353011</c:v>
                </c:pt>
                <c:pt idx="33">
                  <c:v>-5.069374875294697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8-4C0B-BCEC-FD2EECF9C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29536"/>
        <c:axId val="1991558480"/>
      </c:scatterChart>
      <c:valAx>
        <c:axId val="198012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58480"/>
        <c:crosses val="autoZero"/>
        <c:crossBetween val="midCat"/>
      </c:valAx>
      <c:valAx>
        <c:axId val="199155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295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</c:v>
          </c:tx>
          <c:spPr>
            <a:ln w="19050">
              <a:noFill/>
            </a:ln>
          </c:spPr>
          <c:xVal>
            <c:numRef>
              <c:f>'Breusch Godfrey'!$H$10:$H$43</c:f>
              <c:numCache>
                <c:formatCode>General</c:formatCode>
                <c:ptCount val="34"/>
                <c:pt idx="0">
                  <c:v>-3.984595972881209</c:v>
                </c:pt>
                <c:pt idx="1">
                  <c:v>-3.4648289275736062</c:v>
                </c:pt>
                <c:pt idx="2">
                  <c:v>-2.9006821474583333</c:v>
                </c:pt>
                <c:pt idx="3">
                  <c:v>-2.9231632082276633</c:v>
                </c:pt>
                <c:pt idx="4">
                  <c:v>-0.77878347342000609</c:v>
                </c:pt>
                <c:pt idx="5">
                  <c:v>-2.1237455949586632</c:v>
                </c:pt>
                <c:pt idx="6">
                  <c:v>-1.3307228678818461</c:v>
                </c:pt>
                <c:pt idx="7">
                  <c:v>-0.35533555738190614</c:v>
                </c:pt>
                <c:pt idx="8">
                  <c:v>0.87993527577182817</c:v>
                </c:pt>
                <c:pt idx="9">
                  <c:v>1.7665631166564282</c:v>
                </c:pt>
                <c:pt idx="10">
                  <c:v>2.1708263741178939</c:v>
                </c:pt>
                <c:pt idx="11">
                  <c:v>1.8216009951177767</c:v>
                </c:pt>
                <c:pt idx="12">
                  <c:v>2.6568718282715196</c:v>
                </c:pt>
                <c:pt idx="13">
                  <c:v>2.9632667144637281</c:v>
                </c:pt>
                <c:pt idx="14">
                  <c:v>2.6033831918099253</c:v>
                </c:pt>
                <c:pt idx="15">
                  <c:v>1.554157812809791</c:v>
                </c:pt>
                <c:pt idx="16">
                  <c:v>2.3471805398865939</c:v>
                </c:pt>
                <c:pt idx="17">
                  <c:v>2.5936919034249968</c:v>
                </c:pt>
                <c:pt idx="18">
                  <c:v>3.4113273200018739</c:v>
                </c:pt>
                <c:pt idx="19">
                  <c:v>3.5690792139249368</c:v>
                </c:pt>
                <c:pt idx="20">
                  <c:v>3.1979551608864796</c:v>
                </c:pt>
                <c:pt idx="21">
                  <c:v>2.1599703122709997</c:v>
                </c:pt>
                <c:pt idx="22">
                  <c:v>3.6022184183479311</c:v>
                </c:pt>
                <c:pt idx="23">
                  <c:v>1.7107449332708882</c:v>
                </c:pt>
                <c:pt idx="24">
                  <c:v>0.30376766034768821</c:v>
                </c:pt>
                <c:pt idx="25">
                  <c:v>0.39465875869375111</c:v>
                </c:pt>
                <c:pt idx="26">
                  <c:v>1.6454333796936282</c:v>
                </c:pt>
                <c:pt idx="27">
                  <c:v>1.6186890614628311</c:v>
                </c:pt>
                <c:pt idx="28">
                  <c:v>1.8363244780396855</c:v>
                </c:pt>
                <c:pt idx="29">
                  <c:v>-0.30379199930648326</c:v>
                </c:pt>
                <c:pt idx="30">
                  <c:v>-0.5572806357680804</c:v>
                </c:pt>
                <c:pt idx="31">
                  <c:v>-0.55301737830660613</c:v>
                </c:pt>
                <c:pt idx="32">
                  <c:v>-0.86910355288372898</c:v>
                </c:pt>
                <c:pt idx="33">
                  <c:v>-1.0402276059222118</c:v>
                </c:pt>
              </c:numCache>
            </c:numRef>
          </c:xVal>
          <c:yVal>
            <c:numRef>
              <c:f>'Breusch Godfrey'!$C$10:$C$43</c:f>
              <c:numCache>
                <c:formatCode>General</c:formatCode>
                <c:ptCount val="34"/>
                <c:pt idx="0">
                  <c:v>-2.1237455949586632</c:v>
                </c:pt>
                <c:pt idx="1">
                  <c:v>-1.3307228678818461</c:v>
                </c:pt>
                <c:pt idx="2">
                  <c:v>-0.35533555738190614</c:v>
                </c:pt>
                <c:pt idx="3">
                  <c:v>0.87993527577182817</c:v>
                </c:pt>
                <c:pt idx="4">
                  <c:v>1.7665631166564282</c:v>
                </c:pt>
                <c:pt idx="5">
                  <c:v>2.1708263741178939</c:v>
                </c:pt>
                <c:pt idx="6">
                  <c:v>1.8216009951177767</c:v>
                </c:pt>
                <c:pt idx="7">
                  <c:v>2.6568718282715196</c:v>
                </c:pt>
                <c:pt idx="8">
                  <c:v>2.9632667144637281</c:v>
                </c:pt>
                <c:pt idx="9">
                  <c:v>2.6033831918099253</c:v>
                </c:pt>
                <c:pt idx="10">
                  <c:v>1.554157812809791</c:v>
                </c:pt>
                <c:pt idx="11">
                  <c:v>2.3471805398865939</c:v>
                </c:pt>
                <c:pt idx="12">
                  <c:v>2.5936919034249968</c:v>
                </c:pt>
                <c:pt idx="13">
                  <c:v>3.4113273200018739</c:v>
                </c:pt>
                <c:pt idx="14">
                  <c:v>3.5690792139249368</c:v>
                </c:pt>
                <c:pt idx="15">
                  <c:v>3.1979551608864796</c:v>
                </c:pt>
                <c:pt idx="16">
                  <c:v>2.1599703122709997</c:v>
                </c:pt>
                <c:pt idx="17">
                  <c:v>3.6022184183479311</c:v>
                </c:pt>
                <c:pt idx="18">
                  <c:v>1.7107449332708882</c:v>
                </c:pt>
                <c:pt idx="19">
                  <c:v>0.30376766034768821</c:v>
                </c:pt>
                <c:pt idx="20">
                  <c:v>0.39465875869375111</c:v>
                </c:pt>
                <c:pt idx="21">
                  <c:v>1.6454333796936282</c:v>
                </c:pt>
                <c:pt idx="22">
                  <c:v>1.6186890614628311</c:v>
                </c:pt>
                <c:pt idx="23">
                  <c:v>1.8363244780396855</c:v>
                </c:pt>
                <c:pt idx="24">
                  <c:v>-0.30379199930648326</c:v>
                </c:pt>
                <c:pt idx="25">
                  <c:v>-0.5572806357680804</c:v>
                </c:pt>
                <c:pt idx="26">
                  <c:v>-0.55301737830660613</c:v>
                </c:pt>
                <c:pt idx="27">
                  <c:v>-0.86910355288372898</c:v>
                </c:pt>
                <c:pt idx="28">
                  <c:v>-1.0402276059222118</c:v>
                </c:pt>
                <c:pt idx="29">
                  <c:v>-2.1648402954222803</c:v>
                </c:pt>
                <c:pt idx="30">
                  <c:v>-3.3338327197299975</c:v>
                </c:pt>
                <c:pt idx="31">
                  <c:v>-4.9675543108839975</c:v>
                </c:pt>
                <c:pt idx="32">
                  <c:v>-5.1034075307687203</c:v>
                </c:pt>
                <c:pt idx="33">
                  <c:v>-3.2371291219227203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E4-471C-AC3F-F85871E62AB8}"/>
            </c:ext>
          </c:extLst>
        </c:ser>
        <c:ser>
          <c:idx val="1"/>
          <c:order val="1"/>
          <c:tx>
            <c:v>Predicted Res </c:v>
          </c:tx>
          <c:spPr>
            <a:ln w="19050">
              <a:noFill/>
            </a:ln>
          </c:spPr>
          <c:xVal>
            <c:numRef>
              <c:f>'Breusch Godfrey'!$H$10:$H$43</c:f>
              <c:numCache>
                <c:formatCode>General</c:formatCode>
                <c:ptCount val="34"/>
                <c:pt idx="0">
                  <c:v>-3.984595972881209</c:v>
                </c:pt>
                <c:pt idx="1">
                  <c:v>-3.4648289275736062</c:v>
                </c:pt>
                <c:pt idx="2">
                  <c:v>-2.9006821474583333</c:v>
                </c:pt>
                <c:pt idx="3">
                  <c:v>-2.9231632082276633</c:v>
                </c:pt>
                <c:pt idx="4">
                  <c:v>-0.77878347342000609</c:v>
                </c:pt>
                <c:pt idx="5">
                  <c:v>-2.1237455949586632</c:v>
                </c:pt>
                <c:pt idx="6">
                  <c:v>-1.3307228678818461</c:v>
                </c:pt>
                <c:pt idx="7">
                  <c:v>-0.35533555738190614</c:v>
                </c:pt>
                <c:pt idx="8">
                  <c:v>0.87993527577182817</c:v>
                </c:pt>
                <c:pt idx="9">
                  <c:v>1.7665631166564282</c:v>
                </c:pt>
                <c:pt idx="10">
                  <c:v>2.1708263741178939</c:v>
                </c:pt>
                <c:pt idx="11">
                  <c:v>1.8216009951177767</c:v>
                </c:pt>
                <c:pt idx="12">
                  <c:v>2.6568718282715196</c:v>
                </c:pt>
                <c:pt idx="13">
                  <c:v>2.9632667144637281</c:v>
                </c:pt>
                <c:pt idx="14">
                  <c:v>2.6033831918099253</c:v>
                </c:pt>
                <c:pt idx="15">
                  <c:v>1.554157812809791</c:v>
                </c:pt>
                <c:pt idx="16">
                  <c:v>2.3471805398865939</c:v>
                </c:pt>
                <c:pt idx="17">
                  <c:v>2.5936919034249968</c:v>
                </c:pt>
                <c:pt idx="18">
                  <c:v>3.4113273200018739</c:v>
                </c:pt>
                <c:pt idx="19">
                  <c:v>3.5690792139249368</c:v>
                </c:pt>
                <c:pt idx="20">
                  <c:v>3.1979551608864796</c:v>
                </c:pt>
                <c:pt idx="21">
                  <c:v>2.1599703122709997</c:v>
                </c:pt>
                <c:pt idx="22">
                  <c:v>3.6022184183479311</c:v>
                </c:pt>
                <c:pt idx="23">
                  <c:v>1.7107449332708882</c:v>
                </c:pt>
                <c:pt idx="24">
                  <c:v>0.30376766034768821</c:v>
                </c:pt>
                <c:pt idx="25">
                  <c:v>0.39465875869375111</c:v>
                </c:pt>
                <c:pt idx="26">
                  <c:v>1.6454333796936282</c:v>
                </c:pt>
                <c:pt idx="27">
                  <c:v>1.6186890614628311</c:v>
                </c:pt>
                <c:pt idx="28">
                  <c:v>1.8363244780396855</c:v>
                </c:pt>
                <c:pt idx="29">
                  <c:v>-0.30379199930648326</c:v>
                </c:pt>
                <c:pt idx="30">
                  <c:v>-0.5572806357680804</c:v>
                </c:pt>
                <c:pt idx="31">
                  <c:v>-0.55301737830660613</c:v>
                </c:pt>
                <c:pt idx="32">
                  <c:v>-0.86910355288372898</c:v>
                </c:pt>
                <c:pt idx="33">
                  <c:v>-1.0402276059222118</c:v>
                </c:pt>
              </c:numCache>
            </c:numRef>
          </c:xVal>
          <c:yVal>
            <c:numRef>
              <c:f>'Breusch Godfrey'!$M$31:$M$64</c:f>
              <c:numCache>
                <c:formatCode>General</c:formatCode>
                <c:ptCount val="34"/>
                <c:pt idx="0">
                  <c:v>-0.10716217188783439</c:v>
                </c:pt>
                <c:pt idx="1">
                  <c:v>-1.0844526635657199</c:v>
                </c:pt>
                <c:pt idx="2">
                  <c:v>-0.56380724829023254</c:v>
                </c:pt>
                <c:pt idx="3">
                  <c:v>0.57296830707667468</c:v>
                </c:pt>
                <c:pt idx="4">
                  <c:v>0.90613505366262981</c:v>
                </c:pt>
                <c:pt idx="5">
                  <c:v>1.6650418143987862</c:v>
                </c:pt>
                <c:pt idx="6">
                  <c:v>1.4851637096602692</c:v>
                </c:pt>
                <c:pt idx="7">
                  <c:v>1.4984525429266577</c:v>
                </c:pt>
                <c:pt idx="8">
                  <c:v>2.3901992551345996</c:v>
                </c:pt>
                <c:pt idx="9">
                  <c:v>2.9937259683416064</c:v>
                </c:pt>
                <c:pt idx="10">
                  <c:v>2.5705843474279684</c:v>
                </c:pt>
                <c:pt idx="11">
                  <c:v>2.0219633338629812</c:v>
                </c:pt>
                <c:pt idx="12">
                  <c:v>2.6728177914889901</c:v>
                </c:pt>
                <c:pt idx="13">
                  <c:v>2.8462752802406897</c:v>
                </c:pt>
                <c:pt idx="14">
                  <c:v>3.0109408250187855</c:v>
                </c:pt>
                <c:pt idx="15">
                  <c:v>3.020014361811227</c:v>
                </c:pt>
                <c:pt idx="16">
                  <c:v>2.448399920223447</c:v>
                </c:pt>
                <c:pt idx="17">
                  <c:v>2.2370326843573558</c:v>
                </c:pt>
                <c:pt idx="18">
                  <c:v>3.2661563594903082</c:v>
                </c:pt>
                <c:pt idx="19">
                  <c:v>1.8803339241333878</c:v>
                </c:pt>
                <c:pt idx="20">
                  <c:v>0.73128092861143035</c:v>
                </c:pt>
                <c:pt idx="21">
                  <c:v>1.1991371965811686</c:v>
                </c:pt>
                <c:pt idx="22">
                  <c:v>1.4622289445698113</c:v>
                </c:pt>
                <c:pt idx="23">
                  <c:v>1.0085187076989239</c:v>
                </c:pt>
                <c:pt idx="24">
                  <c:v>0.48380577266966185</c:v>
                </c:pt>
                <c:pt idx="25">
                  <c:v>-0.96751722115610495</c:v>
                </c:pt>
                <c:pt idx="26">
                  <c:v>-0.86101257589549718</c:v>
                </c:pt>
                <c:pt idx="27">
                  <c:v>-0.5967388562558158</c:v>
                </c:pt>
                <c:pt idx="28">
                  <c:v>-1.3141594512123458</c:v>
                </c:pt>
                <c:pt idx="29">
                  <c:v>-1.6310985841121663</c:v>
                </c:pt>
                <c:pt idx="30">
                  <c:v>-2.8218564900659393</c:v>
                </c:pt>
                <c:pt idx="31">
                  <c:v>-3.7467684659817779</c:v>
                </c:pt>
                <c:pt idx="32">
                  <c:v>-4.7395711475353011</c:v>
                </c:pt>
                <c:pt idx="33">
                  <c:v>-5.069374875294697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E4-471C-AC3F-F85871E62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7136"/>
        <c:axId val="1991543504"/>
      </c:scatterChart>
      <c:valAx>
        <c:axId val="19801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43504"/>
        <c:crosses val="autoZero"/>
        <c:crossBetween val="midCat"/>
      </c:valAx>
      <c:valAx>
        <c:axId val="199154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7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</c:v>
          </c:tx>
          <c:spPr>
            <a:ln w="19050">
              <a:noFill/>
            </a:ln>
          </c:spPr>
          <c:xVal>
            <c:numRef>
              <c:f>'Breusch Godfrey'!$I$10:$I$43</c:f>
              <c:numCache>
                <c:formatCode>General</c:formatCode>
                <c:ptCount val="34"/>
                <c:pt idx="0">
                  <c:v>-4.8156035485734847</c:v>
                </c:pt>
                <c:pt idx="1">
                  <c:v>-3.984595972881209</c:v>
                </c:pt>
                <c:pt idx="2">
                  <c:v>-3.4648289275736062</c:v>
                </c:pt>
                <c:pt idx="3">
                  <c:v>-2.9006821474583333</c:v>
                </c:pt>
                <c:pt idx="4">
                  <c:v>-2.9231632082276633</c:v>
                </c:pt>
                <c:pt idx="5">
                  <c:v>-0.77878347342000609</c:v>
                </c:pt>
                <c:pt idx="6">
                  <c:v>-2.1237455949586632</c:v>
                </c:pt>
                <c:pt idx="7">
                  <c:v>-1.3307228678818461</c:v>
                </c:pt>
                <c:pt idx="8">
                  <c:v>-0.35533555738190614</c:v>
                </c:pt>
                <c:pt idx="9">
                  <c:v>0.87993527577182817</c:v>
                </c:pt>
                <c:pt idx="10">
                  <c:v>1.7665631166564282</c:v>
                </c:pt>
                <c:pt idx="11">
                  <c:v>2.1708263741178939</c:v>
                </c:pt>
                <c:pt idx="12">
                  <c:v>1.8216009951177767</c:v>
                </c:pt>
                <c:pt idx="13">
                  <c:v>2.6568718282715196</c:v>
                </c:pt>
                <c:pt idx="14">
                  <c:v>2.9632667144637281</c:v>
                </c:pt>
                <c:pt idx="15">
                  <c:v>2.6033831918099253</c:v>
                </c:pt>
                <c:pt idx="16">
                  <c:v>1.554157812809791</c:v>
                </c:pt>
                <c:pt idx="17">
                  <c:v>2.3471805398865939</c:v>
                </c:pt>
                <c:pt idx="18">
                  <c:v>2.5936919034249968</c:v>
                </c:pt>
                <c:pt idx="19">
                  <c:v>3.4113273200018739</c:v>
                </c:pt>
                <c:pt idx="20">
                  <c:v>3.5690792139249368</c:v>
                </c:pt>
                <c:pt idx="21">
                  <c:v>3.1979551608864796</c:v>
                </c:pt>
                <c:pt idx="22">
                  <c:v>2.1599703122709997</c:v>
                </c:pt>
                <c:pt idx="23">
                  <c:v>3.6022184183479311</c:v>
                </c:pt>
                <c:pt idx="24">
                  <c:v>1.7107449332708882</c:v>
                </c:pt>
                <c:pt idx="25">
                  <c:v>0.30376766034768821</c:v>
                </c:pt>
                <c:pt idx="26">
                  <c:v>0.39465875869375111</c:v>
                </c:pt>
                <c:pt idx="27">
                  <c:v>1.6454333796936282</c:v>
                </c:pt>
                <c:pt idx="28">
                  <c:v>1.6186890614628311</c:v>
                </c:pt>
                <c:pt idx="29">
                  <c:v>1.8363244780396855</c:v>
                </c:pt>
                <c:pt idx="30">
                  <c:v>-0.30379199930648326</c:v>
                </c:pt>
                <c:pt idx="31">
                  <c:v>-0.5572806357680804</c:v>
                </c:pt>
                <c:pt idx="32">
                  <c:v>-0.55301737830660613</c:v>
                </c:pt>
                <c:pt idx="33">
                  <c:v>-0.86910355288372898</c:v>
                </c:pt>
              </c:numCache>
            </c:numRef>
          </c:xVal>
          <c:yVal>
            <c:numRef>
              <c:f>'Breusch Godfrey'!$C$10:$C$43</c:f>
              <c:numCache>
                <c:formatCode>General</c:formatCode>
                <c:ptCount val="34"/>
                <c:pt idx="0">
                  <c:v>-2.1237455949586632</c:v>
                </c:pt>
                <c:pt idx="1">
                  <c:v>-1.3307228678818461</c:v>
                </c:pt>
                <c:pt idx="2">
                  <c:v>-0.35533555738190614</c:v>
                </c:pt>
                <c:pt idx="3">
                  <c:v>0.87993527577182817</c:v>
                </c:pt>
                <c:pt idx="4">
                  <c:v>1.7665631166564282</c:v>
                </c:pt>
                <c:pt idx="5">
                  <c:v>2.1708263741178939</c:v>
                </c:pt>
                <c:pt idx="6">
                  <c:v>1.8216009951177767</c:v>
                </c:pt>
                <c:pt idx="7">
                  <c:v>2.6568718282715196</c:v>
                </c:pt>
                <c:pt idx="8">
                  <c:v>2.9632667144637281</c:v>
                </c:pt>
                <c:pt idx="9">
                  <c:v>2.6033831918099253</c:v>
                </c:pt>
                <c:pt idx="10">
                  <c:v>1.554157812809791</c:v>
                </c:pt>
                <c:pt idx="11">
                  <c:v>2.3471805398865939</c:v>
                </c:pt>
                <c:pt idx="12">
                  <c:v>2.5936919034249968</c:v>
                </c:pt>
                <c:pt idx="13">
                  <c:v>3.4113273200018739</c:v>
                </c:pt>
                <c:pt idx="14">
                  <c:v>3.5690792139249368</c:v>
                </c:pt>
                <c:pt idx="15">
                  <c:v>3.1979551608864796</c:v>
                </c:pt>
                <c:pt idx="16">
                  <c:v>2.1599703122709997</c:v>
                </c:pt>
                <c:pt idx="17">
                  <c:v>3.6022184183479311</c:v>
                </c:pt>
                <c:pt idx="18">
                  <c:v>1.7107449332708882</c:v>
                </c:pt>
                <c:pt idx="19">
                  <c:v>0.30376766034768821</c:v>
                </c:pt>
                <c:pt idx="20">
                  <c:v>0.39465875869375111</c:v>
                </c:pt>
                <c:pt idx="21">
                  <c:v>1.6454333796936282</c:v>
                </c:pt>
                <c:pt idx="22">
                  <c:v>1.6186890614628311</c:v>
                </c:pt>
                <c:pt idx="23">
                  <c:v>1.8363244780396855</c:v>
                </c:pt>
                <c:pt idx="24">
                  <c:v>-0.30379199930648326</c:v>
                </c:pt>
                <c:pt idx="25">
                  <c:v>-0.5572806357680804</c:v>
                </c:pt>
                <c:pt idx="26">
                  <c:v>-0.55301737830660613</c:v>
                </c:pt>
                <c:pt idx="27">
                  <c:v>-0.86910355288372898</c:v>
                </c:pt>
                <c:pt idx="28">
                  <c:v>-1.0402276059222118</c:v>
                </c:pt>
                <c:pt idx="29">
                  <c:v>-2.1648402954222803</c:v>
                </c:pt>
                <c:pt idx="30">
                  <c:v>-3.3338327197299975</c:v>
                </c:pt>
                <c:pt idx="31">
                  <c:v>-4.9675543108839975</c:v>
                </c:pt>
                <c:pt idx="32">
                  <c:v>-5.1034075307687203</c:v>
                </c:pt>
                <c:pt idx="33">
                  <c:v>-3.2371291219227203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0-4360-BC91-4E19D2CD719B}"/>
            </c:ext>
          </c:extLst>
        </c:ser>
        <c:ser>
          <c:idx val="1"/>
          <c:order val="1"/>
          <c:tx>
            <c:v>Predicted Res </c:v>
          </c:tx>
          <c:spPr>
            <a:ln w="19050">
              <a:noFill/>
            </a:ln>
          </c:spPr>
          <c:xVal>
            <c:numRef>
              <c:f>'Breusch Godfrey'!$I$10:$I$43</c:f>
              <c:numCache>
                <c:formatCode>General</c:formatCode>
                <c:ptCount val="34"/>
                <c:pt idx="0">
                  <c:v>-4.8156035485734847</c:v>
                </c:pt>
                <c:pt idx="1">
                  <c:v>-3.984595972881209</c:v>
                </c:pt>
                <c:pt idx="2">
                  <c:v>-3.4648289275736062</c:v>
                </c:pt>
                <c:pt idx="3">
                  <c:v>-2.9006821474583333</c:v>
                </c:pt>
                <c:pt idx="4">
                  <c:v>-2.9231632082276633</c:v>
                </c:pt>
                <c:pt idx="5">
                  <c:v>-0.77878347342000609</c:v>
                </c:pt>
                <c:pt idx="6">
                  <c:v>-2.1237455949586632</c:v>
                </c:pt>
                <c:pt idx="7">
                  <c:v>-1.3307228678818461</c:v>
                </c:pt>
                <c:pt idx="8">
                  <c:v>-0.35533555738190614</c:v>
                </c:pt>
                <c:pt idx="9">
                  <c:v>0.87993527577182817</c:v>
                </c:pt>
                <c:pt idx="10">
                  <c:v>1.7665631166564282</c:v>
                </c:pt>
                <c:pt idx="11">
                  <c:v>2.1708263741178939</c:v>
                </c:pt>
                <c:pt idx="12">
                  <c:v>1.8216009951177767</c:v>
                </c:pt>
                <c:pt idx="13">
                  <c:v>2.6568718282715196</c:v>
                </c:pt>
                <c:pt idx="14">
                  <c:v>2.9632667144637281</c:v>
                </c:pt>
                <c:pt idx="15">
                  <c:v>2.6033831918099253</c:v>
                </c:pt>
                <c:pt idx="16">
                  <c:v>1.554157812809791</c:v>
                </c:pt>
                <c:pt idx="17">
                  <c:v>2.3471805398865939</c:v>
                </c:pt>
                <c:pt idx="18">
                  <c:v>2.5936919034249968</c:v>
                </c:pt>
                <c:pt idx="19">
                  <c:v>3.4113273200018739</c:v>
                </c:pt>
                <c:pt idx="20">
                  <c:v>3.5690792139249368</c:v>
                </c:pt>
                <c:pt idx="21">
                  <c:v>3.1979551608864796</c:v>
                </c:pt>
                <c:pt idx="22">
                  <c:v>2.1599703122709997</c:v>
                </c:pt>
                <c:pt idx="23">
                  <c:v>3.6022184183479311</c:v>
                </c:pt>
                <c:pt idx="24">
                  <c:v>1.7107449332708882</c:v>
                </c:pt>
                <c:pt idx="25">
                  <c:v>0.30376766034768821</c:v>
                </c:pt>
                <c:pt idx="26">
                  <c:v>0.39465875869375111</c:v>
                </c:pt>
                <c:pt idx="27">
                  <c:v>1.6454333796936282</c:v>
                </c:pt>
                <c:pt idx="28">
                  <c:v>1.6186890614628311</c:v>
                </c:pt>
                <c:pt idx="29">
                  <c:v>1.8363244780396855</c:v>
                </c:pt>
                <c:pt idx="30">
                  <c:v>-0.30379199930648326</c:v>
                </c:pt>
                <c:pt idx="31">
                  <c:v>-0.5572806357680804</c:v>
                </c:pt>
                <c:pt idx="32">
                  <c:v>-0.55301737830660613</c:v>
                </c:pt>
                <c:pt idx="33">
                  <c:v>-0.86910355288372898</c:v>
                </c:pt>
              </c:numCache>
            </c:numRef>
          </c:xVal>
          <c:yVal>
            <c:numRef>
              <c:f>'Breusch Godfrey'!$M$31:$M$64</c:f>
              <c:numCache>
                <c:formatCode>General</c:formatCode>
                <c:ptCount val="34"/>
                <c:pt idx="0">
                  <c:v>-0.10716217188783439</c:v>
                </c:pt>
                <c:pt idx="1">
                  <c:v>-1.0844526635657199</c:v>
                </c:pt>
                <c:pt idx="2">
                  <c:v>-0.56380724829023254</c:v>
                </c:pt>
                <c:pt idx="3">
                  <c:v>0.57296830707667468</c:v>
                </c:pt>
                <c:pt idx="4">
                  <c:v>0.90613505366262981</c:v>
                </c:pt>
                <c:pt idx="5">
                  <c:v>1.6650418143987862</c:v>
                </c:pt>
                <c:pt idx="6">
                  <c:v>1.4851637096602692</c:v>
                </c:pt>
                <c:pt idx="7">
                  <c:v>1.4984525429266577</c:v>
                </c:pt>
                <c:pt idx="8">
                  <c:v>2.3901992551345996</c:v>
                </c:pt>
                <c:pt idx="9">
                  <c:v>2.9937259683416064</c:v>
                </c:pt>
                <c:pt idx="10">
                  <c:v>2.5705843474279684</c:v>
                </c:pt>
                <c:pt idx="11">
                  <c:v>2.0219633338629812</c:v>
                </c:pt>
                <c:pt idx="12">
                  <c:v>2.6728177914889901</c:v>
                </c:pt>
                <c:pt idx="13">
                  <c:v>2.8462752802406897</c:v>
                </c:pt>
                <c:pt idx="14">
                  <c:v>3.0109408250187855</c:v>
                </c:pt>
                <c:pt idx="15">
                  <c:v>3.020014361811227</c:v>
                </c:pt>
                <c:pt idx="16">
                  <c:v>2.448399920223447</c:v>
                </c:pt>
                <c:pt idx="17">
                  <c:v>2.2370326843573558</c:v>
                </c:pt>
                <c:pt idx="18">
                  <c:v>3.2661563594903082</c:v>
                </c:pt>
                <c:pt idx="19">
                  <c:v>1.8803339241333878</c:v>
                </c:pt>
                <c:pt idx="20">
                  <c:v>0.73128092861143035</c:v>
                </c:pt>
                <c:pt idx="21">
                  <c:v>1.1991371965811686</c:v>
                </c:pt>
                <c:pt idx="22">
                  <c:v>1.4622289445698113</c:v>
                </c:pt>
                <c:pt idx="23">
                  <c:v>1.0085187076989239</c:v>
                </c:pt>
                <c:pt idx="24">
                  <c:v>0.48380577266966185</c:v>
                </c:pt>
                <c:pt idx="25">
                  <c:v>-0.96751722115610495</c:v>
                </c:pt>
                <c:pt idx="26">
                  <c:v>-0.86101257589549718</c:v>
                </c:pt>
                <c:pt idx="27">
                  <c:v>-0.5967388562558158</c:v>
                </c:pt>
                <c:pt idx="28">
                  <c:v>-1.3141594512123458</c:v>
                </c:pt>
                <c:pt idx="29">
                  <c:v>-1.6310985841121663</c:v>
                </c:pt>
                <c:pt idx="30">
                  <c:v>-2.8218564900659393</c:v>
                </c:pt>
                <c:pt idx="31">
                  <c:v>-3.7467684659817779</c:v>
                </c:pt>
                <c:pt idx="32">
                  <c:v>-4.7395711475353011</c:v>
                </c:pt>
                <c:pt idx="33">
                  <c:v>-5.069374875294697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F0-4360-BC91-4E19D2CD7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7136"/>
        <c:axId val="1991557648"/>
      </c:scatterChart>
      <c:valAx>
        <c:axId val="19801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57648"/>
        <c:crosses val="autoZero"/>
        <c:crossBetween val="midCat"/>
      </c:valAx>
      <c:valAx>
        <c:axId val="199155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7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Prod_X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</c:v>
          </c:tx>
          <c:spPr>
            <a:ln w="19050">
              <a:noFill/>
            </a:ln>
          </c:spPr>
          <c:xVal>
            <c:numRef>
              <c:f>'Breusch Godfrey'!$J$10:$J$43</c:f>
              <c:numCache>
                <c:formatCode>General</c:formatCode>
                <c:ptCount val="34"/>
                <c:pt idx="0">
                  <c:v>58.6</c:v>
                </c:pt>
                <c:pt idx="1">
                  <c:v>61</c:v>
                </c:pt>
                <c:pt idx="2">
                  <c:v>62.3</c:v>
                </c:pt>
                <c:pt idx="3">
                  <c:v>64.5</c:v>
                </c:pt>
                <c:pt idx="4">
                  <c:v>64.8</c:v>
                </c:pt>
                <c:pt idx="5">
                  <c:v>66.2</c:v>
                </c:pt>
                <c:pt idx="6">
                  <c:v>68.8</c:v>
                </c:pt>
                <c:pt idx="7">
                  <c:v>71</c:v>
                </c:pt>
                <c:pt idx="8">
                  <c:v>73.099999999999994</c:v>
                </c:pt>
                <c:pt idx="9">
                  <c:v>72.2</c:v>
                </c:pt>
                <c:pt idx="10">
                  <c:v>74.8</c:v>
                </c:pt>
                <c:pt idx="11">
                  <c:v>77.2</c:v>
                </c:pt>
                <c:pt idx="12">
                  <c:v>78.400000000000006</c:v>
                </c:pt>
                <c:pt idx="13">
                  <c:v>79.5</c:v>
                </c:pt>
                <c:pt idx="14">
                  <c:v>79.7</c:v>
                </c:pt>
                <c:pt idx="15">
                  <c:v>79.8</c:v>
                </c:pt>
                <c:pt idx="16">
                  <c:v>81.400000000000006</c:v>
                </c:pt>
                <c:pt idx="17">
                  <c:v>81.2</c:v>
                </c:pt>
                <c:pt idx="18">
                  <c:v>84</c:v>
                </c:pt>
                <c:pt idx="19">
                  <c:v>86.4</c:v>
                </c:pt>
                <c:pt idx="20">
                  <c:v>88.1</c:v>
                </c:pt>
                <c:pt idx="21">
                  <c:v>90.7</c:v>
                </c:pt>
                <c:pt idx="22">
                  <c:v>91.3</c:v>
                </c:pt>
                <c:pt idx="23">
                  <c:v>92.4</c:v>
                </c:pt>
                <c:pt idx="24">
                  <c:v>93.3</c:v>
                </c:pt>
                <c:pt idx="25">
                  <c:v>94.5</c:v>
                </c:pt>
                <c:pt idx="26">
                  <c:v>95.9</c:v>
                </c:pt>
                <c:pt idx="27">
                  <c:v>100</c:v>
                </c:pt>
                <c:pt idx="28">
                  <c:v>100.1</c:v>
                </c:pt>
                <c:pt idx="29">
                  <c:v>101.4</c:v>
                </c:pt>
                <c:pt idx="30">
                  <c:v>102.2</c:v>
                </c:pt>
                <c:pt idx="31">
                  <c:v>105.2</c:v>
                </c:pt>
                <c:pt idx="32">
                  <c:v>107.5</c:v>
                </c:pt>
                <c:pt idx="33">
                  <c:v>110.5</c:v>
                </c:pt>
              </c:numCache>
            </c:numRef>
          </c:xVal>
          <c:yVal>
            <c:numRef>
              <c:f>'Breusch Godfrey'!$C$10:$C$43</c:f>
              <c:numCache>
                <c:formatCode>General</c:formatCode>
                <c:ptCount val="34"/>
                <c:pt idx="0">
                  <c:v>-2.1237455949586632</c:v>
                </c:pt>
                <c:pt idx="1">
                  <c:v>-1.3307228678818461</c:v>
                </c:pt>
                <c:pt idx="2">
                  <c:v>-0.35533555738190614</c:v>
                </c:pt>
                <c:pt idx="3">
                  <c:v>0.87993527577182817</c:v>
                </c:pt>
                <c:pt idx="4">
                  <c:v>1.7665631166564282</c:v>
                </c:pt>
                <c:pt idx="5">
                  <c:v>2.1708263741178939</c:v>
                </c:pt>
                <c:pt idx="6">
                  <c:v>1.8216009951177767</c:v>
                </c:pt>
                <c:pt idx="7">
                  <c:v>2.6568718282715196</c:v>
                </c:pt>
                <c:pt idx="8">
                  <c:v>2.9632667144637281</c:v>
                </c:pt>
                <c:pt idx="9">
                  <c:v>2.6033831918099253</c:v>
                </c:pt>
                <c:pt idx="10">
                  <c:v>1.554157812809791</c:v>
                </c:pt>
                <c:pt idx="11">
                  <c:v>2.3471805398865939</c:v>
                </c:pt>
                <c:pt idx="12">
                  <c:v>2.5936919034249968</c:v>
                </c:pt>
                <c:pt idx="13">
                  <c:v>3.4113273200018739</c:v>
                </c:pt>
                <c:pt idx="14">
                  <c:v>3.5690792139249368</c:v>
                </c:pt>
                <c:pt idx="15">
                  <c:v>3.1979551608864796</c:v>
                </c:pt>
                <c:pt idx="16">
                  <c:v>2.1599703122709997</c:v>
                </c:pt>
                <c:pt idx="17">
                  <c:v>3.6022184183479311</c:v>
                </c:pt>
                <c:pt idx="18">
                  <c:v>1.7107449332708882</c:v>
                </c:pt>
                <c:pt idx="19">
                  <c:v>0.30376766034768821</c:v>
                </c:pt>
                <c:pt idx="20">
                  <c:v>0.39465875869375111</c:v>
                </c:pt>
                <c:pt idx="21">
                  <c:v>1.6454333796936282</c:v>
                </c:pt>
                <c:pt idx="22">
                  <c:v>1.6186890614628311</c:v>
                </c:pt>
                <c:pt idx="23">
                  <c:v>1.8363244780396855</c:v>
                </c:pt>
                <c:pt idx="24">
                  <c:v>-0.30379199930648326</c:v>
                </c:pt>
                <c:pt idx="25">
                  <c:v>-0.5572806357680804</c:v>
                </c:pt>
                <c:pt idx="26">
                  <c:v>-0.55301737830660613</c:v>
                </c:pt>
                <c:pt idx="27">
                  <c:v>-0.86910355288372898</c:v>
                </c:pt>
                <c:pt idx="28">
                  <c:v>-1.0402276059222118</c:v>
                </c:pt>
                <c:pt idx="29">
                  <c:v>-2.1648402954222803</c:v>
                </c:pt>
                <c:pt idx="30">
                  <c:v>-3.3338327197299975</c:v>
                </c:pt>
                <c:pt idx="31">
                  <c:v>-4.9675543108839975</c:v>
                </c:pt>
                <c:pt idx="32">
                  <c:v>-5.1034075307687203</c:v>
                </c:pt>
                <c:pt idx="33">
                  <c:v>-3.2371291219227203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2-4BF2-BA86-6B879B57EC31}"/>
            </c:ext>
          </c:extLst>
        </c:ser>
        <c:ser>
          <c:idx val="1"/>
          <c:order val="1"/>
          <c:tx>
            <c:v>Predicted Res </c:v>
          </c:tx>
          <c:spPr>
            <a:ln w="19050">
              <a:noFill/>
            </a:ln>
          </c:spPr>
          <c:xVal>
            <c:numRef>
              <c:f>'Breusch Godfrey'!$J$10:$J$43</c:f>
              <c:numCache>
                <c:formatCode>General</c:formatCode>
                <c:ptCount val="34"/>
                <c:pt idx="0">
                  <c:v>58.6</c:v>
                </c:pt>
                <c:pt idx="1">
                  <c:v>61</c:v>
                </c:pt>
                <c:pt idx="2">
                  <c:v>62.3</c:v>
                </c:pt>
                <c:pt idx="3">
                  <c:v>64.5</c:v>
                </c:pt>
                <c:pt idx="4">
                  <c:v>64.8</c:v>
                </c:pt>
                <c:pt idx="5">
                  <c:v>66.2</c:v>
                </c:pt>
                <c:pt idx="6">
                  <c:v>68.8</c:v>
                </c:pt>
                <c:pt idx="7">
                  <c:v>71</c:v>
                </c:pt>
                <c:pt idx="8">
                  <c:v>73.099999999999994</c:v>
                </c:pt>
                <c:pt idx="9">
                  <c:v>72.2</c:v>
                </c:pt>
                <c:pt idx="10">
                  <c:v>74.8</c:v>
                </c:pt>
                <c:pt idx="11">
                  <c:v>77.2</c:v>
                </c:pt>
                <c:pt idx="12">
                  <c:v>78.400000000000006</c:v>
                </c:pt>
                <c:pt idx="13">
                  <c:v>79.5</c:v>
                </c:pt>
                <c:pt idx="14">
                  <c:v>79.7</c:v>
                </c:pt>
                <c:pt idx="15">
                  <c:v>79.8</c:v>
                </c:pt>
                <c:pt idx="16">
                  <c:v>81.400000000000006</c:v>
                </c:pt>
                <c:pt idx="17">
                  <c:v>81.2</c:v>
                </c:pt>
                <c:pt idx="18">
                  <c:v>84</c:v>
                </c:pt>
                <c:pt idx="19">
                  <c:v>86.4</c:v>
                </c:pt>
                <c:pt idx="20">
                  <c:v>88.1</c:v>
                </c:pt>
                <c:pt idx="21">
                  <c:v>90.7</c:v>
                </c:pt>
                <c:pt idx="22">
                  <c:v>91.3</c:v>
                </c:pt>
                <c:pt idx="23">
                  <c:v>92.4</c:v>
                </c:pt>
                <c:pt idx="24">
                  <c:v>93.3</c:v>
                </c:pt>
                <c:pt idx="25">
                  <c:v>94.5</c:v>
                </c:pt>
                <c:pt idx="26">
                  <c:v>95.9</c:v>
                </c:pt>
                <c:pt idx="27">
                  <c:v>100</c:v>
                </c:pt>
                <c:pt idx="28">
                  <c:v>100.1</c:v>
                </c:pt>
                <c:pt idx="29">
                  <c:v>101.4</c:v>
                </c:pt>
                <c:pt idx="30">
                  <c:v>102.2</c:v>
                </c:pt>
                <c:pt idx="31">
                  <c:v>105.2</c:v>
                </c:pt>
                <c:pt idx="32">
                  <c:v>107.5</c:v>
                </c:pt>
                <c:pt idx="33">
                  <c:v>110.5</c:v>
                </c:pt>
              </c:numCache>
            </c:numRef>
          </c:xVal>
          <c:yVal>
            <c:numRef>
              <c:f>'Breusch Godfrey'!$M$31:$M$64</c:f>
              <c:numCache>
                <c:formatCode>General</c:formatCode>
                <c:ptCount val="34"/>
                <c:pt idx="0">
                  <c:v>-0.10716217188783439</c:v>
                </c:pt>
                <c:pt idx="1">
                  <c:v>-1.0844526635657199</c:v>
                </c:pt>
                <c:pt idx="2">
                  <c:v>-0.56380724829023254</c:v>
                </c:pt>
                <c:pt idx="3">
                  <c:v>0.57296830707667468</c:v>
                </c:pt>
                <c:pt idx="4">
                  <c:v>0.90613505366262981</c:v>
                </c:pt>
                <c:pt idx="5">
                  <c:v>1.6650418143987862</c:v>
                </c:pt>
                <c:pt idx="6">
                  <c:v>1.4851637096602692</c:v>
                </c:pt>
                <c:pt idx="7">
                  <c:v>1.4984525429266577</c:v>
                </c:pt>
                <c:pt idx="8">
                  <c:v>2.3901992551345996</c:v>
                </c:pt>
                <c:pt idx="9">
                  <c:v>2.9937259683416064</c:v>
                </c:pt>
                <c:pt idx="10">
                  <c:v>2.5705843474279684</c:v>
                </c:pt>
                <c:pt idx="11">
                  <c:v>2.0219633338629812</c:v>
                </c:pt>
                <c:pt idx="12">
                  <c:v>2.6728177914889901</c:v>
                </c:pt>
                <c:pt idx="13">
                  <c:v>2.8462752802406897</c:v>
                </c:pt>
                <c:pt idx="14">
                  <c:v>3.0109408250187855</c:v>
                </c:pt>
                <c:pt idx="15">
                  <c:v>3.020014361811227</c:v>
                </c:pt>
                <c:pt idx="16">
                  <c:v>2.448399920223447</c:v>
                </c:pt>
                <c:pt idx="17">
                  <c:v>2.2370326843573558</c:v>
                </c:pt>
                <c:pt idx="18">
                  <c:v>3.2661563594903082</c:v>
                </c:pt>
                <c:pt idx="19">
                  <c:v>1.8803339241333878</c:v>
                </c:pt>
                <c:pt idx="20">
                  <c:v>0.73128092861143035</c:v>
                </c:pt>
                <c:pt idx="21">
                  <c:v>1.1991371965811686</c:v>
                </c:pt>
                <c:pt idx="22">
                  <c:v>1.4622289445698113</c:v>
                </c:pt>
                <c:pt idx="23">
                  <c:v>1.0085187076989239</c:v>
                </c:pt>
                <c:pt idx="24">
                  <c:v>0.48380577266966185</c:v>
                </c:pt>
                <c:pt idx="25">
                  <c:v>-0.96751722115610495</c:v>
                </c:pt>
                <c:pt idx="26">
                  <c:v>-0.86101257589549718</c:v>
                </c:pt>
                <c:pt idx="27">
                  <c:v>-0.5967388562558158</c:v>
                </c:pt>
                <c:pt idx="28">
                  <c:v>-1.3141594512123458</c:v>
                </c:pt>
                <c:pt idx="29">
                  <c:v>-1.6310985841121663</c:v>
                </c:pt>
                <c:pt idx="30">
                  <c:v>-2.8218564900659393</c:v>
                </c:pt>
                <c:pt idx="31">
                  <c:v>-3.7467684659817779</c:v>
                </c:pt>
                <c:pt idx="32">
                  <c:v>-4.7395711475353011</c:v>
                </c:pt>
                <c:pt idx="33">
                  <c:v>-5.069374875294697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2-4BF2-BA86-6B879B57E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7136"/>
        <c:axId val="1991550992"/>
      </c:scatterChart>
      <c:valAx>
        <c:axId val="19801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Prod_X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50992"/>
        <c:crosses val="autoZero"/>
        <c:crossBetween val="midCat"/>
      </c:valAx>
      <c:valAx>
        <c:axId val="199155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7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'Breusch Godfrey'!$Q$31:$Q$64</c:f>
              <c:numCache>
                <c:formatCode>General</c:formatCode>
                <c:ptCount val="34"/>
                <c:pt idx="0">
                  <c:v>1.4705882352941178</c:v>
                </c:pt>
                <c:pt idx="1">
                  <c:v>4.4117647058823533</c:v>
                </c:pt>
                <c:pt idx="2">
                  <c:v>7.3529411764705888</c:v>
                </c:pt>
                <c:pt idx="3">
                  <c:v>10.294117647058824</c:v>
                </c:pt>
                <c:pt idx="4">
                  <c:v>13.23529411764706</c:v>
                </c:pt>
                <c:pt idx="5">
                  <c:v>16.176470588235297</c:v>
                </c:pt>
                <c:pt idx="6">
                  <c:v>19.117647058823529</c:v>
                </c:pt>
                <c:pt idx="7">
                  <c:v>22.058823529411768</c:v>
                </c:pt>
                <c:pt idx="8">
                  <c:v>25</c:v>
                </c:pt>
                <c:pt idx="9">
                  <c:v>27.941176470588239</c:v>
                </c:pt>
                <c:pt idx="10">
                  <c:v>30.882352941176471</c:v>
                </c:pt>
                <c:pt idx="11">
                  <c:v>33.82352941176471</c:v>
                </c:pt>
                <c:pt idx="12">
                  <c:v>36.764705882352942</c:v>
                </c:pt>
                <c:pt idx="13">
                  <c:v>39.705882352941174</c:v>
                </c:pt>
                <c:pt idx="14">
                  <c:v>42.647058823529413</c:v>
                </c:pt>
                <c:pt idx="15">
                  <c:v>45.588235294117652</c:v>
                </c:pt>
                <c:pt idx="16">
                  <c:v>48.529411764705884</c:v>
                </c:pt>
                <c:pt idx="17">
                  <c:v>51.470588235294116</c:v>
                </c:pt>
                <c:pt idx="18">
                  <c:v>54.411764705882355</c:v>
                </c:pt>
                <c:pt idx="19">
                  <c:v>57.352941176470594</c:v>
                </c:pt>
                <c:pt idx="20">
                  <c:v>60.294117647058826</c:v>
                </c:pt>
                <c:pt idx="21">
                  <c:v>63.235294117647058</c:v>
                </c:pt>
                <c:pt idx="22">
                  <c:v>66.176470588235304</c:v>
                </c:pt>
                <c:pt idx="23">
                  <c:v>69.117647058823536</c:v>
                </c:pt>
                <c:pt idx="24">
                  <c:v>72.058823529411768</c:v>
                </c:pt>
                <c:pt idx="25">
                  <c:v>75</c:v>
                </c:pt>
                <c:pt idx="26">
                  <c:v>77.941176470588232</c:v>
                </c:pt>
                <c:pt idx="27">
                  <c:v>80.882352941176478</c:v>
                </c:pt>
                <c:pt idx="28">
                  <c:v>83.82352941176471</c:v>
                </c:pt>
                <c:pt idx="29">
                  <c:v>86.764705882352942</c:v>
                </c:pt>
                <c:pt idx="30">
                  <c:v>89.705882352941188</c:v>
                </c:pt>
                <c:pt idx="31">
                  <c:v>92.64705882352942</c:v>
                </c:pt>
                <c:pt idx="32">
                  <c:v>95.588235294117652</c:v>
                </c:pt>
                <c:pt idx="33">
                  <c:v>98.529411764705884</c:v>
                </c:pt>
              </c:numCache>
            </c:numRef>
          </c:xVal>
          <c:yVal>
            <c:numRef>
              <c:f>'Breusch Godfrey'!$R$31:$R$64</c:f>
              <c:numCache>
                <c:formatCode>General</c:formatCode>
                <c:ptCount val="34"/>
                <c:pt idx="0">
                  <c:v>-5.1034075307687203</c:v>
                </c:pt>
                <c:pt idx="1">
                  <c:v>-4.9675543108839975</c:v>
                </c:pt>
                <c:pt idx="2">
                  <c:v>-3.3338327197299975</c:v>
                </c:pt>
                <c:pt idx="3">
                  <c:v>-3.2371291219227203</c:v>
                </c:pt>
                <c:pt idx="4">
                  <c:v>-2.1648402954222803</c:v>
                </c:pt>
                <c:pt idx="5">
                  <c:v>-2.1237455949586632</c:v>
                </c:pt>
                <c:pt idx="6">
                  <c:v>-1.3307228678818461</c:v>
                </c:pt>
                <c:pt idx="7">
                  <c:v>-1.0402276059222118</c:v>
                </c:pt>
                <c:pt idx="8">
                  <c:v>-0.86910355288372898</c:v>
                </c:pt>
                <c:pt idx="9">
                  <c:v>-0.5572806357680804</c:v>
                </c:pt>
                <c:pt idx="10">
                  <c:v>-0.55301737830660613</c:v>
                </c:pt>
                <c:pt idx="11">
                  <c:v>-0.35533555738190614</c:v>
                </c:pt>
                <c:pt idx="12">
                  <c:v>-0.30379199930648326</c:v>
                </c:pt>
                <c:pt idx="13">
                  <c:v>0.30376766034768821</c:v>
                </c:pt>
                <c:pt idx="14">
                  <c:v>0.39465875869375111</c:v>
                </c:pt>
                <c:pt idx="15">
                  <c:v>0.87993527577182817</c:v>
                </c:pt>
                <c:pt idx="16">
                  <c:v>1.554157812809791</c:v>
                </c:pt>
                <c:pt idx="17">
                  <c:v>1.6186890614628311</c:v>
                </c:pt>
                <c:pt idx="18">
                  <c:v>1.6454333796936282</c:v>
                </c:pt>
                <c:pt idx="19">
                  <c:v>1.7107449332708882</c:v>
                </c:pt>
                <c:pt idx="20">
                  <c:v>1.7665631166564282</c:v>
                </c:pt>
                <c:pt idx="21">
                  <c:v>1.8216009951177767</c:v>
                </c:pt>
                <c:pt idx="22">
                  <c:v>1.8363244780396855</c:v>
                </c:pt>
                <c:pt idx="23">
                  <c:v>2.1599703122709997</c:v>
                </c:pt>
                <c:pt idx="24">
                  <c:v>2.1708263741178939</c:v>
                </c:pt>
                <c:pt idx="25">
                  <c:v>2.3471805398865939</c:v>
                </c:pt>
                <c:pt idx="26">
                  <c:v>2.5936919034249968</c:v>
                </c:pt>
                <c:pt idx="27">
                  <c:v>2.6033831918099253</c:v>
                </c:pt>
                <c:pt idx="28">
                  <c:v>2.6568718282715196</c:v>
                </c:pt>
                <c:pt idx="29">
                  <c:v>2.9632667144637281</c:v>
                </c:pt>
                <c:pt idx="30">
                  <c:v>3.1979551608864796</c:v>
                </c:pt>
                <c:pt idx="31">
                  <c:v>3.4113273200018739</c:v>
                </c:pt>
                <c:pt idx="32">
                  <c:v>3.5690792139249368</c:v>
                </c:pt>
                <c:pt idx="33">
                  <c:v>3.6022184183479311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A-4979-90A2-28CFF78B3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7136"/>
        <c:axId val="1991562640"/>
      </c:scatterChart>
      <c:valAx>
        <c:axId val="19801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62640"/>
        <c:crosses val="autoZero"/>
        <c:crossBetween val="midCat"/>
      </c:valAx>
      <c:valAx>
        <c:axId val="199156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7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DWS!$M$39:$M$78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DWS!$N$39:$N$78</c:f>
              <c:numCache>
                <c:formatCode>General</c:formatCode>
                <c:ptCount val="40"/>
                <c:pt idx="0">
                  <c:v>58.5</c:v>
                </c:pt>
                <c:pt idx="1">
                  <c:v>59.9</c:v>
                </c:pt>
                <c:pt idx="2">
                  <c:v>61.7</c:v>
                </c:pt>
                <c:pt idx="3">
                  <c:v>63.9</c:v>
                </c:pt>
                <c:pt idx="4">
                  <c:v>65.3</c:v>
                </c:pt>
                <c:pt idx="5">
                  <c:v>67.8</c:v>
                </c:pt>
                <c:pt idx="6">
                  <c:v>69.3</c:v>
                </c:pt>
                <c:pt idx="7">
                  <c:v>71.8</c:v>
                </c:pt>
                <c:pt idx="8">
                  <c:v>73.7</c:v>
                </c:pt>
                <c:pt idx="9">
                  <c:v>76.5</c:v>
                </c:pt>
                <c:pt idx="10">
                  <c:v>77.599999999999994</c:v>
                </c:pt>
                <c:pt idx="11">
                  <c:v>79</c:v>
                </c:pt>
                <c:pt idx="12">
                  <c:v>80.5</c:v>
                </c:pt>
                <c:pt idx="13">
                  <c:v>82.9</c:v>
                </c:pt>
                <c:pt idx="14">
                  <c:v>83.7</c:v>
                </c:pt>
                <c:pt idx="15">
                  <c:v>84.5</c:v>
                </c:pt>
                <c:pt idx="16">
                  <c:v>84.7</c:v>
                </c:pt>
                <c:pt idx="17">
                  <c:v>87</c:v>
                </c:pt>
                <c:pt idx="18">
                  <c:v>88.1</c:v>
                </c:pt>
                <c:pt idx="19">
                  <c:v>89.7</c:v>
                </c:pt>
                <c:pt idx="20">
                  <c:v>89.7</c:v>
                </c:pt>
                <c:pt idx="21">
                  <c:v>89.8</c:v>
                </c:pt>
                <c:pt idx="22">
                  <c:v>90</c:v>
                </c:pt>
                <c:pt idx="23">
                  <c:v>91.1</c:v>
                </c:pt>
                <c:pt idx="24">
                  <c:v>91.2</c:v>
                </c:pt>
                <c:pt idx="25">
                  <c:v>91.5</c:v>
                </c:pt>
                <c:pt idx="26">
                  <c:v>92.8</c:v>
                </c:pt>
                <c:pt idx="27">
                  <c:v>95.8</c:v>
                </c:pt>
                <c:pt idx="28">
                  <c:v>95.9</c:v>
                </c:pt>
                <c:pt idx="29">
                  <c:v>96.3</c:v>
                </c:pt>
                <c:pt idx="30">
                  <c:v>96.4</c:v>
                </c:pt>
                <c:pt idx="31">
                  <c:v>97.3</c:v>
                </c:pt>
                <c:pt idx="32">
                  <c:v>97.4</c:v>
                </c:pt>
                <c:pt idx="33">
                  <c:v>99.1</c:v>
                </c:pt>
                <c:pt idx="34">
                  <c:v>99.6</c:v>
                </c:pt>
                <c:pt idx="35">
                  <c:v>99.7</c:v>
                </c:pt>
                <c:pt idx="36">
                  <c:v>99.9</c:v>
                </c:pt>
                <c:pt idx="37">
                  <c:v>100</c:v>
                </c:pt>
                <c:pt idx="38">
                  <c:v>101.1</c:v>
                </c:pt>
                <c:pt idx="39">
                  <c:v>105.1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3-40C6-93C0-29650EF3F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365408"/>
        <c:axId val="1972248448"/>
      </c:scatterChart>
      <c:valAx>
        <c:axId val="176936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2248448"/>
        <c:crosses val="autoZero"/>
        <c:crossBetween val="midCat"/>
      </c:valAx>
      <c:valAx>
        <c:axId val="1972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Wages_Y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9365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 Res-1 Res vs X'!$C$4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 Res-1 Res vs X'!$B$5:$B$42</c:f>
              <c:numCache>
                <c:formatCode>General</c:formatCode>
                <c:ptCount val="38"/>
                <c:pt idx="0">
                  <c:v>-4.8156035485734847</c:v>
                </c:pt>
                <c:pt idx="1">
                  <c:v>-3.984595972881209</c:v>
                </c:pt>
                <c:pt idx="2">
                  <c:v>-3.4648289275736062</c:v>
                </c:pt>
                <c:pt idx="3">
                  <c:v>-2.9006821474583333</c:v>
                </c:pt>
                <c:pt idx="4">
                  <c:v>-2.9231632082276633</c:v>
                </c:pt>
                <c:pt idx="5">
                  <c:v>-0.77878347342000609</c:v>
                </c:pt>
                <c:pt idx="6">
                  <c:v>-2.1237455949586632</c:v>
                </c:pt>
                <c:pt idx="7">
                  <c:v>-1.3307228678818461</c:v>
                </c:pt>
                <c:pt idx="8">
                  <c:v>-0.35533555738190614</c:v>
                </c:pt>
                <c:pt idx="9">
                  <c:v>0.87993527577182817</c:v>
                </c:pt>
                <c:pt idx="10">
                  <c:v>1.7665631166564282</c:v>
                </c:pt>
                <c:pt idx="11">
                  <c:v>2.1708263741178939</c:v>
                </c:pt>
                <c:pt idx="12">
                  <c:v>1.8216009951177767</c:v>
                </c:pt>
                <c:pt idx="13">
                  <c:v>2.6568718282715196</c:v>
                </c:pt>
                <c:pt idx="14">
                  <c:v>2.9632667144637281</c:v>
                </c:pt>
                <c:pt idx="15">
                  <c:v>2.6033831918099253</c:v>
                </c:pt>
                <c:pt idx="16">
                  <c:v>1.554157812809791</c:v>
                </c:pt>
                <c:pt idx="17">
                  <c:v>2.3471805398865939</c:v>
                </c:pt>
                <c:pt idx="18">
                  <c:v>2.5936919034249968</c:v>
                </c:pt>
                <c:pt idx="19">
                  <c:v>3.4113273200018739</c:v>
                </c:pt>
                <c:pt idx="20">
                  <c:v>3.5690792139249368</c:v>
                </c:pt>
                <c:pt idx="21">
                  <c:v>3.1979551608864796</c:v>
                </c:pt>
                <c:pt idx="22">
                  <c:v>2.1599703122709997</c:v>
                </c:pt>
                <c:pt idx="23">
                  <c:v>3.6022184183479311</c:v>
                </c:pt>
                <c:pt idx="24">
                  <c:v>1.7107449332708882</c:v>
                </c:pt>
                <c:pt idx="25">
                  <c:v>0.30376766034768821</c:v>
                </c:pt>
                <c:pt idx="26">
                  <c:v>0.39465875869375111</c:v>
                </c:pt>
                <c:pt idx="27">
                  <c:v>1.6454333796936282</c:v>
                </c:pt>
                <c:pt idx="28">
                  <c:v>1.6186890614628311</c:v>
                </c:pt>
                <c:pt idx="29">
                  <c:v>1.8363244780396855</c:v>
                </c:pt>
                <c:pt idx="30">
                  <c:v>-0.30379199930648326</c:v>
                </c:pt>
                <c:pt idx="31">
                  <c:v>-0.5572806357680804</c:v>
                </c:pt>
                <c:pt idx="32">
                  <c:v>-0.55301737830660613</c:v>
                </c:pt>
                <c:pt idx="33">
                  <c:v>-0.86910355288372898</c:v>
                </c:pt>
                <c:pt idx="34">
                  <c:v>-1.0402276059222118</c:v>
                </c:pt>
                <c:pt idx="35">
                  <c:v>-2.1648402954222803</c:v>
                </c:pt>
                <c:pt idx="36">
                  <c:v>-3.3338327197299975</c:v>
                </c:pt>
                <c:pt idx="37">
                  <c:v>-4.9675543108839975</c:v>
                </c:pt>
              </c:numCache>
            </c:numRef>
          </c:xVal>
          <c:yVal>
            <c:numRef>
              <c:f>'Res Res-1 Res vs X'!$C$5:$C$42</c:f>
              <c:numCache>
                <c:formatCode>General</c:formatCode>
                <c:ptCount val="38"/>
                <c:pt idx="0">
                  <c:v>-3.4648289275736062</c:v>
                </c:pt>
                <c:pt idx="1">
                  <c:v>-2.9006821474583333</c:v>
                </c:pt>
                <c:pt idx="2">
                  <c:v>-2.9231632082276633</c:v>
                </c:pt>
                <c:pt idx="3">
                  <c:v>-0.77878347342000609</c:v>
                </c:pt>
                <c:pt idx="4">
                  <c:v>-2.1237455949586632</c:v>
                </c:pt>
                <c:pt idx="5">
                  <c:v>-1.3307228678818461</c:v>
                </c:pt>
                <c:pt idx="6">
                  <c:v>-0.35533555738190614</c:v>
                </c:pt>
                <c:pt idx="7">
                  <c:v>0.87993527577182817</c:v>
                </c:pt>
                <c:pt idx="8">
                  <c:v>1.7665631166564282</c:v>
                </c:pt>
                <c:pt idx="9">
                  <c:v>2.1708263741178939</c:v>
                </c:pt>
                <c:pt idx="10">
                  <c:v>1.8216009951177767</c:v>
                </c:pt>
                <c:pt idx="11">
                  <c:v>2.6568718282715196</c:v>
                </c:pt>
                <c:pt idx="12">
                  <c:v>2.9632667144637281</c:v>
                </c:pt>
                <c:pt idx="13">
                  <c:v>2.6033831918099253</c:v>
                </c:pt>
                <c:pt idx="14">
                  <c:v>1.554157812809791</c:v>
                </c:pt>
                <c:pt idx="15">
                  <c:v>2.3471805398865939</c:v>
                </c:pt>
                <c:pt idx="16">
                  <c:v>2.5936919034249968</c:v>
                </c:pt>
                <c:pt idx="17">
                  <c:v>3.4113273200018739</c:v>
                </c:pt>
                <c:pt idx="18">
                  <c:v>3.5690792139249368</c:v>
                </c:pt>
                <c:pt idx="19">
                  <c:v>3.1979551608864796</c:v>
                </c:pt>
                <c:pt idx="20">
                  <c:v>2.1599703122709997</c:v>
                </c:pt>
                <c:pt idx="21">
                  <c:v>3.6022184183479311</c:v>
                </c:pt>
                <c:pt idx="22">
                  <c:v>1.7107449332708882</c:v>
                </c:pt>
                <c:pt idx="23">
                  <c:v>0.30376766034768821</c:v>
                </c:pt>
                <c:pt idx="24">
                  <c:v>0.39465875869375111</c:v>
                </c:pt>
                <c:pt idx="25">
                  <c:v>1.6454333796936282</c:v>
                </c:pt>
                <c:pt idx="26">
                  <c:v>1.6186890614628311</c:v>
                </c:pt>
                <c:pt idx="27">
                  <c:v>1.8363244780396855</c:v>
                </c:pt>
                <c:pt idx="28">
                  <c:v>-0.30379199930648326</c:v>
                </c:pt>
                <c:pt idx="29">
                  <c:v>-0.5572806357680804</c:v>
                </c:pt>
                <c:pt idx="30">
                  <c:v>-0.55301737830660613</c:v>
                </c:pt>
                <c:pt idx="31">
                  <c:v>-0.86910355288372898</c:v>
                </c:pt>
                <c:pt idx="32">
                  <c:v>-1.0402276059222118</c:v>
                </c:pt>
                <c:pt idx="33">
                  <c:v>-2.1648402954222803</c:v>
                </c:pt>
                <c:pt idx="34">
                  <c:v>-3.3338327197299975</c:v>
                </c:pt>
                <c:pt idx="35">
                  <c:v>-4.9675543108839975</c:v>
                </c:pt>
                <c:pt idx="36">
                  <c:v>-5.1034075307687203</c:v>
                </c:pt>
                <c:pt idx="37">
                  <c:v>-3.2371291219227203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1-45E5-A3C1-282911710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559088"/>
        <c:axId val="1991657904"/>
      </c:scatterChart>
      <c:valAx>
        <c:axId val="19975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Res(-1)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657904"/>
        <c:crosses val="autoZero"/>
        <c:crossBetween val="midCat"/>
      </c:valAx>
      <c:valAx>
        <c:axId val="19916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5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 Res-1 Res vs X'!$P$4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 Res-1 Res vs X'!$O$5:$O$44</c:f>
              <c:numCache>
                <c:formatCode>General</c:formatCode>
                <c:ptCount val="4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</c:numCache>
            </c:numRef>
          </c:xVal>
          <c:yVal>
            <c:numRef>
              <c:f>'Res Res-1 Res vs X'!$P$5:$P$44</c:f>
              <c:numCache>
                <c:formatCode>General</c:formatCode>
                <c:ptCount val="40"/>
                <c:pt idx="0">
                  <c:v>-4.8156035485734847</c:v>
                </c:pt>
                <c:pt idx="1">
                  <c:v>-3.984595972881209</c:v>
                </c:pt>
                <c:pt idx="2">
                  <c:v>-3.4648289275736062</c:v>
                </c:pt>
                <c:pt idx="3">
                  <c:v>-2.9006821474583333</c:v>
                </c:pt>
                <c:pt idx="4">
                  <c:v>-2.9231632082276633</c:v>
                </c:pt>
                <c:pt idx="5">
                  <c:v>-0.77878347342000609</c:v>
                </c:pt>
                <c:pt idx="6">
                  <c:v>-2.1237455949586632</c:v>
                </c:pt>
                <c:pt idx="7">
                  <c:v>-1.3307228678818461</c:v>
                </c:pt>
                <c:pt idx="8">
                  <c:v>-0.35533555738190614</c:v>
                </c:pt>
                <c:pt idx="9">
                  <c:v>0.87993527577182817</c:v>
                </c:pt>
                <c:pt idx="10">
                  <c:v>1.7665631166564282</c:v>
                </c:pt>
                <c:pt idx="11">
                  <c:v>2.1708263741178939</c:v>
                </c:pt>
                <c:pt idx="12">
                  <c:v>1.8216009951177767</c:v>
                </c:pt>
                <c:pt idx="13">
                  <c:v>2.6568718282715196</c:v>
                </c:pt>
                <c:pt idx="14">
                  <c:v>2.9632667144637281</c:v>
                </c:pt>
                <c:pt idx="15">
                  <c:v>2.6033831918099253</c:v>
                </c:pt>
                <c:pt idx="16">
                  <c:v>1.554157812809791</c:v>
                </c:pt>
                <c:pt idx="17">
                  <c:v>2.3471805398865939</c:v>
                </c:pt>
                <c:pt idx="18">
                  <c:v>2.5936919034249968</c:v>
                </c:pt>
                <c:pt idx="19">
                  <c:v>3.4113273200018739</c:v>
                </c:pt>
                <c:pt idx="20">
                  <c:v>3.5690792139249368</c:v>
                </c:pt>
                <c:pt idx="21">
                  <c:v>3.1979551608864796</c:v>
                </c:pt>
                <c:pt idx="22">
                  <c:v>2.1599703122709997</c:v>
                </c:pt>
                <c:pt idx="23">
                  <c:v>3.6022184183479311</c:v>
                </c:pt>
                <c:pt idx="24">
                  <c:v>1.7107449332708882</c:v>
                </c:pt>
                <c:pt idx="25">
                  <c:v>0.30376766034768821</c:v>
                </c:pt>
                <c:pt idx="26">
                  <c:v>0.39465875869375111</c:v>
                </c:pt>
                <c:pt idx="27">
                  <c:v>1.6454333796936282</c:v>
                </c:pt>
                <c:pt idx="28">
                  <c:v>1.6186890614628311</c:v>
                </c:pt>
                <c:pt idx="29">
                  <c:v>1.8363244780396855</c:v>
                </c:pt>
                <c:pt idx="30">
                  <c:v>-0.30379199930648326</c:v>
                </c:pt>
                <c:pt idx="31">
                  <c:v>-0.5572806357680804</c:v>
                </c:pt>
                <c:pt idx="32">
                  <c:v>-0.55301737830660613</c:v>
                </c:pt>
                <c:pt idx="33">
                  <c:v>-0.86910355288372898</c:v>
                </c:pt>
                <c:pt idx="34">
                  <c:v>-1.0402276059222118</c:v>
                </c:pt>
                <c:pt idx="35">
                  <c:v>-2.1648402954222803</c:v>
                </c:pt>
                <c:pt idx="36">
                  <c:v>-3.3338327197299975</c:v>
                </c:pt>
                <c:pt idx="37">
                  <c:v>-4.9675543108839975</c:v>
                </c:pt>
                <c:pt idx="38">
                  <c:v>-5.1034075307687203</c:v>
                </c:pt>
                <c:pt idx="39">
                  <c:v>-3.2371291219227203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3-4727-A452-9E31AFA6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88560"/>
        <c:axId val="788130288"/>
      </c:scatterChart>
      <c:valAx>
        <c:axId val="70898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0288"/>
        <c:crosses val="autoZero"/>
        <c:crossBetween val="midCat"/>
      </c:valAx>
      <c:valAx>
        <c:axId val="788130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8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5">
            <a:lumMod val="110000"/>
            <a:satMod val="105000"/>
            <a:tint val="67000"/>
          </a:schemeClr>
        </a:gs>
        <a:gs pos="50000">
          <a:schemeClr val="accent5">
            <a:lumMod val="105000"/>
            <a:satMod val="103000"/>
            <a:tint val="73000"/>
          </a:schemeClr>
        </a:gs>
        <a:gs pos="100000">
          <a:schemeClr val="accent5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Wages on Prod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DWS!$C$3</c:f>
              <c:strCache>
                <c:ptCount val="1"/>
                <c:pt idx="0">
                  <c:v>Prod_X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DWS!$B$4:$B$43</c:f>
              <c:numCache>
                <c:formatCode>General</c:formatCode>
                <c:ptCount val="40"/>
                <c:pt idx="0">
                  <c:v>58.5</c:v>
                </c:pt>
                <c:pt idx="1">
                  <c:v>59.9</c:v>
                </c:pt>
                <c:pt idx="2">
                  <c:v>61.7</c:v>
                </c:pt>
                <c:pt idx="3">
                  <c:v>63.9</c:v>
                </c:pt>
                <c:pt idx="4">
                  <c:v>65.3</c:v>
                </c:pt>
                <c:pt idx="5">
                  <c:v>67.8</c:v>
                </c:pt>
                <c:pt idx="6">
                  <c:v>69.3</c:v>
                </c:pt>
                <c:pt idx="7">
                  <c:v>71.8</c:v>
                </c:pt>
                <c:pt idx="8">
                  <c:v>73.7</c:v>
                </c:pt>
                <c:pt idx="9">
                  <c:v>76.5</c:v>
                </c:pt>
                <c:pt idx="10">
                  <c:v>77.599999999999994</c:v>
                </c:pt>
                <c:pt idx="11">
                  <c:v>79</c:v>
                </c:pt>
                <c:pt idx="12">
                  <c:v>80.5</c:v>
                </c:pt>
                <c:pt idx="13">
                  <c:v>82.9</c:v>
                </c:pt>
                <c:pt idx="14">
                  <c:v>84.7</c:v>
                </c:pt>
                <c:pt idx="15">
                  <c:v>83.7</c:v>
                </c:pt>
                <c:pt idx="16">
                  <c:v>84.5</c:v>
                </c:pt>
                <c:pt idx="17">
                  <c:v>87</c:v>
                </c:pt>
                <c:pt idx="18">
                  <c:v>88.1</c:v>
                </c:pt>
                <c:pt idx="19">
                  <c:v>89.7</c:v>
                </c:pt>
                <c:pt idx="20">
                  <c:v>90</c:v>
                </c:pt>
                <c:pt idx="21">
                  <c:v>89.7</c:v>
                </c:pt>
                <c:pt idx="22">
                  <c:v>89.8</c:v>
                </c:pt>
                <c:pt idx="23">
                  <c:v>91.1</c:v>
                </c:pt>
                <c:pt idx="24">
                  <c:v>91.2</c:v>
                </c:pt>
                <c:pt idx="25">
                  <c:v>91.5</c:v>
                </c:pt>
                <c:pt idx="26">
                  <c:v>92.8</c:v>
                </c:pt>
                <c:pt idx="27">
                  <c:v>95.9</c:v>
                </c:pt>
                <c:pt idx="28">
                  <c:v>96.3</c:v>
                </c:pt>
                <c:pt idx="29">
                  <c:v>97.3</c:v>
                </c:pt>
                <c:pt idx="30">
                  <c:v>95.8</c:v>
                </c:pt>
                <c:pt idx="31">
                  <c:v>96.4</c:v>
                </c:pt>
                <c:pt idx="32">
                  <c:v>97.4</c:v>
                </c:pt>
                <c:pt idx="33">
                  <c:v>100</c:v>
                </c:pt>
                <c:pt idx="34">
                  <c:v>99.9</c:v>
                </c:pt>
                <c:pt idx="35">
                  <c:v>99.7</c:v>
                </c:pt>
                <c:pt idx="36">
                  <c:v>99.1</c:v>
                </c:pt>
                <c:pt idx="37">
                  <c:v>99.6</c:v>
                </c:pt>
                <c:pt idx="38">
                  <c:v>101.1</c:v>
                </c:pt>
                <c:pt idx="39">
                  <c:v>105.1</c:v>
                </c:pt>
              </c:numCache>
            </c:numRef>
          </c:xVal>
          <c:yVal>
            <c:numRef>
              <c:f>DWS!$C$4:$C$43</c:f>
              <c:numCache>
                <c:formatCode>General</c:formatCode>
                <c:ptCount val="40"/>
                <c:pt idx="0">
                  <c:v>47.2</c:v>
                </c:pt>
                <c:pt idx="1">
                  <c:v>48</c:v>
                </c:pt>
                <c:pt idx="2">
                  <c:v>49.8</c:v>
                </c:pt>
                <c:pt idx="3">
                  <c:v>52.1</c:v>
                </c:pt>
                <c:pt idx="4">
                  <c:v>54.1</c:v>
                </c:pt>
                <c:pt idx="5">
                  <c:v>54.6</c:v>
                </c:pt>
                <c:pt idx="6">
                  <c:v>58.6</c:v>
                </c:pt>
                <c:pt idx="7">
                  <c:v>61</c:v>
                </c:pt>
                <c:pt idx="8">
                  <c:v>62.3</c:v>
                </c:pt>
                <c:pt idx="9">
                  <c:v>64.5</c:v>
                </c:pt>
                <c:pt idx="10">
                  <c:v>64.8</c:v>
                </c:pt>
                <c:pt idx="11">
                  <c:v>66.2</c:v>
                </c:pt>
                <c:pt idx="12">
                  <c:v>68.8</c:v>
                </c:pt>
                <c:pt idx="13">
                  <c:v>71</c:v>
                </c:pt>
                <c:pt idx="14">
                  <c:v>73.099999999999994</c:v>
                </c:pt>
                <c:pt idx="15">
                  <c:v>72.2</c:v>
                </c:pt>
                <c:pt idx="16">
                  <c:v>74.8</c:v>
                </c:pt>
                <c:pt idx="17">
                  <c:v>77.2</c:v>
                </c:pt>
                <c:pt idx="18">
                  <c:v>78.400000000000006</c:v>
                </c:pt>
                <c:pt idx="19">
                  <c:v>79.5</c:v>
                </c:pt>
                <c:pt idx="20">
                  <c:v>79.7</c:v>
                </c:pt>
                <c:pt idx="21">
                  <c:v>79.8</c:v>
                </c:pt>
                <c:pt idx="22">
                  <c:v>81.400000000000006</c:v>
                </c:pt>
                <c:pt idx="23">
                  <c:v>81.2</c:v>
                </c:pt>
                <c:pt idx="24">
                  <c:v>84</c:v>
                </c:pt>
                <c:pt idx="25">
                  <c:v>86.4</c:v>
                </c:pt>
                <c:pt idx="26">
                  <c:v>88.1</c:v>
                </c:pt>
                <c:pt idx="27">
                  <c:v>90.7</c:v>
                </c:pt>
                <c:pt idx="28">
                  <c:v>91.3</c:v>
                </c:pt>
                <c:pt idx="29">
                  <c:v>92.4</c:v>
                </c:pt>
                <c:pt idx="30">
                  <c:v>93.3</c:v>
                </c:pt>
                <c:pt idx="31">
                  <c:v>94.5</c:v>
                </c:pt>
                <c:pt idx="32">
                  <c:v>95.9</c:v>
                </c:pt>
                <c:pt idx="33">
                  <c:v>100</c:v>
                </c:pt>
                <c:pt idx="34">
                  <c:v>100.1</c:v>
                </c:pt>
                <c:pt idx="35">
                  <c:v>101.4</c:v>
                </c:pt>
                <c:pt idx="36">
                  <c:v>102.2</c:v>
                </c:pt>
                <c:pt idx="37">
                  <c:v>105.2</c:v>
                </c:pt>
                <c:pt idx="38">
                  <c:v>107.5</c:v>
                </c:pt>
                <c:pt idx="39">
                  <c:v>110.5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A-4B23-B738-F85E7EAAE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707584"/>
        <c:axId val="518181312"/>
      </c:scatterChart>
      <c:valAx>
        <c:axId val="201270758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81312"/>
        <c:crosses val="autoZero"/>
        <c:crossBetween val="midCat"/>
      </c:valAx>
      <c:valAx>
        <c:axId val="51818131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0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'scatr LNx'!$F$1</c:f>
              <c:strCache>
                <c:ptCount val="1"/>
                <c:pt idx="0">
                  <c:v>Wages_Y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'scatr LNx'!$E$2:$E$41</c:f>
              <c:numCache>
                <c:formatCode>General</c:formatCode>
                <c:ptCount val="40"/>
                <c:pt idx="0">
                  <c:v>3.8543938925915096</c:v>
                </c:pt>
                <c:pt idx="1">
                  <c:v>3.8712010109078911</c:v>
                </c:pt>
                <c:pt idx="2">
                  <c:v>3.9080149840306073</c:v>
                </c:pt>
                <c:pt idx="3">
                  <c:v>3.9531649487593215</c:v>
                </c:pt>
                <c:pt idx="4">
                  <c:v>3.9908341858524357</c:v>
                </c:pt>
                <c:pt idx="5">
                  <c:v>4.0000338827508592</c:v>
                </c:pt>
                <c:pt idx="6">
                  <c:v>4.0707346965829672</c:v>
                </c:pt>
                <c:pt idx="7">
                  <c:v>4.1108738641733114</c:v>
                </c:pt>
                <c:pt idx="8">
                  <c:v>4.1319614257934072</c:v>
                </c:pt>
                <c:pt idx="9">
                  <c:v>4.1666652238017265</c:v>
                </c:pt>
                <c:pt idx="10">
                  <c:v>4.1713056033582285</c:v>
                </c:pt>
                <c:pt idx="11">
                  <c:v>4.1926804629429624</c:v>
                </c:pt>
                <c:pt idx="12">
                  <c:v>4.2312037449392976</c:v>
                </c:pt>
                <c:pt idx="13">
                  <c:v>4.2626798770413155</c:v>
                </c:pt>
                <c:pt idx="14">
                  <c:v>4.2918283667557331</c:v>
                </c:pt>
                <c:pt idx="15">
                  <c:v>4.2794400458987809</c:v>
                </c:pt>
                <c:pt idx="16">
                  <c:v>4.3148178849804317</c:v>
                </c:pt>
                <c:pt idx="17">
                  <c:v>4.3463994570307305</c:v>
                </c:pt>
                <c:pt idx="18">
                  <c:v>4.3618239273563626</c:v>
                </c:pt>
                <c:pt idx="19">
                  <c:v>4.3757570216602861</c:v>
                </c:pt>
                <c:pt idx="20">
                  <c:v>4.3782695857961693</c:v>
                </c:pt>
                <c:pt idx="21">
                  <c:v>4.3795235044557632</c:v>
                </c:pt>
                <c:pt idx="22">
                  <c:v>4.399375273008495</c:v>
                </c:pt>
                <c:pt idx="23">
                  <c:v>4.396915247167632</c:v>
                </c:pt>
                <c:pt idx="24">
                  <c:v>4.4308167988433134</c:v>
                </c:pt>
                <c:pt idx="25">
                  <c:v>4.4589876758100102</c:v>
                </c:pt>
                <c:pt idx="26">
                  <c:v>4.478472532942134</c:v>
                </c:pt>
                <c:pt idx="27">
                  <c:v>4.5075573571210912</c:v>
                </c:pt>
                <c:pt idx="28">
                  <c:v>4.514150787600923</c:v>
                </c:pt>
                <c:pt idx="29">
                  <c:v>4.5261269786476381</c:v>
                </c:pt>
                <c:pt idx="30">
                  <c:v>4.535820107853298</c:v>
                </c:pt>
                <c:pt idx="31">
                  <c:v>4.5485998344996972</c:v>
                </c:pt>
                <c:pt idx="32">
                  <c:v>4.5633059818893926</c:v>
                </c:pt>
                <c:pt idx="33">
                  <c:v>4.6051701859880918</c:v>
                </c:pt>
                <c:pt idx="34">
                  <c:v>4.6061696863211745</c:v>
                </c:pt>
                <c:pt idx="35">
                  <c:v>4.619073091157083</c:v>
                </c:pt>
                <c:pt idx="36">
                  <c:v>4.6269316777696039</c:v>
                </c:pt>
                <c:pt idx="37">
                  <c:v>4.6558633003036096</c:v>
                </c:pt>
                <c:pt idx="38">
                  <c:v>4.677490847567717</c:v>
                </c:pt>
                <c:pt idx="39">
                  <c:v>4.705015520957808</c:v>
                </c:pt>
              </c:numCache>
            </c:numRef>
          </c:xVal>
          <c:yVal>
            <c:numRef>
              <c:f>'scatr LNx'!$F$2:$F$41</c:f>
              <c:numCache>
                <c:formatCode>General</c:formatCode>
                <c:ptCount val="40"/>
                <c:pt idx="0">
                  <c:v>58.5</c:v>
                </c:pt>
                <c:pt idx="1">
                  <c:v>59.9</c:v>
                </c:pt>
                <c:pt idx="2">
                  <c:v>61.7</c:v>
                </c:pt>
                <c:pt idx="3">
                  <c:v>63.9</c:v>
                </c:pt>
                <c:pt idx="4">
                  <c:v>65.3</c:v>
                </c:pt>
                <c:pt idx="5">
                  <c:v>67.8</c:v>
                </c:pt>
                <c:pt idx="6">
                  <c:v>69.3</c:v>
                </c:pt>
                <c:pt idx="7">
                  <c:v>71.8</c:v>
                </c:pt>
                <c:pt idx="8">
                  <c:v>73.7</c:v>
                </c:pt>
                <c:pt idx="9">
                  <c:v>76.5</c:v>
                </c:pt>
                <c:pt idx="10">
                  <c:v>77.599999999999994</c:v>
                </c:pt>
                <c:pt idx="11">
                  <c:v>79</c:v>
                </c:pt>
                <c:pt idx="12">
                  <c:v>80.5</c:v>
                </c:pt>
                <c:pt idx="13">
                  <c:v>82.9</c:v>
                </c:pt>
                <c:pt idx="14">
                  <c:v>84.7</c:v>
                </c:pt>
                <c:pt idx="15">
                  <c:v>83.7</c:v>
                </c:pt>
                <c:pt idx="16">
                  <c:v>84.5</c:v>
                </c:pt>
                <c:pt idx="17">
                  <c:v>87</c:v>
                </c:pt>
                <c:pt idx="18">
                  <c:v>88.1</c:v>
                </c:pt>
                <c:pt idx="19">
                  <c:v>89.7</c:v>
                </c:pt>
                <c:pt idx="20">
                  <c:v>90</c:v>
                </c:pt>
                <c:pt idx="21">
                  <c:v>89.7</c:v>
                </c:pt>
                <c:pt idx="22">
                  <c:v>89.8</c:v>
                </c:pt>
                <c:pt idx="23">
                  <c:v>91.1</c:v>
                </c:pt>
                <c:pt idx="24">
                  <c:v>91.2</c:v>
                </c:pt>
                <c:pt idx="25">
                  <c:v>91.5</c:v>
                </c:pt>
                <c:pt idx="26">
                  <c:v>92.8</c:v>
                </c:pt>
                <c:pt idx="27">
                  <c:v>95.9</c:v>
                </c:pt>
                <c:pt idx="28">
                  <c:v>96.3</c:v>
                </c:pt>
                <c:pt idx="29">
                  <c:v>97.3</c:v>
                </c:pt>
                <c:pt idx="30">
                  <c:v>95.8</c:v>
                </c:pt>
                <c:pt idx="31">
                  <c:v>96.4</c:v>
                </c:pt>
                <c:pt idx="32">
                  <c:v>97.4</c:v>
                </c:pt>
                <c:pt idx="33">
                  <c:v>100</c:v>
                </c:pt>
                <c:pt idx="34">
                  <c:v>99.9</c:v>
                </c:pt>
                <c:pt idx="35">
                  <c:v>99.7</c:v>
                </c:pt>
                <c:pt idx="36">
                  <c:v>99.1</c:v>
                </c:pt>
                <c:pt idx="37">
                  <c:v>99.6</c:v>
                </c:pt>
                <c:pt idx="38">
                  <c:v>101.1</c:v>
                </c:pt>
                <c:pt idx="39">
                  <c:v>105.1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9-400A-A045-DF4CD2021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6960"/>
        <c:axId val="518158848"/>
      </c:scatterChart>
      <c:valAx>
        <c:axId val="192206960"/>
        <c:scaling>
          <c:orientation val="minMax"/>
          <c:min val="3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8848"/>
        <c:crosses val="autoZero"/>
        <c:crossBetween val="midCat"/>
      </c:valAx>
      <c:valAx>
        <c:axId val="51815884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'Breusch Godfrey'!$D$10:$D$43</c:f>
              <c:numCache>
                <c:formatCode>General</c:formatCode>
                <c:ptCount val="34"/>
                <c:pt idx="0">
                  <c:v>-0.77878347342000609</c:v>
                </c:pt>
                <c:pt idx="1">
                  <c:v>-2.1237455949586632</c:v>
                </c:pt>
                <c:pt idx="2">
                  <c:v>-1.3307228678818461</c:v>
                </c:pt>
                <c:pt idx="3">
                  <c:v>-0.35533555738190614</c:v>
                </c:pt>
                <c:pt idx="4">
                  <c:v>0.87993527577182817</c:v>
                </c:pt>
                <c:pt idx="5">
                  <c:v>1.7665631166564282</c:v>
                </c:pt>
                <c:pt idx="6">
                  <c:v>2.1708263741178939</c:v>
                </c:pt>
                <c:pt idx="7">
                  <c:v>1.8216009951177767</c:v>
                </c:pt>
                <c:pt idx="8">
                  <c:v>2.6568718282715196</c:v>
                </c:pt>
                <c:pt idx="9">
                  <c:v>2.9632667144637281</c:v>
                </c:pt>
                <c:pt idx="10">
                  <c:v>2.6033831918099253</c:v>
                </c:pt>
                <c:pt idx="11">
                  <c:v>1.554157812809791</c:v>
                </c:pt>
                <c:pt idx="12">
                  <c:v>2.3471805398865939</c:v>
                </c:pt>
                <c:pt idx="13">
                  <c:v>2.5936919034249968</c:v>
                </c:pt>
                <c:pt idx="14">
                  <c:v>3.4113273200018739</c:v>
                </c:pt>
                <c:pt idx="15">
                  <c:v>3.5690792139249368</c:v>
                </c:pt>
                <c:pt idx="16">
                  <c:v>3.1979551608864796</c:v>
                </c:pt>
                <c:pt idx="17">
                  <c:v>2.1599703122709997</c:v>
                </c:pt>
                <c:pt idx="18">
                  <c:v>3.6022184183479311</c:v>
                </c:pt>
                <c:pt idx="19">
                  <c:v>1.7107449332708882</c:v>
                </c:pt>
                <c:pt idx="20">
                  <c:v>0.30376766034768821</c:v>
                </c:pt>
                <c:pt idx="21">
                  <c:v>0.39465875869375111</c:v>
                </c:pt>
                <c:pt idx="22">
                  <c:v>1.6454333796936282</c:v>
                </c:pt>
                <c:pt idx="23">
                  <c:v>1.6186890614628311</c:v>
                </c:pt>
                <c:pt idx="24">
                  <c:v>1.8363244780396855</c:v>
                </c:pt>
                <c:pt idx="25">
                  <c:v>-0.30379199930648326</c:v>
                </c:pt>
                <c:pt idx="26">
                  <c:v>-0.5572806357680804</c:v>
                </c:pt>
                <c:pt idx="27">
                  <c:v>-0.55301737830660613</c:v>
                </c:pt>
                <c:pt idx="28">
                  <c:v>-0.86910355288372898</c:v>
                </c:pt>
                <c:pt idx="29">
                  <c:v>-1.0402276059222118</c:v>
                </c:pt>
                <c:pt idx="30">
                  <c:v>-2.1648402954222803</c:v>
                </c:pt>
                <c:pt idx="31">
                  <c:v>-3.3338327197299975</c:v>
                </c:pt>
                <c:pt idx="32">
                  <c:v>-4.9675543108839975</c:v>
                </c:pt>
                <c:pt idx="33">
                  <c:v>-5.1034075307687203</c:v>
                </c:pt>
              </c:numCache>
            </c:numRef>
          </c:xVal>
          <c:yVal>
            <c:numRef>
              <c:f>'Breusch Godfrey'!$N$31:$N$64</c:f>
              <c:numCache>
                <c:formatCode>General</c:formatCode>
                <c:ptCount val="34"/>
                <c:pt idx="0">
                  <c:v>-2.0165834230708288</c:v>
                </c:pt>
                <c:pt idx="1">
                  <c:v>-0.24627020431612623</c:v>
                </c:pt>
                <c:pt idx="2">
                  <c:v>0.2084716909083264</c:v>
                </c:pt>
                <c:pt idx="3">
                  <c:v>0.3069669686951535</c:v>
                </c:pt>
                <c:pt idx="4">
                  <c:v>0.86042806299379837</c:v>
                </c:pt>
                <c:pt idx="5">
                  <c:v>0.50578455971910774</c:v>
                </c:pt>
                <c:pt idx="6">
                  <c:v>0.33643728545750751</c:v>
                </c:pt>
                <c:pt idx="7">
                  <c:v>1.1584192853448618</c:v>
                </c:pt>
                <c:pt idx="8">
                  <c:v>0.5730674593291285</c:v>
                </c:pt>
                <c:pt idx="9">
                  <c:v>-0.39034277653168115</c:v>
                </c:pt>
                <c:pt idx="10">
                  <c:v>-1.0164265346181773</c:v>
                </c:pt>
                <c:pt idx="11">
                  <c:v>0.3252172060236127</c:v>
                </c:pt>
                <c:pt idx="12">
                  <c:v>-7.9125888063993344E-2</c:v>
                </c:pt>
                <c:pt idx="13">
                  <c:v>0.56505203976118423</c:v>
                </c:pt>
                <c:pt idx="14">
                  <c:v>0.55813838890615131</c:v>
                </c:pt>
                <c:pt idx="15">
                  <c:v>0.17794079907525262</c:v>
                </c:pt>
                <c:pt idx="16">
                  <c:v>-0.28842960795244732</c:v>
                </c:pt>
                <c:pt idx="17">
                  <c:v>1.3651857339905753</c:v>
                </c:pt>
                <c:pt idx="18">
                  <c:v>-1.5554114262194201</c:v>
                </c:pt>
                <c:pt idx="19">
                  <c:v>-1.5765662637856996</c:v>
                </c:pt>
                <c:pt idx="20">
                  <c:v>-0.33662216991767924</c:v>
                </c:pt>
                <c:pt idx="21">
                  <c:v>0.44629618311245967</c:v>
                </c:pt>
                <c:pt idx="22">
                  <c:v>0.15646011689301975</c:v>
                </c:pt>
                <c:pt idx="23">
                  <c:v>0.82780577034076153</c:v>
                </c:pt>
                <c:pt idx="24">
                  <c:v>-0.78759777197614511</c:v>
                </c:pt>
                <c:pt idx="25">
                  <c:v>0.41023658538802454</c:v>
                </c:pt>
                <c:pt idx="26">
                  <c:v>0.30799519758889105</c:v>
                </c:pt>
                <c:pt idx="27">
                  <c:v>-0.27236469662791318</c:v>
                </c:pt>
                <c:pt idx="28">
                  <c:v>0.27393184529013404</c:v>
                </c:pt>
                <c:pt idx="29">
                  <c:v>-0.53374171131011394</c:v>
                </c:pt>
                <c:pt idx="30">
                  <c:v>-0.5119762296640582</c:v>
                </c:pt>
                <c:pt idx="31">
                  <c:v>-1.2207858449022195</c:v>
                </c:pt>
                <c:pt idx="32">
                  <c:v>-0.36383638323341927</c:v>
                </c:pt>
                <c:pt idx="33">
                  <c:v>1.8322457533719767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2-45AF-9373-410F9732D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0336"/>
        <c:axId val="1991551824"/>
      </c:scatterChart>
      <c:valAx>
        <c:axId val="198014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51824"/>
        <c:crosses val="autoZero"/>
        <c:crossBetween val="midCat"/>
      </c:valAx>
      <c:valAx>
        <c:axId val="199155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0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'Breusch Godfrey'!$E$10:$E$43</c:f>
              <c:numCache>
                <c:formatCode>General</c:formatCode>
                <c:ptCount val="34"/>
                <c:pt idx="0">
                  <c:v>-2.9231632082276633</c:v>
                </c:pt>
                <c:pt idx="1">
                  <c:v>-0.77878347342000609</c:v>
                </c:pt>
                <c:pt idx="2">
                  <c:v>-2.1237455949586632</c:v>
                </c:pt>
                <c:pt idx="3">
                  <c:v>-1.3307228678818461</c:v>
                </c:pt>
                <c:pt idx="4">
                  <c:v>-0.35533555738190614</c:v>
                </c:pt>
                <c:pt idx="5">
                  <c:v>0.87993527577182817</c:v>
                </c:pt>
                <c:pt idx="6">
                  <c:v>1.7665631166564282</c:v>
                </c:pt>
                <c:pt idx="7">
                  <c:v>2.1708263741178939</c:v>
                </c:pt>
                <c:pt idx="8">
                  <c:v>1.8216009951177767</c:v>
                </c:pt>
                <c:pt idx="9">
                  <c:v>2.6568718282715196</c:v>
                </c:pt>
                <c:pt idx="10">
                  <c:v>2.9632667144637281</c:v>
                </c:pt>
                <c:pt idx="11">
                  <c:v>2.6033831918099253</c:v>
                </c:pt>
                <c:pt idx="12">
                  <c:v>1.554157812809791</c:v>
                </c:pt>
                <c:pt idx="13">
                  <c:v>2.3471805398865939</c:v>
                </c:pt>
                <c:pt idx="14">
                  <c:v>2.5936919034249968</c:v>
                </c:pt>
                <c:pt idx="15">
                  <c:v>3.4113273200018739</c:v>
                </c:pt>
                <c:pt idx="16">
                  <c:v>3.5690792139249368</c:v>
                </c:pt>
                <c:pt idx="17">
                  <c:v>3.1979551608864796</c:v>
                </c:pt>
                <c:pt idx="18">
                  <c:v>2.1599703122709997</c:v>
                </c:pt>
                <c:pt idx="19">
                  <c:v>3.6022184183479311</c:v>
                </c:pt>
                <c:pt idx="20">
                  <c:v>1.7107449332708882</c:v>
                </c:pt>
                <c:pt idx="21">
                  <c:v>0.30376766034768821</c:v>
                </c:pt>
                <c:pt idx="22">
                  <c:v>0.39465875869375111</c:v>
                </c:pt>
                <c:pt idx="23">
                  <c:v>1.6454333796936282</c:v>
                </c:pt>
                <c:pt idx="24">
                  <c:v>1.6186890614628311</c:v>
                </c:pt>
                <c:pt idx="25">
                  <c:v>1.8363244780396855</c:v>
                </c:pt>
                <c:pt idx="26">
                  <c:v>-0.30379199930648326</c:v>
                </c:pt>
                <c:pt idx="27">
                  <c:v>-0.5572806357680804</c:v>
                </c:pt>
                <c:pt idx="28">
                  <c:v>-0.55301737830660613</c:v>
                </c:pt>
                <c:pt idx="29">
                  <c:v>-0.86910355288372898</c:v>
                </c:pt>
                <c:pt idx="30">
                  <c:v>-1.0402276059222118</c:v>
                </c:pt>
                <c:pt idx="31">
                  <c:v>-2.1648402954222803</c:v>
                </c:pt>
                <c:pt idx="32">
                  <c:v>-3.3338327197299975</c:v>
                </c:pt>
                <c:pt idx="33">
                  <c:v>-4.9675543108839975</c:v>
                </c:pt>
              </c:numCache>
            </c:numRef>
          </c:xVal>
          <c:yVal>
            <c:numRef>
              <c:f>'Breusch Godfrey'!$N$31:$N$64</c:f>
              <c:numCache>
                <c:formatCode>General</c:formatCode>
                <c:ptCount val="34"/>
                <c:pt idx="0">
                  <c:v>-2.0165834230708288</c:v>
                </c:pt>
                <c:pt idx="1">
                  <c:v>-0.24627020431612623</c:v>
                </c:pt>
                <c:pt idx="2">
                  <c:v>0.2084716909083264</c:v>
                </c:pt>
                <c:pt idx="3">
                  <c:v>0.3069669686951535</c:v>
                </c:pt>
                <c:pt idx="4">
                  <c:v>0.86042806299379837</c:v>
                </c:pt>
                <c:pt idx="5">
                  <c:v>0.50578455971910774</c:v>
                </c:pt>
                <c:pt idx="6">
                  <c:v>0.33643728545750751</c:v>
                </c:pt>
                <c:pt idx="7">
                  <c:v>1.1584192853448618</c:v>
                </c:pt>
                <c:pt idx="8">
                  <c:v>0.5730674593291285</c:v>
                </c:pt>
                <c:pt idx="9">
                  <c:v>-0.39034277653168115</c:v>
                </c:pt>
                <c:pt idx="10">
                  <c:v>-1.0164265346181773</c:v>
                </c:pt>
                <c:pt idx="11">
                  <c:v>0.3252172060236127</c:v>
                </c:pt>
                <c:pt idx="12">
                  <c:v>-7.9125888063993344E-2</c:v>
                </c:pt>
                <c:pt idx="13">
                  <c:v>0.56505203976118423</c:v>
                </c:pt>
                <c:pt idx="14">
                  <c:v>0.55813838890615131</c:v>
                </c:pt>
                <c:pt idx="15">
                  <c:v>0.17794079907525262</c:v>
                </c:pt>
                <c:pt idx="16">
                  <c:v>-0.28842960795244732</c:v>
                </c:pt>
                <c:pt idx="17">
                  <c:v>1.3651857339905753</c:v>
                </c:pt>
                <c:pt idx="18">
                  <c:v>-1.5554114262194201</c:v>
                </c:pt>
                <c:pt idx="19">
                  <c:v>-1.5765662637856996</c:v>
                </c:pt>
                <c:pt idx="20">
                  <c:v>-0.33662216991767924</c:v>
                </c:pt>
                <c:pt idx="21">
                  <c:v>0.44629618311245967</c:v>
                </c:pt>
                <c:pt idx="22">
                  <c:v>0.15646011689301975</c:v>
                </c:pt>
                <c:pt idx="23">
                  <c:v>0.82780577034076153</c:v>
                </c:pt>
                <c:pt idx="24">
                  <c:v>-0.78759777197614511</c:v>
                </c:pt>
                <c:pt idx="25">
                  <c:v>0.41023658538802454</c:v>
                </c:pt>
                <c:pt idx="26">
                  <c:v>0.30799519758889105</c:v>
                </c:pt>
                <c:pt idx="27">
                  <c:v>-0.27236469662791318</c:v>
                </c:pt>
                <c:pt idx="28">
                  <c:v>0.27393184529013404</c:v>
                </c:pt>
                <c:pt idx="29">
                  <c:v>-0.53374171131011394</c:v>
                </c:pt>
                <c:pt idx="30">
                  <c:v>-0.5119762296640582</c:v>
                </c:pt>
                <c:pt idx="31">
                  <c:v>-1.2207858449022195</c:v>
                </c:pt>
                <c:pt idx="32">
                  <c:v>-0.36383638323341927</c:v>
                </c:pt>
                <c:pt idx="33">
                  <c:v>1.8322457533719767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2-44F4-800D-F7718F4F7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28736"/>
        <c:axId val="1991546416"/>
      </c:scatterChart>
      <c:valAx>
        <c:axId val="198012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46416"/>
        <c:crosses val="autoZero"/>
        <c:crossBetween val="midCat"/>
      </c:valAx>
      <c:valAx>
        <c:axId val="1991546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28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'Breusch Godfrey'!$F$10:$F$43</c:f>
              <c:numCache>
                <c:formatCode>General</c:formatCode>
                <c:ptCount val="34"/>
                <c:pt idx="0">
                  <c:v>-2.9006821474583333</c:v>
                </c:pt>
                <c:pt idx="1">
                  <c:v>-2.9231632082276633</c:v>
                </c:pt>
                <c:pt idx="2">
                  <c:v>-0.77878347342000609</c:v>
                </c:pt>
                <c:pt idx="3">
                  <c:v>-2.1237455949586632</c:v>
                </c:pt>
                <c:pt idx="4">
                  <c:v>-1.3307228678818461</c:v>
                </c:pt>
                <c:pt idx="5">
                  <c:v>-0.35533555738190614</c:v>
                </c:pt>
                <c:pt idx="6">
                  <c:v>0.87993527577182817</c:v>
                </c:pt>
                <c:pt idx="7">
                  <c:v>1.7665631166564282</c:v>
                </c:pt>
                <c:pt idx="8">
                  <c:v>2.1708263741178939</c:v>
                </c:pt>
                <c:pt idx="9">
                  <c:v>1.8216009951177767</c:v>
                </c:pt>
                <c:pt idx="10">
                  <c:v>2.6568718282715196</c:v>
                </c:pt>
                <c:pt idx="11">
                  <c:v>2.9632667144637281</c:v>
                </c:pt>
                <c:pt idx="12">
                  <c:v>2.6033831918099253</c:v>
                </c:pt>
                <c:pt idx="13">
                  <c:v>1.554157812809791</c:v>
                </c:pt>
                <c:pt idx="14">
                  <c:v>2.3471805398865939</c:v>
                </c:pt>
                <c:pt idx="15">
                  <c:v>2.5936919034249968</c:v>
                </c:pt>
                <c:pt idx="16">
                  <c:v>3.4113273200018739</c:v>
                </c:pt>
                <c:pt idx="17">
                  <c:v>3.5690792139249368</c:v>
                </c:pt>
                <c:pt idx="18">
                  <c:v>3.1979551608864796</c:v>
                </c:pt>
                <c:pt idx="19">
                  <c:v>2.1599703122709997</c:v>
                </c:pt>
                <c:pt idx="20">
                  <c:v>3.6022184183479311</c:v>
                </c:pt>
                <c:pt idx="21">
                  <c:v>1.7107449332708882</c:v>
                </c:pt>
                <c:pt idx="22">
                  <c:v>0.30376766034768821</c:v>
                </c:pt>
                <c:pt idx="23">
                  <c:v>0.39465875869375111</c:v>
                </c:pt>
                <c:pt idx="24">
                  <c:v>1.6454333796936282</c:v>
                </c:pt>
                <c:pt idx="25">
                  <c:v>1.6186890614628311</c:v>
                </c:pt>
                <c:pt idx="26">
                  <c:v>1.8363244780396855</c:v>
                </c:pt>
                <c:pt idx="27">
                  <c:v>-0.30379199930648326</c:v>
                </c:pt>
                <c:pt idx="28">
                  <c:v>-0.5572806357680804</c:v>
                </c:pt>
                <c:pt idx="29">
                  <c:v>-0.55301737830660613</c:v>
                </c:pt>
                <c:pt idx="30">
                  <c:v>-0.86910355288372898</c:v>
                </c:pt>
                <c:pt idx="31">
                  <c:v>-1.0402276059222118</c:v>
                </c:pt>
                <c:pt idx="32">
                  <c:v>-2.1648402954222803</c:v>
                </c:pt>
                <c:pt idx="33">
                  <c:v>-3.3338327197299975</c:v>
                </c:pt>
              </c:numCache>
            </c:numRef>
          </c:xVal>
          <c:yVal>
            <c:numRef>
              <c:f>'Breusch Godfrey'!$N$31:$N$64</c:f>
              <c:numCache>
                <c:formatCode>General</c:formatCode>
                <c:ptCount val="34"/>
                <c:pt idx="0">
                  <c:v>-2.0165834230708288</c:v>
                </c:pt>
                <c:pt idx="1">
                  <c:v>-0.24627020431612623</c:v>
                </c:pt>
                <c:pt idx="2">
                  <c:v>0.2084716909083264</c:v>
                </c:pt>
                <c:pt idx="3">
                  <c:v>0.3069669686951535</c:v>
                </c:pt>
                <c:pt idx="4">
                  <c:v>0.86042806299379837</c:v>
                </c:pt>
                <c:pt idx="5">
                  <c:v>0.50578455971910774</c:v>
                </c:pt>
                <c:pt idx="6">
                  <c:v>0.33643728545750751</c:v>
                </c:pt>
                <c:pt idx="7">
                  <c:v>1.1584192853448618</c:v>
                </c:pt>
                <c:pt idx="8">
                  <c:v>0.5730674593291285</c:v>
                </c:pt>
                <c:pt idx="9">
                  <c:v>-0.39034277653168115</c:v>
                </c:pt>
                <c:pt idx="10">
                  <c:v>-1.0164265346181773</c:v>
                </c:pt>
                <c:pt idx="11">
                  <c:v>0.3252172060236127</c:v>
                </c:pt>
                <c:pt idx="12">
                  <c:v>-7.9125888063993344E-2</c:v>
                </c:pt>
                <c:pt idx="13">
                  <c:v>0.56505203976118423</c:v>
                </c:pt>
                <c:pt idx="14">
                  <c:v>0.55813838890615131</c:v>
                </c:pt>
                <c:pt idx="15">
                  <c:v>0.17794079907525262</c:v>
                </c:pt>
                <c:pt idx="16">
                  <c:v>-0.28842960795244732</c:v>
                </c:pt>
                <c:pt idx="17">
                  <c:v>1.3651857339905753</c:v>
                </c:pt>
                <c:pt idx="18">
                  <c:v>-1.5554114262194201</c:v>
                </c:pt>
                <c:pt idx="19">
                  <c:v>-1.5765662637856996</c:v>
                </c:pt>
                <c:pt idx="20">
                  <c:v>-0.33662216991767924</c:v>
                </c:pt>
                <c:pt idx="21">
                  <c:v>0.44629618311245967</c:v>
                </c:pt>
                <c:pt idx="22">
                  <c:v>0.15646011689301975</c:v>
                </c:pt>
                <c:pt idx="23">
                  <c:v>0.82780577034076153</c:v>
                </c:pt>
                <c:pt idx="24">
                  <c:v>-0.78759777197614511</c:v>
                </c:pt>
                <c:pt idx="25">
                  <c:v>0.41023658538802454</c:v>
                </c:pt>
                <c:pt idx="26">
                  <c:v>0.30799519758889105</c:v>
                </c:pt>
                <c:pt idx="27">
                  <c:v>-0.27236469662791318</c:v>
                </c:pt>
                <c:pt idx="28">
                  <c:v>0.27393184529013404</c:v>
                </c:pt>
                <c:pt idx="29">
                  <c:v>-0.53374171131011394</c:v>
                </c:pt>
                <c:pt idx="30">
                  <c:v>-0.5119762296640582</c:v>
                </c:pt>
                <c:pt idx="31">
                  <c:v>-1.2207858449022195</c:v>
                </c:pt>
                <c:pt idx="32">
                  <c:v>-0.36383638323341927</c:v>
                </c:pt>
                <c:pt idx="33">
                  <c:v>1.8322457533719767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D-4EA4-BE07-8D7FF114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9136"/>
        <c:axId val="1991554320"/>
      </c:scatterChart>
      <c:valAx>
        <c:axId val="198014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54320"/>
        <c:crosses val="autoZero"/>
        <c:crossBetween val="midCat"/>
      </c:valAx>
      <c:valAx>
        <c:axId val="199155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9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'Breusch Godfrey'!$G$10:$G$43</c:f>
              <c:numCache>
                <c:formatCode>General</c:formatCode>
                <c:ptCount val="34"/>
                <c:pt idx="0">
                  <c:v>-3.4648289275736062</c:v>
                </c:pt>
                <c:pt idx="1">
                  <c:v>-2.9006821474583333</c:v>
                </c:pt>
                <c:pt idx="2">
                  <c:v>-2.9231632082276633</c:v>
                </c:pt>
                <c:pt idx="3">
                  <c:v>-0.77878347342000609</c:v>
                </c:pt>
                <c:pt idx="4">
                  <c:v>-2.1237455949586632</c:v>
                </c:pt>
                <c:pt idx="5">
                  <c:v>-1.3307228678818461</c:v>
                </c:pt>
                <c:pt idx="6">
                  <c:v>-0.35533555738190614</c:v>
                </c:pt>
                <c:pt idx="7">
                  <c:v>0.87993527577182817</c:v>
                </c:pt>
                <c:pt idx="8">
                  <c:v>1.7665631166564282</c:v>
                </c:pt>
                <c:pt idx="9">
                  <c:v>2.1708263741178939</c:v>
                </c:pt>
                <c:pt idx="10">
                  <c:v>1.8216009951177767</c:v>
                </c:pt>
                <c:pt idx="11">
                  <c:v>2.6568718282715196</c:v>
                </c:pt>
                <c:pt idx="12">
                  <c:v>2.9632667144637281</c:v>
                </c:pt>
                <c:pt idx="13">
                  <c:v>2.6033831918099253</c:v>
                </c:pt>
                <c:pt idx="14">
                  <c:v>1.554157812809791</c:v>
                </c:pt>
                <c:pt idx="15">
                  <c:v>2.3471805398865939</c:v>
                </c:pt>
                <c:pt idx="16">
                  <c:v>2.5936919034249968</c:v>
                </c:pt>
                <c:pt idx="17">
                  <c:v>3.4113273200018739</c:v>
                </c:pt>
                <c:pt idx="18">
                  <c:v>3.5690792139249368</c:v>
                </c:pt>
                <c:pt idx="19">
                  <c:v>3.1979551608864796</c:v>
                </c:pt>
                <c:pt idx="20">
                  <c:v>2.1599703122709997</c:v>
                </c:pt>
                <c:pt idx="21">
                  <c:v>3.6022184183479311</c:v>
                </c:pt>
                <c:pt idx="22">
                  <c:v>1.7107449332708882</c:v>
                </c:pt>
                <c:pt idx="23">
                  <c:v>0.30376766034768821</c:v>
                </c:pt>
                <c:pt idx="24">
                  <c:v>0.39465875869375111</c:v>
                </c:pt>
                <c:pt idx="25">
                  <c:v>1.6454333796936282</c:v>
                </c:pt>
                <c:pt idx="26">
                  <c:v>1.6186890614628311</c:v>
                </c:pt>
                <c:pt idx="27">
                  <c:v>1.8363244780396855</c:v>
                </c:pt>
                <c:pt idx="28">
                  <c:v>-0.30379199930648326</c:v>
                </c:pt>
                <c:pt idx="29">
                  <c:v>-0.5572806357680804</c:v>
                </c:pt>
                <c:pt idx="30">
                  <c:v>-0.55301737830660613</c:v>
                </c:pt>
                <c:pt idx="31">
                  <c:v>-0.86910355288372898</c:v>
                </c:pt>
                <c:pt idx="32">
                  <c:v>-1.0402276059222118</c:v>
                </c:pt>
                <c:pt idx="33">
                  <c:v>-2.1648402954222803</c:v>
                </c:pt>
              </c:numCache>
            </c:numRef>
          </c:xVal>
          <c:yVal>
            <c:numRef>
              <c:f>'Breusch Godfrey'!$N$31:$N$64</c:f>
              <c:numCache>
                <c:formatCode>General</c:formatCode>
                <c:ptCount val="34"/>
                <c:pt idx="0">
                  <c:v>-2.0165834230708288</c:v>
                </c:pt>
                <c:pt idx="1">
                  <c:v>-0.24627020431612623</c:v>
                </c:pt>
                <c:pt idx="2">
                  <c:v>0.2084716909083264</c:v>
                </c:pt>
                <c:pt idx="3">
                  <c:v>0.3069669686951535</c:v>
                </c:pt>
                <c:pt idx="4">
                  <c:v>0.86042806299379837</c:v>
                </c:pt>
                <c:pt idx="5">
                  <c:v>0.50578455971910774</c:v>
                </c:pt>
                <c:pt idx="6">
                  <c:v>0.33643728545750751</c:v>
                </c:pt>
                <c:pt idx="7">
                  <c:v>1.1584192853448618</c:v>
                </c:pt>
                <c:pt idx="8">
                  <c:v>0.5730674593291285</c:v>
                </c:pt>
                <c:pt idx="9">
                  <c:v>-0.39034277653168115</c:v>
                </c:pt>
                <c:pt idx="10">
                  <c:v>-1.0164265346181773</c:v>
                </c:pt>
                <c:pt idx="11">
                  <c:v>0.3252172060236127</c:v>
                </c:pt>
                <c:pt idx="12">
                  <c:v>-7.9125888063993344E-2</c:v>
                </c:pt>
                <c:pt idx="13">
                  <c:v>0.56505203976118423</c:v>
                </c:pt>
                <c:pt idx="14">
                  <c:v>0.55813838890615131</c:v>
                </c:pt>
                <c:pt idx="15">
                  <c:v>0.17794079907525262</c:v>
                </c:pt>
                <c:pt idx="16">
                  <c:v>-0.28842960795244732</c:v>
                </c:pt>
                <c:pt idx="17">
                  <c:v>1.3651857339905753</c:v>
                </c:pt>
                <c:pt idx="18">
                  <c:v>-1.5554114262194201</c:v>
                </c:pt>
                <c:pt idx="19">
                  <c:v>-1.5765662637856996</c:v>
                </c:pt>
                <c:pt idx="20">
                  <c:v>-0.33662216991767924</c:v>
                </c:pt>
                <c:pt idx="21">
                  <c:v>0.44629618311245967</c:v>
                </c:pt>
                <c:pt idx="22">
                  <c:v>0.15646011689301975</c:v>
                </c:pt>
                <c:pt idx="23">
                  <c:v>0.82780577034076153</c:v>
                </c:pt>
                <c:pt idx="24">
                  <c:v>-0.78759777197614511</c:v>
                </c:pt>
                <c:pt idx="25">
                  <c:v>0.41023658538802454</c:v>
                </c:pt>
                <c:pt idx="26">
                  <c:v>0.30799519758889105</c:v>
                </c:pt>
                <c:pt idx="27">
                  <c:v>-0.27236469662791318</c:v>
                </c:pt>
                <c:pt idx="28">
                  <c:v>0.27393184529013404</c:v>
                </c:pt>
                <c:pt idx="29">
                  <c:v>-0.53374171131011394</c:v>
                </c:pt>
                <c:pt idx="30">
                  <c:v>-0.5119762296640582</c:v>
                </c:pt>
                <c:pt idx="31">
                  <c:v>-1.2207858449022195</c:v>
                </c:pt>
                <c:pt idx="32">
                  <c:v>-0.36383638323341927</c:v>
                </c:pt>
                <c:pt idx="33">
                  <c:v>1.8322457533719767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1-46F1-9FF5-5DBA6F1AF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40336"/>
        <c:axId val="1991547248"/>
      </c:scatterChart>
      <c:valAx>
        <c:axId val="198014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47248"/>
        <c:crosses val="autoZero"/>
        <c:crossBetween val="midCat"/>
      </c:valAx>
      <c:valAx>
        <c:axId val="199154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40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Res-5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'Breusch Godfrey'!$H$10:$H$43</c:f>
              <c:numCache>
                <c:formatCode>General</c:formatCode>
                <c:ptCount val="34"/>
                <c:pt idx="0">
                  <c:v>-3.984595972881209</c:v>
                </c:pt>
                <c:pt idx="1">
                  <c:v>-3.4648289275736062</c:v>
                </c:pt>
                <c:pt idx="2">
                  <c:v>-2.9006821474583333</c:v>
                </c:pt>
                <c:pt idx="3">
                  <c:v>-2.9231632082276633</c:v>
                </c:pt>
                <c:pt idx="4">
                  <c:v>-0.77878347342000609</c:v>
                </c:pt>
                <c:pt idx="5">
                  <c:v>-2.1237455949586632</c:v>
                </c:pt>
                <c:pt idx="6">
                  <c:v>-1.3307228678818461</c:v>
                </c:pt>
                <c:pt idx="7">
                  <c:v>-0.35533555738190614</c:v>
                </c:pt>
                <c:pt idx="8">
                  <c:v>0.87993527577182817</c:v>
                </c:pt>
                <c:pt idx="9">
                  <c:v>1.7665631166564282</c:v>
                </c:pt>
                <c:pt idx="10">
                  <c:v>2.1708263741178939</c:v>
                </c:pt>
                <c:pt idx="11">
                  <c:v>1.8216009951177767</c:v>
                </c:pt>
                <c:pt idx="12">
                  <c:v>2.6568718282715196</c:v>
                </c:pt>
                <c:pt idx="13">
                  <c:v>2.9632667144637281</c:v>
                </c:pt>
                <c:pt idx="14">
                  <c:v>2.6033831918099253</c:v>
                </c:pt>
                <c:pt idx="15">
                  <c:v>1.554157812809791</c:v>
                </c:pt>
                <c:pt idx="16">
                  <c:v>2.3471805398865939</c:v>
                </c:pt>
                <c:pt idx="17">
                  <c:v>2.5936919034249968</c:v>
                </c:pt>
                <c:pt idx="18">
                  <c:v>3.4113273200018739</c:v>
                </c:pt>
                <c:pt idx="19">
                  <c:v>3.5690792139249368</c:v>
                </c:pt>
                <c:pt idx="20">
                  <c:v>3.1979551608864796</c:v>
                </c:pt>
                <c:pt idx="21">
                  <c:v>2.1599703122709997</c:v>
                </c:pt>
                <c:pt idx="22">
                  <c:v>3.6022184183479311</c:v>
                </c:pt>
                <c:pt idx="23">
                  <c:v>1.7107449332708882</c:v>
                </c:pt>
                <c:pt idx="24">
                  <c:v>0.30376766034768821</c:v>
                </c:pt>
                <c:pt idx="25">
                  <c:v>0.39465875869375111</c:v>
                </c:pt>
                <c:pt idx="26">
                  <c:v>1.6454333796936282</c:v>
                </c:pt>
                <c:pt idx="27">
                  <c:v>1.6186890614628311</c:v>
                </c:pt>
                <c:pt idx="28">
                  <c:v>1.8363244780396855</c:v>
                </c:pt>
                <c:pt idx="29">
                  <c:v>-0.30379199930648326</c:v>
                </c:pt>
                <c:pt idx="30">
                  <c:v>-0.5572806357680804</c:v>
                </c:pt>
                <c:pt idx="31">
                  <c:v>-0.55301737830660613</c:v>
                </c:pt>
                <c:pt idx="32">
                  <c:v>-0.86910355288372898</c:v>
                </c:pt>
                <c:pt idx="33">
                  <c:v>-1.0402276059222118</c:v>
                </c:pt>
              </c:numCache>
            </c:numRef>
          </c:xVal>
          <c:yVal>
            <c:numRef>
              <c:f>'Breusch Godfrey'!$N$31:$N$64</c:f>
              <c:numCache>
                <c:formatCode>General</c:formatCode>
                <c:ptCount val="34"/>
                <c:pt idx="0">
                  <c:v>-2.0165834230708288</c:v>
                </c:pt>
                <c:pt idx="1">
                  <c:v>-0.24627020431612623</c:v>
                </c:pt>
                <c:pt idx="2">
                  <c:v>0.2084716909083264</c:v>
                </c:pt>
                <c:pt idx="3">
                  <c:v>0.3069669686951535</c:v>
                </c:pt>
                <c:pt idx="4">
                  <c:v>0.86042806299379837</c:v>
                </c:pt>
                <c:pt idx="5">
                  <c:v>0.50578455971910774</c:v>
                </c:pt>
                <c:pt idx="6">
                  <c:v>0.33643728545750751</c:v>
                </c:pt>
                <c:pt idx="7">
                  <c:v>1.1584192853448618</c:v>
                </c:pt>
                <c:pt idx="8">
                  <c:v>0.5730674593291285</c:v>
                </c:pt>
                <c:pt idx="9">
                  <c:v>-0.39034277653168115</c:v>
                </c:pt>
                <c:pt idx="10">
                  <c:v>-1.0164265346181773</c:v>
                </c:pt>
                <c:pt idx="11">
                  <c:v>0.3252172060236127</c:v>
                </c:pt>
                <c:pt idx="12">
                  <c:v>-7.9125888063993344E-2</c:v>
                </c:pt>
                <c:pt idx="13">
                  <c:v>0.56505203976118423</c:v>
                </c:pt>
                <c:pt idx="14">
                  <c:v>0.55813838890615131</c:v>
                </c:pt>
                <c:pt idx="15">
                  <c:v>0.17794079907525262</c:v>
                </c:pt>
                <c:pt idx="16">
                  <c:v>-0.28842960795244732</c:v>
                </c:pt>
                <c:pt idx="17">
                  <c:v>1.3651857339905753</c:v>
                </c:pt>
                <c:pt idx="18">
                  <c:v>-1.5554114262194201</c:v>
                </c:pt>
                <c:pt idx="19">
                  <c:v>-1.5765662637856996</c:v>
                </c:pt>
                <c:pt idx="20">
                  <c:v>-0.33662216991767924</c:v>
                </c:pt>
                <c:pt idx="21">
                  <c:v>0.44629618311245967</c:v>
                </c:pt>
                <c:pt idx="22">
                  <c:v>0.15646011689301975</c:v>
                </c:pt>
                <c:pt idx="23">
                  <c:v>0.82780577034076153</c:v>
                </c:pt>
                <c:pt idx="24">
                  <c:v>-0.78759777197614511</c:v>
                </c:pt>
                <c:pt idx="25">
                  <c:v>0.41023658538802454</c:v>
                </c:pt>
                <c:pt idx="26">
                  <c:v>0.30799519758889105</c:v>
                </c:pt>
                <c:pt idx="27">
                  <c:v>-0.27236469662791318</c:v>
                </c:pt>
                <c:pt idx="28">
                  <c:v>0.27393184529013404</c:v>
                </c:pt>
                <c:pt idx="29">
                  <c:v>-0.53374171131011394</c:v>
                </c:pt>
                <c:pt idx="30">
                  <c:v>-0.5119762296640582</c:v>
                </c:pt>
                <c:pt idx="31">
                  <c:v>-1.2207858449022195</c:v>
                </c:pt>
                <c:pt idx="32">
                  <c:v>-0.36383638323341927</c:v>
                </c:pt>
                <c:pt idx="33">
                  <c:v>1.8322457533719767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DE-4442-8465-2EB8F623D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150736"/>
        <c:axId val="1991550576"/>
      </c:scatterChart>
      <c:valAx>
        <c:axId val="198015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Res-5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550576"/>
        <c:crosses val="autoZero"/>
        <c:crossBetween val="midCat"/>
      </c:valAx>
      <c:valAx>
        <c:axId val="199155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150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777240</xdr:colOff>
      <xdr:row>3</xdr:row>
      <xdr:rowOff>129540</xdr:rowOff>
    </xdr:from>
    <xdr:to>
      <xdr:col>11</xdr:col>
      <xdr:colOff>22860</xdr:colOff>
      <xdr:row>13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B8F9FC-BE27-43BB-93A1-A8D90DFEA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472440</xdr:colOff>
      <xdr:row>30</xdr:row>
      <xdr:rowOff>160020</xdr:rowOff>
    </xdr:from>
    <xdr:to>
      <xdr:col>21</xdr:col>
      <xdr:colOff>472439</xdr:colOff>
      <xdr:row>40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729DB-C03F-4460-A956-C05A8D43B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15240</xdr:colOff>
      <xdr:row>80</xdr:row>
      <xdr:rowOff>106680</xdr:rowOff>
    </xdr:from>
    <xdr:to>
      <xdr:col>8</xdr:col>
      <xdr:colOff>517469</xdr:colOff>
      <xdr:row>97</xdr:row>
      <xdr:rowOff>64387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CDADE2-463D-4ABF-ABCA-C7BC53637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0720" y="15209520"/>
          <a:ext cx="5523809" cy="306666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9</xdr:col>
      <xdr:colOff>571500</xdr:colOff>
      <xdr:row>88</xdr:row>
      <xdr:rowOff>106680</xdr:rowOff>
    </xdr:from>
    <xdr:to>
      <xdr:col>16</xdr:col>
      <xdr:colOff>464820</xdr:colOff>
      <xdr:row>88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A0F323B-615A-4F7F-A316-40E44AC75D1A}"/>
            </a:ext>
          </a:extLst>
        </xdr:cNvPr>
        <xdr:cNvCxnSpPr/>
      </xdr:nvCxnSpPr>
      <xdr:spPr>
        <a:xfrm>
          <a:off x="8488680" y="16672560"/>
          <a:ext cx="4229100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670560</xdr:colOff>
      <xdr:row>87</xdr:row>
      <xdr:rowOff>45720</xdr:rowOff>
    </xdr:from>
    <xdr:to>
      <xdr:col>9</xdr:col>
      <xdr:colOff>670560</xdr:colOff>
      <xdr:row>89</xdr:row>
      <xdr:rowOff>167640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7E3B287-7570-49CA-9DAE-AAFC59ADD47D}"/>
            </a:ext>
          </a:extLst>
        </xdr:cNvPr>
        <xdr:cNvCxnSpPr/>
      </xdr:nvCxnSpPr>
      <xdr:spPr>
        <a:xfrm>
          <a:off x="8587740" y="16428720"/>
          <a:ext cx="0" cy="4876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518160</xdr:colOff>
      <xdr:row>87</xdr:row>
      <xdr:rowOff>60960</xdr:rowOff>
    </xdr:from>
    <xdr:to>
      <xdr:col>10</xdr:col>
      <xdr:colOff>518160</xdr:colOff>
      <xdr:row>90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872FBDB5-C5A4-4A57-8A99-3FCC9FC8192A}"/>
            </a:ext>
          </a:extLst>
        </xdr:cNvPr>
        <xdr:cNvCxnSpPr/>
      </xdr:nvCxnSpPr>
      <xdr:spPr>
        <a:xfrm>
          <a:off x="9113520" y="16443960"/>
          <a:ext cx="0" cy="4876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502920</xdr:colOff>
      <xdr:row>87</xdr:row>
      <xdr:rowOff>76200</xdr:rowOff>
    </xdr:from>
    <xdr:to>
      <xdr:col>11</xdr:col>
      <xdr:colOff>502920</xdr:colOff>
      <xdr:row>90</xdr:row>
      <xdr:rowOff>15240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A01F9C3-F02F-4AD8-B04D-A0A12B16F655}"/>
            </a:ext>
          </a:extLst>
        </xdr:cNvPr>
        <xdr:cNvCxnSpPr/>
      </xdr:nvCxnSpPr>
      <xdr:spPr>
        <a:xfrm>
          <a:off x="9707880" y="16459200"/>
          <a:ext cx="0" cy="4876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87</xdr:row>
      <xdr:rowOff>53340</xdr:rowOff>
    </xdr:from>
    <xdr:to>
      <xdr:col>13</xdr:col>
      <xdr:colOff>0</xdr:colOff>
      <xdr:row>89</xdr:row>
      <xdr:rowOff>175260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8E7A1C3-44A0-4ABD-BAAD-BA92FB3C8D85}"/>
            </a:ext>
          </a:extLst>
        </xdr:cNvPr>
        <xdr:cNvCxnSpPr/>
      </xdr:nvCxnSpPr>
      <xdr:spPr>
        <a:xfrm>
          <a:off x="10424160" y="16436340"/>
          <a:ext cx="0" cy="4876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388620</xdr:colOff>
      <xdr:row>87</xdr:row>
      <xdr:rowOff>83820</xdr:rowOff>
    </xdr:from>
    <xdr:to>
      <xdr:col>14</xdr:col>
      <xdr:colOff>388620</xdr:colOff>
      <xdr:row>90</xdr:row>
      <xdr:rowOff>22860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D976F191-4774-4F53-B7CB-8731600ADD25}"/>
            </a:ext>
          </a:extLst>
        </xdr:cNvPr>
        <xdr:cNvCxnSpPr/>
      </xdr:nvCxnSpPr>
      <xdr:spPr>
        <a:xfrm>
          <a:off x="11422380" y="16466820"/>
          <a:ext cx="0" cy="4876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320040</xdr:colOff>
      <xdr:row>87</xdr:row>
      <xdr:rowOff>68580</xdr:rowOff>
    </xdr:from>
    <xdr:to>
      <xdr:col>15</xdr:col>
      <xdr:colOff>320040</xdr:colOff>
      <xdr:row>90</xdr:row>
      <xdr:rowOff>7620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C1DC6661-3095-45EF-BBD5-A705D50773C3}"/>
            </a:ext>
          </a:extLst>
        </xdr:cNvPr>
        <xdr:cNvCxnSpPr/>
      </xdr:nvCxnSpPr>
      <xdr:spPr>
        <a:xfrm>
          <a:off x="11963400" y="16451580"/>
          <a:ext cx="0" cy="4876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342900</xdr:colOff>
      <xdr:row>87</xdr:row>
      <xdr:rowOff>68580</xdr:rowOff>
    </xdr:from>
    <xdr:to>
      <xdr:col>16</xdr:col>
      <xdr:colOff>342900</xdr:colOff>
      <xdr:row>90</xdr:row>
      <xdr:rowOff>7620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6F188652-0633-4EEE-90B4-D8DF2663DF55}"/>
            </a:ext>
          </a:extLst>
        </xdr:cNvPr>
        <xdr:cNvCxnSpPr/>
      </xdr:nvCxnSpPr>
      <xdr:spPr>
        <a:xfrm>
          <a:off x="12595860" y="16451580"/>
          <a:ext cx="0" cy="4876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90</xdr:row>
      <xdr:rowOff>99060</xdr:rowOff>
    </xdr:from>
    <xdr:to>
      <xdr:col>11</xdr:col>
      <xdr:colOff>38100</xdr:colOff>
      <xdr:row>93</xdr:row>
      <xdr:rowOff>83820</xdr:rowOff>
    </xdr:to>
    <xdr:sp macro="" textlink="">
      <xdr:nvSpPr>
        <xdr:cNvPr id="15" name="Speech Bubble: Rectangle with Corners Rounded 14">
          <a:extLst>
            <a:ext uri="{FF2B5EF4-FFF2-40B4-BE49-F238E27FC236}">
              <a16:creationId xmlns:a16="http://schemas.microsoft.com/office/drawing/2014/main" id="{2DADFF2F-9A90-4741-B245-A3591A699EAA}"/>
            </a:ext>
          </a:extLst>
        </xdr:cNvPr>
        <xdr:cNvSpPr/>
      </xdr:nvSpPr>
      <xdr:spPr>
        <a:xfrm>
          <a:off x="8671560" y="17030700"/>
          <a:ext cx="571500" cy="533400"/>
        </a:xfrm>
        <a:prstGeom prst="wedgeRoundRectCallout">
          <a:avLst>
            <a:gd name="adj1" fmla="val 26684"/>
            <a:gd name="adj2" fmla="val -88955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dl = 1.197</a:t>
          </a:r>
        </a:p>
      </xdr:txBody>
    </xdr:sp>
    <xdr:clientData/>
  </xdr:twoCellAnchor>
  <xdr:twoCellAnchor>
    <xdr:from>
      <xdr:col>11</xdr:col>
      <xdr:colOff>220980</xdr:colOff>
      <xdr:row>90</xdr:row>
      <xdr:rowOff>160020</xdr:rowOff>
    </xdr:from>
    <xdr:to>
      <xdr:col>12</xdr:col>
      <xdr:colOff>182880</xdr:colOff>
      <xdr:row>93</xdr:row>
      <xdr:rowOff>144780</xdr:rowOff>
    </xdr:to>
    <xdr:sp macro="" textlink="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47C8DC96-F9CC-45E3-99CA-2F00A502956D}"/>
            </a:ext>
          </a:extLst>
        </xdr:cNvPr>
        <xdr:cNvSpPr/>
      </xdr:nvSpPr>
      <xdr:spPr>
        <a:xfrm>
          <a:off x="9425940" y="17091660"/>
          <a:ext cx="571500" cy="533400"/>
        </a:xfrm>
        <a:prstGeom prst="wedgeRoundRectCallout">
          <a:avLst>
            <a:gd name="adj1" fmla="val -5316"/>
            <a:gd name="adj2" fmla="val -84669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du = 1.398</a:t>
          </a:r>
        </a:p>
      </xdr:txBody>
    </xdr:sp>
    <xdr:clientData/>
  </xdr:twoCellAnchor>
  <xdr:twoCellAnchor>
    <xdr:from>
      <xdr:col>15</xdr:col>
      <xdr:colOff>236220</xdr:colOff>
      <xdr:row>91</xdr:row>
      <xdr:rowOff>7620</xdr:rowOff>
    </xdr:from>
    <xdr:to>
      <xdr:col>16</xdr:col>
      <xdr:colOff>487680</xdr:colOff>
      <xdr:row>95</xdr:row>
      <xdr:rowOff>45720</xdr:rowOff>
    </xdr:to>
    <xdr:sp macro="" textlink="">
      <xdr:nvSpPr>
        <xdr:cNvPr id="21" name="Speech Bubble: Rectangle with Corners Rounded 20">
          <a:extLst>
            <a:ext uri="{FF2B5EF4-FFF2-40B4-BE49-F238E27FC236}">
              <a16:creationId xmlns:a16="http://schemas.microsoft.com/office/drawing/2014/main" id="{0C3A6819-5DE2-43BF-8621-128B29F4CFEC}"/>
            </a:ext>
          </a:extLst>
        </xdr:cNvPr>
        <xdr:cNvSpPr/>
      </xdr:nvSpPr>
      <xdr:spPr>
        <a:xfrm>
          <a:off x="11879580" y="17122140"/>
          <a:ext cx="861060" cy="769620"/>
        </a:xfrm>
        <a:prstGeom prst="wedgeRoundRectCallout">
          <a:avLst>
            <a:gd name="adj1" fmla="val -38225"/>
            <a:gd name="adj2" fmla="val -82820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4-dl=            4-1.197= </a:t>
          </a:r>
          <a:r>
            <a:rPr lang="en-IN" sz="1400" b="1"/>
            <a:t>2.803</a:t>
          </a:r>
          <a:endParaRPr lang="en-IN" sz="1100" b="1"/>
        </a:p>
      </xdr:txBody>
    </xdr:sp>
    <xdr:clientData/>
  </xdr:twoCellAnchor>
  <xdr:twoCellAnchor>
    <xdr:from>
      <xdr:col>13</xdr:col>
      <xdr:colOff>434340</xdr:colOff>
      <xdr:row>92</xdr:row>
      <xdr:rowOff>53340</xdr:rowOff>
    </xdr:from>
    <xdr:to>
      <xdr:col>15</xdr:col>
      <xdr:colOff>76200</xdr:colOff>
      <xdr:row>96</xdr:row>
      <xdr:rowOff>91440</xdr:rowOff>
    </xdr:to>
    <xdr:sp macro="" textlink="">
      <xdr:nvSpPr>
        <xdr:cNvPr id="22" name="Speech Bubble: Rectangle with Corners Rounded 21">
          <a:extLst>
            <a:ext uri="{FF2B5EF4-FFF2-40B4-BE49-F238E27FC236}">
              <a16:creationId xmlns:a16="http://schemas.microsoft.com/office/drawing/2014/main" id="{9894817A-CC26-4243-973E-B069FD23627C}"/>
            </a:ext>
          </a:extLst>
        </xdr:cNvPr>
        <xdr:cNvSpPr/>
      </xdr:nvSpPr>
      <xdr:spPr>
        <a:xfrm>
          <a:off x="10858500" y="17350740"/>
          <a:ext cx="861060" cy="769620"/>
        </a:xfrm>
        <a:prstGeom prst="wedgeRoundRectCallout">
          <a:avLst>
            <a:gd name="adj1" fmla="val 16642"/>
            <a:gd name="adj2" fmla="val -105592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4-du=            4-1.398= </a:t>
          </a:r>
          <a:r>
            <a:rPr lang="en-IN" sz="1400" b="1"/>
            <a:t>2.602</a:t>
          </a:r>
          <a:endParaRPr lang="en-IN" sz="1100" b="1"/>
        </a:p>
      </xdr:txBody>
    </xdr:sp>
    <xdr:clientData/>
  </xdr:twoCellAnchor>
  <xdr:twoCellAnchor>
    <xdr:from>
      <xdr:col>12</xdr:col>
      <xdr:colOff>472440</xdr:colOff>
      <xdr:row>90</xdr:row>
      <xdr:rowOff>121920</xdr:rowOff>
    </xdr:from>
    <xdr:to>
      <xdr:col>13</xdr:col>
      <xdr:colOff>259080</xdr:colOff>
      <xdr:row>93</xdr:row>
      <xdr:rowOff>7620</xdr:rowOff>
    </xdr:to>
    <xdr:sp macro="" textlink="">
      <xdr:nvSpPr>
        <xdr:cNvPr id="23" name="Speech Bubble: Oval 22">
          <a:extLst>
            <a:ext uri="{FF2B5EF4-FFF2-40B4-BE49-F238E27FC236}">
              <a16:creationId xmlns:a16="http://schemas.microsoft.com/office/drawing/2014/main" id="{DA91D164-1207-435A-936E-211B02ED2823}"/>
            </a:ext>
          </a:extLst>
        </xdr:cNvPr>
        <xdr:cNvSpPr/>
      </xdr:nvSpPr>
      <xdr:spPr>
        <a:xfrm>
          <a:off x="10287000" y="17053560"/>
          <a:ext cx="396240" cy="434340"/>
        </a:xfrm>
        <a:prstGeom prst="wedgeEllipseCallout">
          <a:avLst>
            <a:gd name="adj1" fmla="val -13141"/>
            <a:gd name="adj2" fmla="val -79605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2</a:t>
          </a:r>
        </a:p>
      </xdr:txBody>
    </xdr:sp>
    <xdr:clientData/>
  </xdr:twoCellAnchor>
  <xdr:twoCellAnchor>
    <xdr:from>
      <xdr:col>9</xdr:col>
      <xdr:colOff>53340</xdr:colOff>
      <xdr:row>90</xdr:row>
      <xdr:rowOff>0</xdr:rowOff>
    </xdr:from>
    <xdr:to>
      <xdr:col>9</xdr:col>
      <xdr:colOff>449580</xdr:colOff>
      <xdr:row>92</xdr:row>
      <xdr:rowOff>68580</xdr:rowOff>
    </xdr:to>
    <xdr:sp macro="" textlink="">
      <xdr:nvSpPr>
        <xdr:cNvPr id="24" name="Speech Bubble: Oval 23">
          <a:extLst>
            <a:ext uri="{FF2B5EF4-FFF2-40B4-BE49-F238E27FC236}">
              <a16:creationId xmlns:a16="http://schemas.microsoft.com/office/drawing/2014/main" id="{C086741E-4FF7-4FB2-91F1-D9A8543FA316}"/>
            </a:ext>
          </a:extLst>
        </xdr:cNvPr>
        <xdr:cNvSpPr/>
      </xdr:nvSpPr>
      <xdr:spPr>
        <a:xfrm>
          <a:off x="7970520" y="16931640"/>
          <a:ext cx="396240" cy="434340"/>
        </a:xfrm>
        <a:prstGeom prst="wedgeEllipseCallout">
          <a:avLst>
            <a:gd name="adj1" fmla="val 86859"/>
            <a:gd name="adj2" fmla="val -86622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0</a:t>
          </a:r>
        </a:p>
      </xdr:txBody>
    </xdr:sp>
    <xdr:clientData/>
  </xdr:twoCellAnchor>
  <xdr:twoCellAnchor>
    <xdr:from>
      <xdr:col>16</xdr:col>
      <xdr:colOff>579120</xdr:colOff>
      <xdr:row>89</xdr:row>
      <xdr:rowOff>53340</xdr:rowOff>
    </xdr:from>
    <xdr:to>
      <xdr:col>17</xdr:col>
      <xdr:colOff>365760</xdr:colOff>
      <xdr:row>91</xdr:row>
      <xdr:rowOff>121920</xdr:rowOff>
    </xdr:to>
    <xdr:sp macro="" textlink="">
      <xdr:nvSpPr>
        <xdr:cNvPr id="25" name="Speech Bubble: Oval 24">
          <a:extLst>
            <a:ext uri="{FF2B5EF4-FFF2-40B4-BE49-F238E27FC236}">
              <a16:creationId xmlns:a16="http://schemas.microsoft.com/office/drawing/2014/main" id="{28B849C9-5829-4F17-8457-8A2ADD50C649}"/>
            </a:ext>
          </a:extLst>
        </xdr:cNvPr>
        <xdr:cNvSpPr/>
      </xdr:nvSpPr>
      <xdr:spPr>
        <a:xfrm>
          <a:off x="12832080" y="16802100"/>
          <a:ext cx="396240" cy="434340"/>
        </a:xfrm>
        <a:prstGeom prst="wedgeEllipseCallout">
          <a:avLst>
            <a:gd name="adj1" fmla="val -99679"/>
            <a:gd name="adj2" fmla="val -35745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4</a:t>
          </a:r>
        </a:p>
      </xdr:txBody>
    </xdr:sp>
    <xdr:clientData/>
  </xdr:twoCellAnchor>
  <xdr:twoCellAnchor>
    <xdr:from>
      <xdr:col>10</xdr:col>
      <xdr:colOff>533400</xdr:colOff>
      <xdr:row>85</xdr:row>
      <xdr:rowOff>45720</xdr:rowOff>
    </xdr:from>
    <xdr:to>
      <xdr:col>11</xdr:col>
      <xdr:colOff>480060</xdr:colOff>
      <xdr:row>87</xdr:row>
      <xdr:rowOff>144780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50C50A7-4C20-4D4C-8BF3-983C81A336A3}"/>
            </a:ext>
          </a:extLst>
        </xdr:cNvPr>
        <xdr:cNvSpPr txBox="1"/>
      </xdr:nvSpPr>
      <xdr:spPr>
        <a:xfrm>
          <a:off x="9128760" y="16062960"/>
          <a:ext cx="556260" cy="46482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Indecision</a:t>
          </a:r>
        </a:p>
      </xdr:txBody>
    </xdr:sp>
    <xdr:clientData/>
  </xdr:twoCellAnchor>
  <xdr:twoCellAnchor>
    <xdr:from>
      <xdr:col>14</xdr:col>
      <xdr:colOff>365760</xdr:colOff>
      <xdr:row>85</xdr:row>
      <xdr:rowOff>7620</xdr:rowOff>
    </xdr:from>
    <xdr:to>
      <xdr:col>15</xdr:col>
      <xdr:colOff>312420</xdr:colOff>
      <xdr:row>87</xdr:row>
      <xdr:rowOff>106680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39A7E5C-18C5-43FE-ACD5-5A673BF211E9}"/>
            </a:ext>
          </a:extLst>
        </xdr:cNvPr>
        <xdr:cNvSpPr txBox="1"/>
      </xdr:nvSpPr>
      <xdr:spPr>
        <a:xfrm>
          <a:off x="11399520" y="16024860"/>
          <a:ext cx="556260" cy="46482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Indecision</a:t>
          </a:r>
        </a:p>
      </xdr:txBody>
    </xdr:sp>
    <xdr:clientData/>
  </xdr:twoCellAnchor>
  <xdr:twoCellAnchor>
    <xdr:from>
      <xdr:col>10</xdr:col>
      <xdr:colOff>30480</xdr:colOff>
      <xdr:row>86</xdr:row>
      <xdr:rowOff>60960</xdr:rowOff>
    </xdr:from>
    <xdr:to>
      <xdr:col>10</xdr:col>
      <xdr:colOff>510540</xdr:colOff>
      <xdr:row>87</xdr:row>
      <xdr:rowOff>152400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E277439-82AC-4699-B0C3-43B653F0F046}"/>
            </a:ext>
          </a:extLst>
        </xdr:cNvPr>
        <xdr:cNvSpPr txBox="1"/>
      </xdr:nvSpPr>
      <xdr:spPr>
        <a:xfrm>
          <a:off x="8625840" y="16261080"/>
          <a:ext cx="480060" cy="27432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+ AC</a:t>
          </a:r>
        </a:p>
      </xdr:txBody>
    </xdr:sp>
    <xdr:clientData/>
  </xdr:twoCellAnchor>
  <xdr:twoCellAnchor>
    <xdr:from>
      <xdr:col>15</xdr:col>
      <xdr:colOff>312420</xdr:colOff>
      <xdr:row>86</xdr:row>
      <xdr:rowOff>15240</xdr:rowOff>
    </xdr:from>
    <xdr:to>
      <xdr:col>16</xdr:col>
      <xdr:colOff>335280</xdr:colOff>
      <xdr:row>87</xdr:row>
      <xdr:rowOff>114300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1FEF536-7D79-4A46-83EB-82F52551B054}"/>
            </a:ext>
          </a:extLst>
        </xdr:cNvPr>
        <xdr:cNvSpPr txBox="1"/>
      </xdr:nvSpPr>
      <xdr:spPr>
        <a:xfrm>
          <a:off x="11955780" y="16215360"/>
          <a:ext cx="632460" cy="28194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- AC</a:t>
          </a:r>
        </a:p>
      </xdr:txBody>
    </xdr:sp>
    <xdr:clientData/>
  </xdr:twoCellAnchor>
  <xdr:twoCellAnchor>
    <xdr:from>
      <xdr:col>11</xdr:col>
      <xdr:colOff>556260</xdr:colOff>
      <xdr:row>86</xdr:row>
      <xdr:rowOff>129540</xdr:rowOff>
    </xdr:from>
    <xdr:to>
      <xdr:col>14</xdr:col>
      <xdr:colOff>312420</xdr:colOff>
      <xdr:row>86</xdr:row>
      <xdr:rowOff>129540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D14A3FE2-8F0E-4C96-8DAB-F67E2AD86DDF}"/>
            </a:ext>
          </a:extLst>
        </xdr:cNvPr>
        <xdr:cNvCxnSpPr/>
      </xdr:nvCxnSpPr>
      <xdr:spPr>
        <a:xfrm>
          <a:off x="9761220" y="16329660"/>
          <a:ext cx="1584960" cy="0"/>
        </a:xfrm>
        <a:prstGeom prst="straightConnector1">
          <a:avLst/>
        </a:prstGeom>
        <a:ln w="19050"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373380</xdr:colOff>
      <xdr:row>84</xdr:row>
      <xdr:rowOff>144780</xdr:rowOff>
    </xdr:from>
    <xdr:to>
      <xdr:col>13</xdr:col>
      <xdr:colOff>396240</xdr:colOff>
      <xdr:row>86</xdr:row>
      <xdr:rowOff>60960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411123F-3B6D-4FF2-B10D-9BB1D53F5C3F}"/>
            </a:ext>
          </a:extLst>
        </xdr:cNvPr>
        <xdr:cNvSpPr txBox="1"/>
      </xdr:nvSpPr>
      <xdr:spPr>
        <a:xfrm>
          <a:off x="10187940" y="15979140"/>
          <a:ext cx="632460" cy="28194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NO AC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99060</xdr:colOff>
      <xdr:row>1</xdr:row>
      <xdr:rowOff>7621</xdr:rowOff>
    </xdr:from>
    <xdr:to>
      <xdr:col>12</xdr:col>
      <xdr:colOff>146069</xdr:colOff>
      <xdr:row>29</xdr:row>
      <xdr:rowOff>45721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D86001-AB3A-48D1-97CA-A90D5B133A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4441"/>
        <a:stretch/>
      </xdr:blipFill>
      <xdr:spPr>
        <a:xfrm>
          <a:off x="2537460" y="198121"/>
          <a:ext cx="4923809" cy="5173980"/>
        </a:xfrm>
        <a:prstGeom prst="rect">
          <a:avLst/>
        </a:prstGeom>
      </xdr:spPr>
    </xdr:pic>
    <xdr:clientData/>
  </xdr:twoCellAnchor>
  <xdr:twoCellAnchor editAs="oneCell">
    <xdr:from>
      <xdr:col>12</xdr:col>
      <xdr:colOff>464820</xdr:colOff>
      <xdr:row>1</xdr:row>
      <xdr:rowOff>91440</xdr:rowOff>
    </xdr:from>
    <xdr:to>
      <xdr:col>15</xdr:col>
      <xdr:colOff>531258</xdr:colOff>
      <xdr:row>3</xdr:row>
      <xdr:rowOff>106632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903605-6E9B-4D8C-A085-E69C13A2F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80020" y="281940"/>
          <a:ext cx="1895238" cy="3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403859</xdr:colOff>
      <xdr:row>8</xdr:row>
      <xdr:rowOff>68581</xdr:rowOff>
    </xdr:from>
    <xdr:to>
      <xdr:col>16</xdr:col>
      <xdr:colOff>487680</xdr:colOff>
      <xdr:row>11</xdr:row>
      <xdr:rowOff>68580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FB27E3-6DE9-4866-84F5-DD36AD0A17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595" t="30268" r="26180" b="61720"/>
        <a:stretch/>
      </xdr:blipFill>
      <xdr:spPr>
        <a:xfrm>
          <a:off x="7719059" y="1539241"/>
          <a:ext cx="2522221" cy="548639"/>
        </a:xfrm>
        <a:prstGeom prst="rect">
          <a:avLst/>
        </a:prstGeom>
      </xdr:spPr>
    </xdr:pic>
    <xdr:clientData/>
  </xdr:twoCellAnchor>
  <xdr:twoCellAnchor editAs="oneCell">
    <xdr:from>
      <xdr:col>5</xdr:col>
      <xdr:colOff>464820</xdr:colOff>
      <xdr:row>40</xdr:row>
      <xdr:rowOff>15241</xdr:rowOff>
    </xdr:from>
    <xdr:to>
      <xdr:col>10</xdr:col>
      <xdr:colOff>370105</xdr:colOff>
      <xdr:row>62</xdr:row>
      <xdr:rowOff>91441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9ADFDA8-1CE6-4768-8F75-7FC471731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2820" y="7353301"/>
          <a:ext cx="2953285" cy="41071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42</xdr:row>
      <xdr:rowOff>38100</xdr:rowOff>
    </xdr:from>
    <xdr:to>
      <xdr:col>10</xdr:col>
      <xdr:colOff>510540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13C2A-65EA-405E-99F8-842DB3CC1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472440</xdr:colOff>
      <xdr:row>0</xdr:row>
      <xdr:rowOff>72390</xdr:rowOff>
    </xdr:from>
    <xdr:to>
      <xdr:col>14</xdr:col>
      <xdr:colOff>167640</xdr:colOff>
      <xdr:row>15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73C374-0E68-4DFD-9FBF-4BA8A68E7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251460</xdr:colOff>
      <xdr:row>0</xdr:row>
      <xdr:rowOff>175260</xdr:rowOff>
    </xdr:from>
    <xdr:to>
      <xdr:col>26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574EF-16F3-49F0-AB88-7532C9CF5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251460</xdr:colOff>
      <xdr:row>2</xdr:row>
      <xdr:rowOff>175260</xdr:rowOff>
    </xdr:from>
    <xdr:to>
      <xdr:col>27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4726D-5493-4828-90DE-F8050E037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251460</xdr:colOff>
      <xdr:row>4</xdr:row>
      <xdr:rowOff>175260</xdr:rowOff>
    </xdr:from>
    <xdr:to>
      <xdr:col>28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8FDA68-B01F-4E34-A17A-EEC3E4A38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251460</xdr:colOff>
      <xdr:row>6</xdr:row>
      <xdr:rowOff>175260</xdr:rowOff>
    </xdr:from>
    <xdr:to>
      <xdr:col>29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39CCC0-7E85-4DB6-97F8-B35E1B450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251460</xdr:colOff>
      <xdr:row>8</xdr:row>
      <xdr:rowOff>175260</xdr:rowOff>
    </xdr:from>
    <xdr:to>
      <xdr:col>30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6B13FC-E2A8-42B3-83E1-1B719A1AB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251460</xdr:colOff>
      <xdr:row>10</xdr:row>
      <xdr:rowOff>175260</xdr:rowOff>
    </xdr:from>
    <xdr:to>
      <xdr:col>31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75BDDA-0CEC-4FCB-8C85-DB30CBC98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251460</xdr:colOff>
      <xdr:row>12</xdr:row>
      <xdr:rowOff>175260</xdr:rowOff>
    </xdr:from>
    <xdr:to>
      <xdr:col>32</xdr:col>
      <xdr:colOff>251460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709B06-47B2-4E80-A45D-92DC644CD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251460</xdr:colOff>
      <xdr:row>14</xdr:row>
      <xdr:rowOff>175260</xdr:rowOff>
    </xdr:from>
    <xdr:to>
      <xdr:col>33</xdr:col>
      <xdr:colOff>251460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AB678D-C5F2-4275-BBBB-8A6D0A165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251460</xdr:colOff>
      <xdr:row>16</xdr:row>
      <xdr:rowOff>175260</xdr:rowOff>
    </xdr:from>
    <xdr:to>
      <xdr:col>34</xdr:col>
      <xdr:colOff>251460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52CFC1-A02A-4589-BF35-45A8DD712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251460</xdr:colOff>
      <xdr:row>18</xdr:row>
      <xdr:rowOff>175260</xdr:rowOff>
    </xdr:from>
    <xdr:to>
      <xdr:col>35</xdr:col>
      <xdr:colOff>251460</xdr:colOff>
      <xdr:row>28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ABDE99-1988-4AB9-84A6-5D27B25D0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251460</xdr:colOff>
      <xdr:row>20</xdr:row>
      <xdr:rowOff>175260</xdr:rowOff>
    </xdr:from>
    <xdr:to>
      <xdr:col>36</xdr:col>
      <xdr:colOff>251460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C5A6A0-2F7F-4994-A2A2-A8A0D5EE9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251460</xdr:colOff>
      <xdr:row>22</xdr:row>
      <xdr:rowOff>175260</xdr:rowOff>
    </xdr:from>
    <xdr:to>
      <xdr:col>37</xdr:col>
      <xdr:colOff>251460</xdr:colOff>
      <xdr:row>32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7C9133-79AD-4DF5-BC02-52116A7BB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251460</xdr:colOff>
      <xdr:row>24</xdr:row>
      <xdr:rowOff>175260</xdr:rowOff>
    </xdr:from>
    <xdr:to>
      <xdr:col>38</xdr:col>
      <xdr:colOff>251460</xdr:colOff>
      <xdr:row>34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266082-DED7-42AE-88A4-2FA1B03EE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251460</xdr:colOff>
      <xdr:row>26</xdr:row>
      <xdr:rowOff>175260</xdr:rowOff>
    </xdr:from>
    <xdr:to>
      <xdr:col>39</xdr:col>
      <xdr:colOff>251460</xdr:colOff>
      <xdr:row>36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1883A88-6FFD-4FA8-8A18-790D60D91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251460</xdr:colOff>
      <xdr:row>28</xdr:row>
      <xdr:rowOff>175260</xdr:rowOff>
    </xdr:from>
    <xdr:to>
      <xdr:col>40</xdr:col>
      <xdr:colOff>251460</xdr:colOff>
      <xdr:row>38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1F3BFE4-FD24-4212-8CB8-C0C83A6BA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3</xdr:row>
      <xdr:rowOff>163830</xdr:rowOff>
    </xdr:from>
    <xdr:to>
      <xdr:col>12</xdr:col>
      <xdr:colOff>358140</xdr:colOff>
      <xdr:row>18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1215E-4E63-45DD-9D5E-AD0117ED0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518160</xdr:colOff>
      <xdr:row>22</xdr:row>
      <xdr:rowOff>87630</xdr:rowOff>
    </xdr:from>
    <xdr:to>
      <xdr:col>12</xdr:col>
      <xdr:colOff>213360</xdr:colOff>
      <xdr:row>37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9EF8A-F016-4ABB-B5CF-C9C64C6FB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2DA91-A56B-4C9B-9D28-C1F948FFD4BF}">
  <dimension ref="A1:P82"/>
  <sheetViews>
    <sheetView tabSelected="1" topLeftCell="A76" workbookViewId="0">
      <selection activeCell="N18" sqref="N18"/>
    </sheetView>
  </sheetViews>
  <sheetFormatPr defaultRowHeight="14.4" x14ac:dyDescent="0.3"/>
  <cols>
    <col min="1" max="1" width="12.6640625" customWidth="1"/>
    <col min="2" max="2" width="15.5546875" customWidth="1"/>
    <col min="6" max="6" width="14" customWidth="1"/>
    <col min="7" max="7" width="18.21875" customWidth="1"/>
    <col min="8" max="8" width="14.33203125" customWidth="1"/>
    <col min="9" max="9" width="14" customWidth="1"/>
    <col min="10" max="10" width="9.88671875" customWidth="1"/>
  </cols>
  <sheetData>
    <row r="1" spans="1:6" x14ac:dyDescent="0.3">
      <c r="A1" s="24" t="s">
        <v>44</v>
      </c>
      <c r="B1" s="24" t="s">
        <v>59</v>
      </c>
      <c r="C1" s="24" t="s">
        <v>43</v>
      </c>
    </row>
    <row r="2" spans="1:6" ht="46.8" customHeight="1" x14ac:dyDescent="0.3">
      <c r="A2" s="24"/>
      <c r="B2" s="24"/>
      <c r="C2" s="24"/>
    </row>
    <row r="3" spans="1:6" x14ac:dyDescent="0.3">
      <c r="A3" t="s">
        <v>0</v>
      </c>
      <c r="B3" t="s">
        <v>2</v>
      </c>
      <c r="C3" t="s">
        <v>1</v>
      </c>
      <c r="D3" t="s">
        <v>49</v>
      </c>
    </row>
    <row r="4" spans="1:6" x14ac:dyDescent="0.3">
      <c r="A4">
        <v>1959</v>
      </c>
      <c r="B4">
        <v>58.5</v>
      </c>
      <c r="C4">
        <v>47.2</v>
      </c>
      <c r="D4">
        <f>LN(C4)</f>
        <v>3.8543938925915096</v>
      </c>
    </row>
    <row r="5" spans="1:6" x14ac:dyDescent="0.3">
      <c r="A5">
        <v>1960</v>
      </c>
      <c r="B5">
        <v>59.9</v>
      </c>
      <c r="C5">
        <v>48</v>
      </c>
      <c r="D5">
        <f t="shared" ref="D5:D43" si="0">LN(C5)</f>
        <v>3.8712010109078911</v>
      </c>
    </row>
    <row r="6" spans="1:6" x14ac:dyDescent="0.3">
      <c r="A6">
        <v>1961</v>
      </c>
      <c r="B6">
        <v>61.7</v>
      </c>
      <c r="C6">
        <v>49.8</v>
      </c>
      <c r="D6">
        <f t="shared" si="0"/>
        <v>3.9080149840306073</v>
      </c>
    </row>
    <row r="7" spans="1:6" x14ac:dyDescent="0.3">
      <c r="A7">
        <v>1962</v>
      </c>
      <c r="B7">
        <v>63.9</v>
      </c>
      <c r="C7">
        <v>52.1</v>
      </c>
      <c r="D7">
        <f t="shared" si="0"/>
        <v>3.9531649487593215</v>
      </c>
    </row>
    <row r="8" spans="1:6" x14ac:dyDescent="0.3">
      <c r="A8">
        <v>1963</v>
      </c>
      <c r="B8">
        <v>65.3</v>
      </c>
      <c r="C8">
        <v>54.1</v>
      </c>
      <c r="D8">
        <f t="shared" si="0"/>
        <v>3.9908341858524357</v>
      </c>
    </row>
    <row r="9" spans="1:6" x14ac:dyDescent="0.3">
      <c r="A9">
        <v>1964</v>
      </c>
      <c r="B9">
        <v>67.8</v>
      </c>
      <c r="C9">
        <v>54.6</v>
      </c>
      <c r="D9">
        <f t="shared" si="0"/>
        <v>4.0000338827508592</v>
      </c>
    </row>
    <row r="10" spans="1:6" x14ac:dyDescent="0.3">
      <c r="A10">
        <v>1965</v>
      </c>
      <c r="B10">
        <v>69.3</v>
      </c>
      <c r="C10">
        <v>58.6</v>
      </c>
      <c r="D10">
        <f t="shared" si="0"/>
        <v>4.0707346965829672</v>
      </c>
    </row>
    <row r="11" spans="1:6" x14ac:dyDescent="0.3">
      <c r="A11">
        <v>1966</v>
      </c>
      <c r="B11">
        <v>71.8</v>
      </c>
      <c r="C11">
        <v>61</v>
      </c>
      <c r="D11">
        <f t="shared" si="0"/>
        <v>4.1108738641733114</v>
      </c>
    </row>
    <row r="12" spans="1:6" x14ac:dyDescent="0.3">
      <c r="A12">
        <v>1967</v>
      </c>
      <c r="B12">
        <v>73.7</v>
      </c>
      <c r="C12">
        <v>62.3</v>
      </c>
      <c r="D12">
        <f t="shared" si="0"/>
        <v>4.1319614257934072</v>
      </c>
    </row>
    <row r="13" spans="1:6" x14ac:dyDescent="0.3">
      <c r="A13">
        <v>1968</v>
      </c>
      <c r="B13">
        <v>76.5</v>
      </c>
      <c r="C13">
        <v>64.5</v>
      </c>
      <c r="D13">
        <f t="shared" si="0"/>
        <v>4.1666652238017265</v>
      </c>
    </row>
    <row r="14" spans="1:6" x14ac:dyDescent="0.3">
      <c r="A14">
        <v>1969</v>
      </c>
      <c r="B14">
        <v>77.599999999999994</v>
      </c>
      <c r="C14">
        <v>64.8</v>
      </c>
      <c r="D14">
        <f t="shared" si="0"/>
        <v>4.1713056033582285</v>
      </c>
    </row>
    <row r="15" spans="1:6" x14ac:dyDescent="0.3">
      <c r="A15">
        <v>1970</v>
      </c>
      <c r="B15">
        <v>79</v>
      </c>
      <c r="C15">
        <v>66.2</v>
      </c>
      <c r="D15">
        <f t="shared" si="0"/>
        <v>4.1926804629429624</v>
      </c>
      <c r="F15" t="s">
        <v>3</v>
      </c>
    </row>
    <row r="16" spans="1:6" ht="15" thickBot="1" x14ac:dyDescent="0.35">
      <c r="A16">
        <v>1971</v>
      </c>
      <c r="B16">
        <v>80.5</v>
      </c>
      <c r="C16">
        <v>68.8</v>
      </c>
      <c r="D16">
        <f t="shared" si="0"/>
        <v>4.2312037449392976</v>
      </c>
    </row>
    <row r="17" spans="1:14" x14ac:dyDescent="0.3">
      <c r="A17">
        <v>1972</v>
      </c>
      <c r="B17">
        <v>82.9</v>
      </c>
      <c r="C17">
        <v>71</v>
      </c>
      <c r="D17">
        <f t="shared" si="0"/>
        <v>4.2626798770413155</v>
      </c>
      <c r="F17" s="4" t="s">
        <v>4</v>
      </c>
      <c r="G17" s="4"/>
    </row>
    <row r="18" spans="1:14" x14ac:dyDescent="0.3">
      <c r="A18">
        <v>1973</v>
      </c>
      <c r="B18">
        <v>84.7</v>
      </c>
      <c r="C18">
        <v>73.099999999999994</v>
      </c>
      <c r="D18">
        <f t="shared" si="0"/>
        <v>4.2918283667557331</v>
      </c>
      <c r="F18" s="1" t="s">
        <v>5</v>
      </c>
      <c r="G18" s="1">
        <v>0.97932540705204985</v>
      </c>
    </row>
    <row r="19" spans="1:14" x14ac:dyDescent="0.3">
      <c r="A19">
        <v>1974</v>
      </c>
      <c r="B19">
        <v>83.7</v>
      </c>
      <c r="C19">
        <v>72.2</v>
      </c>
      <c r="D19">
        <f t="shared" si="0"/>
        <v>4.2794400458987809</v>
      </c>
      <c r="F19" s="1" t="s">
        <v>6</v>
      </c>
      <c r="G19" s="7">
        <v>0.95907825289766302</v>
      </c>
    </row>
    <row r="20" spans="1:14" x14ac:dyDescent="0.3">
      <c r="A20">
        <v>1975</v>
      </c>
      <c r="B20">
        <v>84.5</v>
      </c>
      <c r="C20">
        <v>74.8</v>
      </c>
      <c r="D20">
        <f t="shared" si="0"/>
        <v>4.3148178849804317</v>
      </c>
      <c r="F20" s="1" t="s">
        <v>7</v>
      </c>
      <c r="G20" s="1">
        <v>0.9580013648160226</v>
      </c>
    </row>
    <row r="21" spans="1:14" x14ac:dyDescent="0.3">
      <c r="A21">
        <v>1976</v>
      </c>
      <c r="B21">
        <v>87</v>
      </c>
      <c r="C21">
        <v>77.2</v>
      </c>
      <c r="D21">
        <f t="shared" si="0"/>
        <v>4.3463994570307305</v>
      </c>
      <c r="F21" s="1" t="s">
        <v>8</v>
      </c>
      <c r="G21" s="1">
        <v>2.6552115317303753</v>
      </c>
    </row>
    <row r="22" spans="1:14" ht="15" thickBot="1" x14ac:dyDescent="0.35">
      <c r="A22">
        <v>1977</v>
      </c>
      <c r="B22">
        <v>88.1</v>
      </c>
      <c r="C22">
        <v>78.400000000000006</v>
      </c>
      <c r="D22">
        <f t="shared" si="0"/>
        <v>4.3618239273563626</v>
      </c>
      <c r="F22" s="2" t="s">
        <v>9</v>
      </c>
      <c r="G22" s="2">
        <v>40</v>
      </c>
    </row>
    <row r="23" spans="1:14" x14ac:dyDescent="0.3">
      <c r="A23">
        <v>1978</v>
      </c>
      <c r="B23">
        <v>89.7</v>
      </c>
      <c r="C23">
        <v>79.5</v>
      </c>
      <c r="D23">
        <f t="shared" si="0"/>
        <v>4.3757570216602861</v>
      </c>
    </row>
    <row r="24" spans="1:14" ht="15" thickBot="1" x14ac:dyDescent="0.35">
      <c r="A24">
        <v>1979</v>
      </c>
      <c r="B24">
        <v>90</v>
      </c>
      <c r="C24">
        <v>79.7</v>
      </c>
      <c r="D24">
        <f t="shared" si="0"/>
        <v>4.3782695857961693</v>
      </c>
      <c r="F24" t="s">
        <v>10</v>
      </c>
    </row>
    <row r="25" spans="1:14" x14ac:dyDescent="0.3">
      <c r="A25">
        <v>1980</v>
      </c>
      <c r="B25">
        <v>89.7</v>
      </c>
      <c r="C25">
        <v>79.8</v>
      </c>
      <c r="D25">
        <f t="shared" si="0"/>
        <v>4.3795235044557632</v>
      </c>
      <c r="F25" s="3"/>
      <c r="G25" s="3" t="s">
        <v>15</v>
      </c>
      <c r="H25" s="3" t="s">
        <v>16</v>
      </c>
      <c r="I25" s="3" t="s">
        <v>17</v>
      </c>
      <c r="J25" s="3" t="s">
        <v>18</v>
      </c>
      <c r="K25" s="3" t="s">
        <v>19</v>
      </c>
    </row>
    <row r="26" spans="1:14" x14ac:dyDescent="0.3">
      <c r="A26">
        <v>1981</v>
      </c>
      <c r="B26">
        <v>89.8</v>
      </c>
      <c r="C26">
        <v>81.400000000000006</v>
      </c>
      <c r="D26">
        <f t="shared" si="0"/>
        <v>4.399375273008495</v>
      </c>
      <c r="F26" s="1" t="s">
        <v>11</v>
      </c>
      <c r="G26" s="1">
        <v>1</v>
      </c>
      <c r="H26" s="1">
        <v>6278.8733654271109</v>
      </c>
      <c r="I26" s="1">
        <v>6278.8733654271109</v>
      </c>
      <c r="J26" s="1">
        <v>890.6016040559</v>
      </c>
      <c r="K26" s="1">
        <v>5.5581651242176463E-28</v>
      </c>
    </row>
    <row r="27" spans="1:14" x14ac:dyDescent="0.3">
      <c r="A27">
        <v>1982</v>
      </c>
      <c r="B27">
        <v>91.1</v>
      </c>
      <c r="C27">
        <v>81.2</v>
      </c>
      <c r="D27">
        <f t="shared" si="0"/>
        <v>4.396915247167632</v>
      </c>
      <c r="F27" s="1" t="s">
        <v>12</v>
      </c>
      <c r="G27" s="1">
        <v>38</v>
      </c>
      <c r="H27" s="1">
        <v>267.90563457289068</v>
      </c>
      <c r="I27" s="1">
        <v>7.0501482782339648</v>
      </c>
      <c r="J27" s="1"/>
      <c r="K27" s="1"/>
    </row>
    <row r="28" spans="1:14" ht="15" thickBot="1" x14ac:dyDescent="0.35">
      <c r="A28">
        <v>1983</v>
      </c>
      <c r="B28">
        <v>91.2</v>
      </c>
      <c r="C28">
        <v>84</v>
      </c>
      <c r="D28">
        <f t="shared" si="0"/>
        <v>4.4308167988433134</v>
      </c>
      <c r="F28" s="2" t="s">
        <v>13</v>
      </c>
      <c r="G28" s="2">
        <v>39</v>
      </c>
      <c r="H28" s="2">
        <v>6546.7790000000014</v>
      </c>
      <c r="I28" s="2"/>
      <c r="J28" s="2"/>
      <c r="K28" s="2"/>
    </row>
    <row r="29" spans="1:14" ht="15" thickBot="1" x14ac:dyDescent="0.35">
      <c r="A29">
        <v>1984</v>
      </c>
      <c r="B29">
        <v>91.5</v>
      </c>
      <c r="C29">
        <v>86.4</v>
      </c>
      <c r="D29">
        <f t="shared" si="0"/>
        <v>4.4589876758100102</v>
      </c>
    </row>
    <row r="30" spans="1:14" x14ac:dyDescent="0.3">
      <c r="A30">
        <v>1985</v>
      </c>
      <c r="B30">
        <v>92.8</v>
      </c>
      <c r="C30">
        <v>88.1</v>
      </c>
      <c r="D30">
        <f t="shared" si="0"/>
        <v>4.478472532942134</v>
      </c>
      <c r="F30" s="3"/>
      <c r="G30" s="3" t="s">
        <v>20</v>
      </c>
      <c r="H30" s="3" t="s">
        <v>8</v>
      </c>
      <c r="I30" s="3" t="s">
        <v>21</v>
      </c>
      <c r="J30" s="3" t="s">
        <v>22</v>
      </c>
      <c r="K30" s="3" t="s">
        <v>23</v>
      </c>
      <c r="L30" s="3" t="s">
        <v>24</v>
      </c>
      <c r="M30" s="3" t="s">
        <v>25</v>
      </c>
      <c r="N30" s="3" t="s">
        <v>26</v>
      </c>
    </row>
    <row r="31" spans="1:14" x14ac:dyDescent="0.3">
      <c r="A31">
        <v>1986</v>
      </c>
      <c r="B31">
        <v>95.9</v>
      </c>
      <c r="C31">
        <v>90.7</v>
      </c>
      <c r="D31">
        <f t="shared" si="0"/>
        <v>4.5075573571210912</v>
      </c>
      <c r="F31" s="1" t="s">
        <v>14</v>
      </c>
      <c r="G31" s="7">
        <v>29.745050514417336</v>
      </c>
      <c r="H31" s="7">
        <v>1.9196088485473477</v>
      </c>
      <c r="I31" s="7">
        <v>15.495370599550384</v>
      </c>
      <c r="J31" s="1">
        <v>5.1912126767943359E-18</v>
      </c>
      <c r="K31" s="1">
        <v>25.859005564424308</v>
      </c>
      <c r="L31" s="1">
        <v>33.631095464410365</v>
      </c>
      <c r="M31" s="1">
        <v>25.859005564424308</v>
      </c>
      <c r="N31" s="1">
        <v>33.631095464410365</v>
      </c>
    </row>
    <row r="32" spans="1:14" ht="15" thickBot="1" x14ac:dyDescent="0.35">
      <c r="A32">
        <v>1987</v>
      </c>
      <c r="B32">
        <v>96.3</v>
      </c>
      <c r="C32">
        <v>91.3</v>
      </c>
      <c r="D32">
        <f t="shared" si="0"/>
        <v>4.514150787600923</v>
      </c>
      <c r="F32" s="2" t="s">
        <v>1</v>
      </c>
      <c r="G32" s="8">
        <v>0.71124053038466406</v>
      </c>
      <c r="H32" s="8">
        <v>2.3832783106263244E-2</v>
      </c>
      <c r="I32" s="8">
        <v>29.842948983904041</v>
      </c>
      <c r="J32" s="2">
        <v>5.5581651242177638E-28</v>
      </c>
      <c r="K32" s="2">
        <v>0.66299358335456493</v>
      </c>
      <c r="L32" s="2">
        <v>0.75948747741476319</v>
      </c>
      <c r="M32" s="2">
        <v>0.66299358335456493</v>
      </c>
      <c r="N32" s="2">
        <v>0.75948747741476319</v>
      </c>
    </row>
    <row r="33" spans="1:14" x14ac:dyDescent="0.3">
      <c r="A33">
        <v>1988</v>
      </c>
      <c r="B33">
        <v>97.3</v>
      </c>
      <c r="C33">
        <v>92.4</v>
      </c>
      <c r="D33">
        <f t="shared" si="0"/>
        <v>4.5261269786476381</v>
      </c>
    </row>
    <row r="34" spans="1:14" x14ac:dyDescent="0.3">
      <c r="A34">
        <v>1989</v>
      </c>
      <c r="B34">
        <v>95.8</v>
      </c>
      <c r="C34">
        <v>93.3</v>
      </c>
      <c r="D34">
        <f t="shared" si="0"/>
        <v>4.535820107853298</v>
      </c>
    </row>
    <row r="35" spans="1:14" x14ac:dyDescent="0.3">
      <c r="A35">
        <v>1990</v>
      </c>
      <c r="B35">
        <v>96.4</v>
      </c>
      <c r="C35">
        <v>94.5</v>
      </c>
      <c r="D35">
        <f t="shared" si="0"/>
        <v>4.5485998344996972</v>
      </c>
    </row>
    <row r="36" spans="1:14" x14ac:dyDescent="0.3">
      <c r="A36">
        <v>1991</v>
      </c>
      <c r="B36">
        <v>97.4</v>
      </c>
      <c r="C36">
        <v>95.9</v>
      </c>
      <c r="D36">
        <f t="shared" si="0"/>
        <v>4.5633059818893926</v>
      </c>
      <c r="F36" t="s">
        <v>27</v>
      </c>
      <c r="M36" t="s">
        <v>32</v>
      </c>
    </row>
    <row r="37" spans="1:14" ht="15" thickBot="1" x14ac:dyDescent="0.35">
      <c r="A37">
        <v>1992</v>
      </c>
      <c r="B37">
        <v>100</v>
      </c>
      <c r="C37">
        <v>100</v>
      </c>
      <c r="D37">
        <f t="shared" si="0"/>
        <v>4.6051701859880918</v>
      </c>
    </row>
    <row r="38" spans="1:14" x14ac:dyDescent="0.3">
      <c r="A38">
        <v>1993</v>
      </c>
      <c r="B38">
        <v>99.9</v>
      </c>
      <c r="C38">
        <v>100.1</v>
      </c>
      <c r="D38">
        <f t="shared" si="0"/>
        <v>4.6061696863211745</v>
      </c>
      <c r="F38" s="3" t="s">
        <v>28</v>
      </c>
      <c r="G38" s="3" t="s">
        <v>29</v>
      </c>
      <c r="H38" s="3" t="s">
        <v>45</v>
      </c>
      <c r="I38" s="3" t="s">
        <v>46</v>
      </c>
      <c r="J38" s="9" t="s">
        <v>47</v>
      </c>
      <c r="K38" s="9" t="s">
        <v>48</v>
      </c>
      <c r="M38" s="3" t="s">
        <v>33</v>
      </c>
      <c r="N38" s="3" t="s">
        <v>2</v>
      </c>
    </row>
    <row r="39" spans="1:14" x14ac:dyDescent="0.3">
      <c r="A39">
        <v>1994</v>
      </c>
      <c r="B39">
        <v>99.7</v>
      </c>
      <c r="C39">
        <v>101.4</v>
      </c>
      <c r="D39">
        <f t="shared" si="0"/>
        <v>4.619073091157083</v>
      </c>
      <c r="F39" s="1">
        <v>1</v>
      </c>
      <c r="G39" s="1">
        <v>63.315603548573485</v>
      </c>
      <c r="H39" s="1">
        <v>-4.8156035485734847</v>
      </c>
      <c r="I39" s="1">
        <v>-1.8373508958247691</v>
      </c>
      <c r="K39">
        <f>H39*H39</f>
        <v>23.19003753703354</v>
      </c>
      <c r="M39" s="1">
        <v>1.25</v>
      </c>
      <c r="N39" s="1">
        <v>58.5</v>
      </c>
    </row>
    <row r="40" spans="1:14" x14ac:dyDescent="0.3">
      <c r="A40">
        <v>1995</v>
      </c>
      <c r="B40">
        <v>99.1</v>
      </c>
      <c r="C40">
        <v>102.2</v>
      </c>
      <c r="D40">
        <f t="shared" si="0"/>
        <v>4.6269316777696039</v>
      </c>
      <c r="F40" s="1">
        <v>2</v>
      </c>
      <c r="G40" s="1">
        <v>63.884595972881208</v>
      </c>
      <c r="H40" s="1">
        <v>-3.984595972881209</v>
      </c>
      <c r="I40" s="1">
        <v>-1.520287313194993</v>
      </c>
      <c r="J40">
        <f>(H40-H39)^2</f>
        <v>0.69057359085795333</v>
      </c>
      <c r="K40">
        <f t="shared" ref="K40:K78" si="1">H40*H40</f>
        <v>15.877005067101148</v>
      </c>
      <c r="M40" s="1">
        <v>3.75</v>
      </c>
      <c r="N40" s="1">
        <v>59.9</v>
      </c>
    </row>
    <row r="41" spans="1:14" x14ac:dyDescent="0.3">
      <c r="A41">
        <v>1996</v>
      </c>
      <c r="B41">
        <v>99.6</v>
      </c>
      <c r="C41">
        <v>105.2</v>
      </c>
      <c r="D41">
        <f t="shared" si="0"/>
        <v>4.6558633003036096</v>
      </c>
      <c r="F41" s="1">
        <v>3</v>
      </c>
      <c r="G41" s="1">
        <v>65.164828927573609</v>
      </c>
      <c r="H41" s="1">
        <v>-3.4648289275736062</v>
      </c>
      <c r="I41" s="1">
        <v>-1.3219747991594442</v>
      </c>
      <c r="J41">
        <f t="shared" ref="J41:J78" si="2">(H41-H40)^2</f>
        <v>0.27015778138779567</v>
      </c>
      <c r="K41">
        <f t="shared" si="1"/>
        <v>12.005039497350866</v>
      </c>
      <c r="M41" s="1">
        <v>6.25</v>
      </c>
      <c r="N41" s="1">
        <v>61.7</v>
      </c>
    </row>
    <row r="42" spans="1:14" x14ac:dyDescent="0.3">
      <c r="A42">
        <v>1997</v>
      </c>
      <c r="B42">
        <v>101.1</v>
      </c>
      <c r="C42">
        <v>107.5</v>
      </c>
      <c r="D42">
        <f t="shared" si="0"/>
        <v>4.677490847567717</v>
      </c>
      <c r="F42" s="1">
        <v>4</v>
      </c>
      <c r="G42" s="1">
        <v>66.800682147458332</v>
      </c>
      <c r="H42" s="1">
        <v>-2.9006821474583333</v>
      </c>
      <c r="I42" s="1">
        <v>-1.106729590253386</v>
      </c>
      <c r="J42">
        <f t="shared" si="2"/>
        <v>0.31826158951443001</v>
      </c>
      <c r="K42">
        <f t="shared" si="1"/>
        <v>8.4139569205834874</v>
      </c>
      <c r="M42" s="1">
        <v>8.75</v>
      </c>
      <c r="N42" s="1">
        <v>63.9</v>
      </c>
    </row>
    <row r="43" spans="1:14" x14ac:dyDescent="0.3">
      <c r="A43">
        <v>1998</v>
      </c>
      <c r="B43">
        <v>105.1</v>
      </c>
      <c r="C43">
        <v>110.5</v>
      </c>
      <c r="D43">
        <f t="shared" si="0"/>
        <v>4.705015520957808</v>
      </c>
      <c r="F43" s="1">
        <v>5</v>
      </c>
      <c r="G43" s="1">
        <v>68.22316320822766</v>
      </c>
      <c r="H43" s="1">
        <v>-2.9231632082276633</v>
      </c>
      <c r="I43" s="1">
        <v>-1.1153070399389722</v>
      </c>
      <c r="J43">
        <f t="shared" si="2"/>
        <v>5.0539809331430778E-4</v>
      </c>
      <c r="K43">
        <f t="shared" si="1"/>
        <v>8.5448831419358449</v>
      </c>
      <c r="M43" s="1">
        <v>11.25</v>
      </c>
      <c r="N43" s="1">
        <v>65.3</v>
      </c>
    </row>
    <row r="44" spans="1:14" x14ac:dyDescent="0.3">
      <c r="F44" s="1">
        <v>6</v>
      </c>
      <c r="G44" s="1">
        <v>68.578783473420003</v>
      </c>
      <c r="H44" s="1">
        <v>-0.77878347342000609</v>
      </c>
      <c r="I44" s="1">
        <v>-0.29713793880844808</v>
      </c>
      <c r="J44">
        <f t="shared" si="2"/>
        <v>4.5983644470537586</v>
      </c>
      <c r="K44">
        <f t="shared" si="1"/>
        <v>0.60650369847212937</v>
      </c>
      <c r="M44" s="1">
        <v>13.75</v>
      </c>
      <c r="N44" s="1">
        <v>67.8</v>
      </c>
    </row>
    <row r="45" spans="1:14" x14ac:dyDescent="0.3">
      <c r="F45" s="1">
        <v>7</v>
      </c>
      <c r="G45" s="1">
        <v>71.42374559495866</v>
      </c>
      <c r="H45" s="1">
        <v>-2.1237455949586632</v>
      </c>
      <c r="I45" s="1">
        <v>-0.81029632776915517</v>
      </c>
      <c r="J45">
        <f t="shared" si="2"/>
        <v>1.8089231083737656</v>
      </c>
      <c r="K45">
        <f t="shared" si="1"/>
        <v>4.5102953521063265</v>
      </c>
      <c r="M45" s="1">
        <v>16.25</v>
      </c>
      <c r="N45" s="1">
        <v>69.3</v>
      </c>
    </row>
    <row r="46" spans="1:14" x14ac:dyDescent="0.3">
      <c r="F46" s="1">
        <v>8</v>
      </c>
      <c r="G46" s="1">
        <v>73.130722867881843</v>
      </c>
      <c r="H46" s="1">
        <v>-1.3307228678818461</v>
      </c>
      <c r="I46" s="1">
        <v>-0.507725527804608</v>
      </c>
      <c r="J46">
        <f t="shared" si="2"/>
        <v>0.62888504566035197</v>
      </c>
      <c r="K46">
        <f t="shared" si="1"/>
        <v>1.7708233511036853</v>
      </c>
      <c r="M46" s="1">
        <v>18.75</v>
      </c>
      <c r="N46" s="1">
        <v>71.8</v>
      </c>
    </row>
    <row r="47" spans="1:14" x14ac:dyDescent="0.3">
      <c r="F47" s="1">
        <v>9</v>
      </c>
      <c r="G47" s="1">
        <v>74.055335557381909</v>
      </c>
      <c r="H47" s="1">
        <v>-0.35533555738190614</v>
      </c>
      <c r="I47" s="1">
        <v>-0.13557513572051397</v>
      </c>
      <c r="J47">
        <f t="shared" si="2"/>
        <v>0.95138040548430636</v>
      </c>
      <c r="K47">
        <f t="shared" si="1"/>
        <v>0.12626335833990993</v>
      </c>
      <c r="M47" s="1">
        <v>21.25</v>
      </c>
      <c r="N47" s="1">
        <v>73.7</v>
      </c>
    </row>
    <row r="48" spans="1:14" x14ac:dyDescent="0.3">
      <c r="F48" s="1">
        <v>10</v>
      </c>
      <c r="G48" s="1">
        <v>75.620064724228172</v>
      </c>
      <c r="H48" s="1">
        <v>0.87993527577182817</v>
      </c>
      <c r="I48" s="1">
        <v>0.33573151338135176</v>
      </c>
      <c r="J48">
        <f t="shared" si="2"/>
        <v>1.5258940312403209</v>
      </c>
      <c r="K48">
        <f t="shared" si="1"/>
        <v>0.77428608954764333</v>
      </c>
      <c r="M48" s="1">
        <v>23.75</v>
      </c>
      <c r="N48" s="1">
        <v>76.5</v>
      </c>
    </row>
    <row r="49" spans="6:14" x14ac:dyDescent="0.3">
      <c r="F49" s="1">
        <v>11</v>
      </c>
      <c r="G49" s="1">
        <v>75.833436883343566</v>
      </c>
      <c r="H49" s="1">
        <v>1.7665631166564282</v>
      </c>
      <c r="I49" s="1">
        <v>0.67401651572442656</v>
      </c>
      <c r="J49">
        <f t="shared" si="2"/>
        <v>0.78610892823168754</v>
      </c>
      <c r="K49">
        <f t="shared" si="1"/>
        <v>3.1207452451308733</v>
      </c>
      <c r="M49" s="1">
        <v>26.25</v>
      </c>
      <c r="N49" s="1">
        <v>77.599999999999994</v>
      </c>
    </row>
    <row r="50" spans="6:14" x14ac:dyDescent="0.3">
      <c r="F50" s="1">
        <v>12</v>
      </c>
      <c r="G50" s="1">
        <v>76.829173625882106</v>
      </c>
      <c r="H50" s="1">
        <v>2.1708263741178939</v>
      </c>
      <c r="I50" s="1">
        <v>0.82825958219651885</v>
      </c>
      <c r="J50">
        <f t="shared" si="2"/>
        <v>0.16342878133335534</v>
      </c>
      <c r="K50">
        <f t="shared" si="1"/>
        <v>4.7124871465658424</v>
      </c>
      <c r="M50" s="1">
        <v>28.75</v>
      </c>
      <c r="N50" s="1">
        <v>79</v>
      </c>
    </row>
    <row r="51" spans="6:14" x14ac:dyDescent="0.3">
      <c r="F51" s="1">
        <v>13</v>
      </c>
      <c r="G51" s="1">
        <v>78.678399004882223</v>
      </c>
      <c r="H51" s="1">
        <v>1.8216009951177767</v>
      </c>
      <c r="I51" s="1">
        <v>0.69501573093706781</v>
      </c>
      <c r="J51">
        <f t="shared" si="2"/>
        <v>0.12195836533777549</v>
      </c>
      <c r="K51">
        <f t="shared" si="1"/>
        <v>3.3182301854140746</v>
      </c>
      <c r="M51" s="1">
        <v>31.25</v>
      </c>
      <c r="N51" s="1">
        <v>80.5</v>
      </c>
    </row>
    <row r="52" spans="6:14" x14ac:dyDescent="0.3">
      <c r="F52" s="1">
        <v>14</v>
      </c>
      <c r="G52" s="1">
        <v>80.243128171728486</v>
      </c>
      <c r="H52" s="1">
        <v>2.6568718282715196</v>
      </c>
      <c r="I52" s="1">
        <v>1.013705921703695</v>
      </c>
      <c r="J52">
        <f t="shared" si="2"/>
        <v>0.69767736471734776</v>
      </c>
      <c r="K52">
        <f t="shared" si="1"/>
        <v>7.0589679118628474</v>
      </c>
      <c r="M52" s="1">
        <v>33.75</v>
      </c>
      <c r="N52" s="1">
        <v>82.9</v>
      </c>
    </row>
    <row r="53" spans="6:14" x14ac:dyDescent="0.3">
      <c r="F53" s="1">
        <v>15</v>
      </c>
      <c r="G53" s="1">
        <v>81.736733285536275</v>
      </c>
      <c r="H53" s="1">
        <v>2.9632667144637281</v>
      </c>
      <c r="I53" s="1">
        <v>1.1306081776604058</v>
      </c>
      <c r="J53">
        <f t="shared" si="2"/>
        <v>9.387782628473644E-2</v>
      </c>
      <c r="K53">
        <f t="shared" si="1"/>
        <v>8.7809496210486575</v>
      </c>
      <c r="M53" s="1">
        <v>36.25</v>
      </c>
      <c r="N53" s="1">
        <v>83.7</v>
      </c>
    </row>
    <row r="54" spans="6:14" x14ac:dyDescent="0.3">
      <c r="F54" s="1">
        <v>16</v>
      </c>
      <c r="G54" s="1">
        <v>81.096616808190078</v>
      </c>
      <c r="H54" s="1">
        <v>2.6033831918099253</v>
      </c>
      <c r="I54" s="1">
        <v>0.99329780605882056</v>
      </c>
      <c r="J54">
        <f t="shared" si="2"/>
        <v>0.12951614987771023</v>
      </c>
      <c r="K54">
        <f t="shared" si="1"/>
        <v>6.7776040433984344</v>
      </c>
      <c r="M54" s="1">
        <v>38.75</v>
      </c>
      <c r="N54" s="1">
        <v>84.5</v>
      </c>
    </row>
    <row r="55" spans="6:14" x14ac:dyDescent="0.3">
      <c r="F55" s="1">
        <v>17</v>
      </c>
      <c r="G55" s="1">
        <v>82.945842187190209</v>
      </c>
      <c r="H55" s="1">
        <v>1.554157812809791</v>
      </c>
      <c r="I55" s="1">
        <v>0.59297515271268986</v>
      </c>
      <c r="J55">
        <f t="shared" si="2"/>
        <v>1.1008738959379754</v>
      </c>
      <c r="K55">
        <f t="shared" si="1"/>
        <v>2.4154065071177135</v>
      </c>
      <c r="M55" s="1">
        <v>41.25</v>
      </c>
      <c r="N55" s="1">
        <v>84.7</v>
      </c>
    </row>
    <row r="56" spans="6:14" x14ac:dyDescent="0.3">
      <c r="F56" s="1">
        <v>18</v>
      </c>
      <c r="G56" s="1">
        <v>84.652819460113406</v>
      </c>
      <c r="H56" s="1">
        <v>2.3471805398865939</v>
      </c>
      <c r="I56" s="1">
        <v>0.89554595267723169</v>
      </c>
      <c r="J56">
        <f t="shared" si="2"/>
        <v>0.62888504566032943</v>
      </c>
      <c r="K56">
        <f t="shared" si="1"/>
        <v>5.5092564868223226</v>
      </c>
      <c r="M56" s="1">
        <v>43.75</v>
      </c>
      <c r="N56" s="1">
        <v>87</v>
      </c>
    </row>
    <row r="57" spans="6:14" x14ac:dyDescent="0.3">
      <c r="F57" s="1">
        <v>19</v>
      </c>
      <c r="G57" s="1">
        <v>85.506308096574998</v>
      </c>
      <c r="H57" s="1">
        <v>2.5936919034249968</v>
      </c>
      <c r="I57" s="1">
        <v>0.98960018078378742</v>
      </c>
      <c r="J57">
        <f t="shared" si="2"/>
        <v>6.0767852353562614E-2</v>
      </c>
      <c r="K57">
        <f t="shared" si="1"/>
        <v>6.7272376898923829</v>
      </c>
      <c r="M57" s="1">
        <v>46.25</v>
      </c>
      <c r="N57" s="1">
        <v>88.1</v>
      </c>
    </row>
    <row r="58" spans="6:14" x14ac:dyDescent="0.3">
      <c r="F58" s="1">
        <v>20</v>
      </c>
      <c r="G58" s="1">
        <v>86.288672679998129</v>
      </c>
      <c r="H58" s="1">
        <v>3.4113273200018739</v>
      </c>
      <c r="I58" s="1">
        <v>1.3015617345023449</v>
      </c>
      <c r="J58">
        <f t="shared" si="2"/>
        <v>0.66852767444084338</v>
      </c>
      <c r="K58">
        <f t="shared" si="1"/>
        <v>11.637154084191167</v>
      </c>
      <c r="M58" s="1">
        <v>48.75</v>
      </c>
      <c r="N58" s="1">
        <v>89.7</v>
      </c>
    </row>
    <row r="59" spans="6:14" x14ac:dyDescent="0.3">
      <c r="F59" s="1">
        <v>21</v>
      </c>
      <c r="G59" s="1">
        <v>86.430920786075063</v>
      </c>
      <c r="H59" s="1">
        <v>3.5690792139249368</v>
      </c>
      <c r="I59" s="1">
        <v>1.3617505728678814</v>
      </c>
      <c r="J59">
        <f t="shared" si="2"/>
        <v>2.4885660036313283E-2</v>
      </c>
      <c r="K59">
        <f t="shared" si="1"/>
        <v>12.738326435271045</v>
      </c>
      <c r="M59" s="1">
        <v>51.25</v>
      </c>
      <c r="N59" s="1">
        <v>89.7</v>
      </c>
    </row>
    <row r="60" spans="6:14" x14ac:dyDescent="0.3">
      <c r="F60" s="1">
        <v>22</v>
      </c>
      <c r="G60" s="1">
        <v>86.502044839113523</v>
      </c>
      <c r="H60" s="1">
        <v>3.1979551608864796</v>
      </c>
      <c r="I60" s="1">
        <v>1.2201514764235071</v>
      </c>
      <c r="J60">
        <f t="shared" si="2"/>
        <v>0.1377330627436916</v>
      </c>
      <c r="K60">
        <f t="shared" si="1"/>
        <v>10.226917211040469</v>
      </c>
      <c r="M60" s="1">
        <v>53.75</v>
      </c>
      <c r="N60" s="1">
        <v>89.8</v>
      </c>
    </row>
    <row r="61" spans="6:14" x14ac:dyDescent="0.3">
      <c r="F61" s="1">
        <v>23</v>
      </c>
      <c r="G61" s="1">
        <v>87.640029687728997</v>
      </c>
      <c r="H61" s="1">
        <v>2.1599703122709997</v>
      </c>
      <c r="I61" s="1">
        <v>0.82411754792016545</v>
      </c>
      <c r="J61">
        <f t="shared" si="2"/>
        <v>1.0774125459553008</v>
      </c>
      <c r="K61">
        <f t="shared" si="1"/>
        <v>4.6654717498920801</v>
      </c>
      <c r="M61" s="1">
        <v>56.25</v>
      </c>
      <c r="N61" s="1">
        <v>90</v>
      </c>
    </row>
    <row r="62" spans="6:14" x14ac:dyDescent="0.3">
      <c r="F62" s="1">
        <v>24</v>
      </c>
      <c r="G62" s="1">
        <v>87.497781581652063</v>
      </c>
      <c r="H62" s="1">
        <v>3.6022184183479311</v>
      </c>
      <c r="I62" s="1">
        <v>1.3743945428955939</v>
      </c>
      <c r="J62">
        <f t="shared" si="2"/>
        <v>2.0800795994824957</v>
      </c>
      <c r="K62">
        <f t="shared" si="1"/>
        <v>12.97597753348507</v>
      </c>
      <c r="M62" s="1">
        <v>58.75</v>
      </c>
      <c r="N62" s="1">
        <v>91.1</v>
      </c>
    </row>
    <row r="63" spans="6:14" x14ac:dyDescent="0.3">
      <c r="F63" s="1">
        <v>25</v>
      </c>
      <c r="G63" s="1">
        <v>89.489255066729115</v>
      </c>
      <c r="H63" s="1">
        <v>1.7107449332708882</v>
      </c>
      <c r="I63" s="1">
        <v>0.65271958207690617</v>
      </c>
      <c r="J63">
        <f t="shared" si="2"/>
        <v>3.5776719447494947</v>
      </c>
      <c r="K63">
        <f t="shared" si="1"/>
        <v>2.9266482267120155</v>
      </c>
      <c r="M63" s="1">
        <v>61.25</v>
      </c>
      <c r="N63" s="1">
        <v>91.2</v>
      </c>
    </row>
    <row r="64" spans="6:14" x14ac:dyDescent="0.3">
      <c r="F64" s="1">
        <v>26</v>
      </c>
      <c r="G64" s="1">
        <v>91.196232339652312</v>
      </c>
      <c r="H64" s="1">
        <v>0.30376766034768821</v>
      </c>
      <c r="I64" s="1">
        <v>0.11589986119761708</v>
      </c>
      <c r="J64">
        <f t="shared" si="2"/>
        <v>1.9795850465224047</v>
      </c>
      <c r="K64">
        <f t="shared" si="1"/>
        <v>9.2274791473108464E-2</v>
      </c>
      <c r="M64" s="1">
        <v>63.75</v>
      </c>
      <c r="N64" s="1">
        <v>91.5</v>
      </c>
    </row>
    <row r="65" spans="6:14" x14ac:dyDescent="0.3">
      <c r="F65" s="1">
        <v>27</v>
      </c>
      <c r="G65" s="1">
        <v>92.405341241306246</v>
      </c>
      <c r="H65" s="1">
        <v>0.39465875869375111</v>
      </c>
      <c r="I65" s="1">
        <v>0.15057855500705777</v>
      </c>
      <c r="J65">
        <f t="shared" si="2"/>
        <v>8.2611917585536793E-3</v>
      </c>
      <c r="K65">
        <f t="shared" si="1"/>
        <v>0.15575553581369248</v>
      </c>
      <c r="M65" s="1">
        <v>66.25</v>
      </c>
      <c r="N65" s="1">
        <v>92.8</v>
      </c>
    </row>
    <row r="66" spans="6:14" x14ac:dyDescent="0.3">
      <c r="F66" s="1">
        <v>28</v>
      </c>
      <c r="G66" s="1">
        <v>94.254566620306377</v>
      </c>
      <c r="H66" s="1">
        <v>1.6454333796936282</v>
      </c>
      <c r="I66" s="1">
        <v>0.62780053708857164</v>
      </c>
      <c r="J66">
        <f t="shared" si="2"/>
        <v>1.5644371525373864</v>
      </c>
      <c r="K66">
        <f t="shared" si="1"/>
        <v>2.707451007009996</v>
      </c>
      <c r="M66" s="1">
        <v>68.75</v>
      </c>
      <c r="N66" s="1">
        <v>95.8</v>
      </c>
    </row>
    <row r="67" spans="6:14" x14ac:dyDescent="0.3">
      <c r="F67" s="1">
        <v>29</v>
      </c>
      <c r="G67" s="1">
        <v>94.681310938537166</v>
      </c>
      <c r="H67" s="1">
        <v>1.6186890614628311</v>
      </c>
      <c r="I67" s="1">
        <v>0.61759647926613448</v>
      </c>
      <c r="J67">
        <f t="shared" si="2"/>
        <v>7.1525855763014874E-4</v>
      </c>
      <c r="K67">
        <f t="shared" si="1"/>
        <v>2.6201542776994211</v>
      </c>
      <c r="M67" s="1">
        <v>71.25</v>
      </c>
      <c r="N67" s="1">
        <v>95.9</v>
      </c>
    </row>
    <row r="68" spans="6:14" x14ac:dyDescent="0.3">
      <c r="F68" s="1">
        <v>30</v>
      </c>
      <c r="G68" s="1">
        <v>95.463675521960312</v>
      </c>
      <c r="H68" s="1">
        <v>1.8363244780396855</v>
      </c>
      <c r="I68" s="1">
        <v>0.70063334548182066</v>
      </c>
      <c r="J68">
        <f t="shared" si="2"/>
        <v>4.7365174548580934E-2</v>
      </c>
      <c r="K68">
        <f t="shared" si="1"/>
        <v>3.3720875886477231</v>
      </c>
      <c r="M68" s="1">
        <v>73.75</v>
      </c>
      <c r="N68" s="1">
        <v>96.3</v>
      </c>
    </row>
    <row r="69" spans="6:14" x14ac:dyDescent="0.3">
      <c r="F69" s="1">
        <v>31</v>
      </c>
      <c r="G69" s="1">
        <v>96.10379199930648</v>
      </c>
      <c r="H69" s="1">
        <v>-0.30379199930648326</v>
      </c>
      <c r="I69" s="1">
        <v>-0.11590914751184425</v>
      </c>
      <c r="J69">
        <f t="shared" si="2"/>
        <v>4.580098536608574</v>
      </c>
      <c r="K69">
        <f t="shared" si="1"/>
        <v>9.2289578842630324E-2</v>
      </c>
      <c r="M69" s="1">
        <v>76.25</v>
      </c>
      <c r="N69" s="1">
        <v>96.4</v>
      </c>
    </row>
    <row r="70" spans="6:14" x14ac:dyDescent="0.3">
      <c r="F70" s="1">
        <v>32</v>
      </c>
      <c r="G70" s="1">
        <v>96.957280635768086</v>
      </c>
      <c r="H70" s="1">
        <v>-0.5572806357680804</v>
      </c>
      <c r="I70" s="1">
        <v>-0.21262549232434072</v>
      </c>
      <c r="J70">
        <f t="shared" si="2"/>
        <v>6.425648881515976E-2</v>
      </c>
      <c r="K70">
        <f t="shared" si="1"/>
        <v>0.31056170700207592</v>
      </c>
      <c r="M70" s="1">
        <v>78.75</v>
      </c>
      <c r="N70" s="1">
        <v>97.3</v>
      </c>
    </row>
    <row r="71" spans="6:14" x14ac:dyDescent="0.3">
      <c r="F71" s="1">
        <v>33</v>
      </c>
      <c r="G71" s="1">
        <v>97.953017378306612</v>
      </c>
      <c r="H71" s="1">
        <v>-0.55301737830660613</v>
      </c>
      <c r="I71" s="1">
        <v>-0.210998884187487</v>
      </c>
      <c r="J71">
        <f t="shared" si="2"/>
        <v>1.8175364182816019E-5</v>
      </c>
      <c r="K71">
        <f t="shared" si="1"/>
        <v>0.30582822070911192</v>
      </c>
      <c r="M71" s="1">
        <v>81.25</v>
      </c>
      <c r="N71" s="1">
        <v>97.4</v>
      </c>
    </row>
    <row r="72" spans="6:14" x14ac:dyDescent="0.3">
      <c r="F72" s="1">
        <v>34</v>
      </c>
      <c r="G72" s="1">
        <v>100.86910355288373</v>
      </c>
      <c r="H72" s="1">
        <v>-0.86910355288372898</v>
      </c>
      <c r="I72" s="1">
        <v>-0.33159876541922556</v>
      </c>
      <c r="J72">
        <f t="shared" si="2"/>
        <v>9.9910469758799386E-2</v>
      </c>
      <c r="K72">
        <f t="shared" si="1"/>
        <v>0.75534098563512064</v>
      </c>
      <c r="M72" s="1">
        <v>83.75</v>
      </c>
      <c r="N72" s="1">
        <v>99.1</v>
      </c>
    </row>
    <row r="73" spans="6:14" x14ac:dyDescent="0.3">
      <c r="F73" s="1">
        <v>35</v>
      </c>
      <c r="G73" s="1">
        <v>100.94022760592222</v>
      </c>
      <c r="H73" s="1">
        <v>-1.0402276059222118</v>
      </c>
      <c r="I73" s="1">
        <v>-0.39688963269598881</v>
      </c>
      <c r="J73">
        <f t="shared" si="2"/>
        <v>2.9283441528317463E-2</v>
      </c>
      <c r="K73">
        <f t="shared" si="1"/>
        <v>1.0820734721226564</v>
      </c>
      <c r="M73" s="1">
        <v>86.25</v>
      </c>
      <c r="N73" s="1">
        <v>99.6</v>
      </c>
    </row>
    <row r="74" spans="6:14" x14ac:dyDescent="0.3">
      <c r="F74" s="1">
        <v>36</v>
      </c>
      <c r="G74" s="1">
        <v>101.86484029542228</v>
      </c>
      <c r="H74" s="1">
        <v>-2.1648402954222803</v>
      </c>
      <c r="I74" s="1">
        <v>-0.82597564687191738</v>
      </c>
      <c r="J74">
        <f t="shared" si="2"/>
        <v>1.2647537013845775</v>
      </c>
      <c r="K74">
        <f t="shared" si="1"/>
        <v>4.686533504684026</v>
      </c>
      <c r="M74" s="1">
        <v>88.75</v>
      </c>
      <c r="N74" s="1">
        <v>99.7</v>
      </c>
    </row>
    <row r="75" spans="6:14" x14ac:dyDescent="0.3">
      <c r="F75" s="1">
        <v>37</v>
      </c>
      <c r="G75" s="1">
        <v>102.43383271972999</v>
      </c>
      <c r="H75" s="1">
        <v>-3.3338327197299975</v>
      </c>
      <c r="I75" s="1">
        <v>-1.2719943559183473</v>
      </c>
      <c r="J75">
        <f t="shared" si="2"/>
        <v>1.366543288088834</v>
      </c>
      <c r="K75">
        <f t="shared" si="1"/>
        <v>11.114440603142311</v>
      </c>
      <c r="M75" s="1">
        <v>91.25</v>
      </c>
      <c r="N75" s="1">
        <v>99.9</v>
      </c>
    </row>
    <row r="76" spans="6:14" x14ac:dyDescent="0.3">
      <c r="F76" s="1">
        <v>38</v>
      </c>
      <c r="G76" s="1">
        <v>104.56755431088399</v>
      </c>
      <c r="H76" s="1">
        <v>-4.9675543108839975</v>
      </c>
      <c r="I76" s="1">
        <v>-1.8953263637876956</v>
      </c>
      <c r="J76">
        <f t="shared" si="2"/>
        <v>2.6690462374027573</v>
      </c>
      <c r="K76">
        <f t="shared" si="1"/>
        <v>24.676595831582187</v>
      </c>
      <c r="M76" s="1">
        <v>93.75</v>
      </c>
      <c r="N76" s="1">
        <v>100</v>
      </c>
    </row>
    <row r="77" spans="6:14" x14ac:dyDescent="0.3">
      <c r="F77" s="1">
        <v>39</v>
      </c>
      <c r="G77" s="1">
        <v>106.20340753076871</v>
      </c>
      <c r="H77" s="1">
        <v>-5.1034075307687203</v>
      </c>
      <c r="I77" s="1">
        <v>-1.9471599569683087</v>
      </c>
      <c r="J77">
        <f t="shared" si="2"/>
        <v>1.8456097353046864E-2</v>
      </c>
      <c r="K77">
        <f t="shared" si="1"/>
        <v>26.044768425106888</v>
      </c>
      <c r="M77" s="1">
        <v>96.25</v>
      </c>
      <c r="N77" s="1">
        <v>101.1</v>
      </c>
    </row>
    <row r="78" spans="6:14" ht="15" thickBot="1" x14ac:dyDescent="0.35">
      <c r="F78" s="2">
        <v>40</v>
      </c>
      <c r="G78" s="2">
        <v>108.33712912192271</v>
      </c>
      <c r="H78" s="2">
        <v>-3.2371291219227203</v>
      </c>
      <c r="I78" s="2">
        <v>-1.2350979544042915</v>
      </c>
      <c r="J78">
        <f t="shared" si="2"/>
        <v>3.4829950993247576</v>
      </c>
      <c r="K78">
        <f t="shared" si="1"/>
        <v>10.479004952000162</v>
      </c>
      <c r="M78" s="2">
        <v>98.75</v>
      </c>
      <c r="N78" s="2">
        <v>105.1</v>
      </c>
    </row>
    <row r="79" spans="6:14" x14ac:dyDescent="0.3">
      <c r="J79">
        <f>SUM(J40:J78)</f>
        <v>39.31807545436218</v>
      </c>
      <c r="K79">
        <f>SUM(K39:K78)</f>
        <v>267.90563457289062</v>
      </c>
    </row>
    <row r="80" spans="6:14" x14ac:dyDescent="0.3">
      <c r="J80" s="10">
        <f>J79/K79</f>
        <v>0.14676091272602437</v>
      </c>
    </row>
    <row r="82" spans="10:16" x14ac:dyDescent="0.3">
      <c r="J82" t="s">
        <v>66</v>
      </c>
      <c r="L82" t="s">
        <v>68</v>
      </c>
      <c r="M82">
        <v>1.1970000000000001</v>
      </c>
      <c r="O82" t="s">
        <v>67</v>
      </c>
      <c r="P82">
        <v>1.3979999999999999</v>
      </c>
    </row>
  </sheetData>
  <sortState xmlns:xlrd2="http://schemas.microsoft.com/office/spreadsheetml/2017/richdata2" ref="N39:N78">
    <sortCondition ref="N39"/>
  </sortState>
  <mergeCells count="3">
    <mergeCell ref="B1:B2"/>
    <mergeCell ref="C1:C2"/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402A8-EA8A-434A-B45C-A3E1067D1092}">
  <dimension ref="B1:R42"/>
  <sheetViews>
    <sheetView zoomScaleNormal="100" workbookViewId="0">
      <selection activeCell="O33" sqref="O33"/>
    </sheetView>
  </sheetViews>
  <sheetFormatPr defaultRowHeight="14.4" x14ac:dyDescent="0.3"/>
  <sheetData>
    <row r="1" spans="2:18" ht="15" thickBot="1" x14ac:dyDescent="0.35"/>
    <row r="2" spans="2:18" x14ac:dyDescent="0.3">
      <c r="B2" s="3" t="s">
        <v>45</v>
      </c>
      <c r="Q2" t="s">
        <v>57</v>
      </c>
      <c r="R2">
        <f>2*O6*O7/O5</f>
        <v>19.95</v>
      </c>
    </row>
    <row r="3" spans="2:18" x14ac:dyDescent="0.3">
      <c r="B3" s="13">
        <v>-4.8156035485734847</v>
      </c>
      <c r="C3" s="14">
        <v>1</v>
      </c>
      <c r="R3" s="10">
        <f>(2*O6*O7/O5)+1</f>
        <v>20.95</v>
      </c>
    </row>
    <row r="4" spans="2:18" x14ac:dyDescent="0.3">
      <c r="B4" s="13">
        <v>-3.984595972881209</v>
      </c>
      <c r="C4" s="14">
        <v>2</v>
      </c>
    </row>
    <row r="5" spans="2:18" x14ac:dyDescent="0.3">
      <c r="B5" s="13">
        <v>-3.4648289275736062</v>
      </c>
      <c r="C5" s="14">
        <v>3</v>
      </c>
      <c r="N5" t="s">
        <v>54</v>
      </c>
      <c r="O5">
        <v>40</v>
      </c>
    </row>
    <row r="6" spans="2:18" x14ac:dyDescent="0.3">
      <c r="B6" s="13">
        <v>-2.9006821474583333</v>
      </c>
      <c r="C6" s="14">
        <v>4</v>
      </c>
      <c r="N6" t="s">
        <v>52</v>
      </c>
      <c r="O6">
        <v>21</v>
      </c>
    </row>
    <row r="7" spans="2:18" x14ac:dyDescent="0.3">
      <c r="B7" s="13">
        <v>-2.9231632082276633</v>
      </c>
      <c r="C7" s="14">
        <v>5</v>
      </c>
      <c r="N7" t="s">
        <v>53</v>
      </c>
      <c r="O7">
        <v>19</v>
      </c>
    </row>
    <row r="8" spans="2:18" x14ac:dyDescent="0.3">
      <c r="B8" s="13">
        <v>-0.77878347342000609</v>
      </c>
      <c r="C8" s="14">
        <v>6</v>
      </c>
    </row>
    <row r="9" spans="2:18" x14ac:dyDescent="0.3">
      <c r="B9" s="13">
        <v>-2.1237455949586632</v>
      </c>
      <c r="C9" s="14">
        <v>7</v>
      </c>
    </row>
    <row r="10" spans="2:18" x14ac:dyDescent="0.3">
      <c r="B10" s="13">
        <v>-1.3307228678818461</v>
      </c>
      <c r="C10" s="14">
        <v>8</v>
      </c>
    </row>
    <row r="11" spans="2:18" x14ac:dyDescent="0.3">
      <c r="B11" s="13">
        <v>-0.35533555738190614</v>
      </c>
      <c r="C11" s="14">
        <v>9</v>
      </c>
    </row>
    <row r="12" spans="2:18" x14ac:dyDescent="0.3">
      <c r="B12" s="15">
        <v>0.87993527577182817</v>
      </c>
      <c r="C12" s="16">
        <v>1</v>
      </c>
    </row>
    <row r="13" spans="2:18" x14ac:dyDescent="0.3">
      <c r="B13" s="15">
        <v>1.7665631166564282</v>
      </c>
      <c r="C13" s="16">
        <v>2</v>
      </c>
      <c r="N13" t="s">
        <v>55</v>
      </c>
      <c r="O13">
        <f>2*O6*O7*(2*O6*O7-O5)</f>
        <v>604884</v>
      </c>
      <c r="Q13">
        <v>604884</v>
      </c>
    </row>
    <row r="14" spans="2:18" x14ac:dyDescent="0.3">
      <c r="B14" s="15">
        <v>2.1708263741178939</v>
      </c>
      <c r="C14" s="16">
        <v>3</v>
      </c>
      <c r="N14" t="s">
        <v>56</v>
      </c>
      <c r="O14">
        <f>O5*O5*(O5-1)</f>
        <v>62400</v>
      </c>
    </row>
    <row r="15" spans="2:18" x14ac:dyDescent="0.3">
      <c r="B15" s="15">
        <v>1.8216009951177767</v>
      </c>
      <c r="C15" s="16">
        <v>4</v>
      </c>
      <c r="O15" s="10">
        <f>O13/O14</f>
        <v>9.6936538461538468</v>
      </c>
    </row>
    <row r="16" spans="2:18" ht="15.6" x14ac:dyDescent="0.3">
      <c r="B16" s="15">
        <v>2.6568718282715196</v>
      </c>
      <c r="C16" s="16">
        <v>5</v>
      </c>
      <c r="N16" t="s">
        <v>58</v>
      </c>
      <c r="O16" s="17">
        <f>SQRT(O15)</f>
        <v>3.1134633201876407</v>
      </c>
    </row>
    <row r="17" spans="2:17" x14ac:dyDescent="0.3">
      <c r="B17" s="15">
        <v>2.9632667144637281</v>
      </c>
      <c r="C17" s="16">
        <v>6</v>
      </c>
    </row>
    <row r="18" spans="2:17" x14ac:dyDescent="0.3">
      <c r="B18" s="15">
        <v>2.6033831918099253</v>
      </c>
      <c r="C18" s="16">
        <v>7</v>
      </c>
      <c r="N18" t="s">
        <v>61</v>
      </c>
      <c r="O18" t="s">
        <v>63</v>
      </c>
      <c r="Q18" s="18">
        <f>R3+1.96*O16</f>
        <v>27.052388107567776</v>
      </c>
    </row>
    <row r="19" spans="2:17" x14ac:dyDescent="0.3">
      <c r="B19" s="15">
        <v>1.554157812809791</v>
      </c>
      <c r="C19" s="16">
        <v>8</v>
      </c>
      <c r="N19" t="s">
        <v>62</v>
      </c>
      <c r="O19" t="s">
        <v>64</v>
      </c>
      <c r="Q19" s="18">
        <f>R3-1.96*O16</f>
        <v>14.847611892432223</v>
      </c>
    </row>
    <row r="20" spans="2:17" x14ac:dyDescent="0.3">
      <c r="B20" s="15">
        <v>2.3471805398865939</v>
      </c>
      <c r="C20" s="16">
        <v>9</v>
      </c>
      <c r="N20" t="s">
        <v>65</v>
      </c>
    </row>
    <row r="21" spans="2:17" x14ac:dyDescent="0.3">
      <c r="B21" s="15">
        <v>2.5936919034249968</v>
      </c>
      <c r="C21" s="16">
        <v>10</v>
      </c>
    </row>
    <row r="22" spans="2:17" x14ac:dyDescent="0.3">
      <c r="B22" s="15">
        <v>3.4113273200018739</v>
      </c>
      <c r="C22" s="16">
        <v>11</v>
      </c>
    </row>
    <row r="23" spans="2:17" x14ac:dyDescent="0.3">
      <c r="B23" s="15">
        <v>3.5690792139249368</v>
      </c>
      <c r="C23" s="16">
        <v>12</v>
      </c>
    </row>
    <row r="24" spans="2:17" x14ac:dyDescent="0.3">
      <c r="B24" s="15">
        <v>3.1979551608864796</v>
      </c>
      <c r="C24" s="16">
        <v>13</v>
      </c>
    </row>
    <row r="25" spans="2:17" x14ac:dyDescent="0.3">
      <c r="B25" s="15">
        <v>2.1599703122709997</v>
      </c>
      <c r="C25" s="16">
        <v>14</v>
      </c>
    </row>
    <row r="26" spans="2:17" x14ac:dyDescent="0.3">
      <c r="B26" s="15">
        <v>3.6022184183479311</v>
      </c>
      <c r="C26" s="16">
        <v>15</v>
      </c>
    </row>
    <row r="27" spans="2:17" x14ac:dyDescent="0.3">
      <c r="B27" s="15">
        <v>1.7107449332708882</v>
      </c>
      <c r="C27" s="16">
        <v>16</v>
      </c>
    </row>
    <row r="28" spans="2:17" x14ac:dyDescent="0.3">
      <c r="B28" s="15">
        <v>0.30376766034768821</v>
      </c>
      <c r="C28" s="16">
        <v>17</v>
      </c>
    </row>
    <row r="29" spans="2:17" x14ac:dyDescent="0.3">
      <c r="B29" s="15">
        <v>0.39465875869375111</v>
      </c>
      <c r="C29" s="16">
        <v>18</v>
      </c>
    </row>
    <row r="30" spans="2:17" x14ac:dyDescent="0.3">
      <c r="B30" s="15">
        <v>1.6454333796936282</v>
      </c>
      <c r="C30" s="16">
        <v>19</v>
      </c>
    </row>
    <row r="31" spans="2:17" x14ac:dyDescent="0.3">
      <c r="B31" s="15">
        <v>1.6186890614628311</v>
      </c>
      <c r="C31" s="16">
        <v>20</v>
      </c>
    </row>
    <row r="32" spans="2:17" x14ac:dyDescent="0.3">
      <c r="B32" s="15">
        <v>1.8363244780396855</v>
      </c>
      <c r="C32" s="16">
        <v>21</v>
      </c>
    </row>
    <row r="33" spans="2:3" x14ac:dyDescent="0.3">
      <c r="B33" s="7">
        <v>-0.30379199930648326</v>
      </c>
      <c r="C33" s="10">
        <v>1</v>
      </c>
    </row>
    <row r="34" spans="2:3" x14ac:dyDescent="0.3">
      <c r="B34" s="7">
        <v>-0.5572806357680804</v>
      </c>
      <c r="C34" s="10">
        <v>2</v>
      </c>
    </row>
    <row r="35" spans="2:3" x14ac:dyDescent="0.3">
      <c r="B35" s="7">
        <v>-0.55301737830660613</v>
      </c>
      <c r="C35" s="10">
        <v>3</v>
      </c>
    </row>
    <row r="36" spans="2:3" x14ac:dyDescent="0.3">
      <c r="B36" s="7">
        <v>-0.86910355288372898</v>
      </c>
      <c r="C36" s="10">
        <v>4</v>
      </c>
    </row>
    <row r="37" spans="2:3" x14ac:dyDescent="0.3">
      <c r="B37" s="7">
        <v>-1.0402276059222118</v>
      </c>
      <c r="C37" s="10">
        <v>5</v>
      </c>
    </row>
    <row r="38" spans="2:3" x14ac:dyDescent="0.3">
      <c r="B38" s="7">
        <v>-2.1648402954222803</v>
      </c>
      <c r="C38" s="10">
        <v>6</v>
      </c>
    </row>
    <row r="39" spans="2:3" x14ac:dyDescent="0.3">
      <c r="B39" s="7">
        <v>-3.3338327197299975</v>
      </c>
      <c r="C39" s="10">
        <v>7</v>
      </c>
    </row>
    <row r="40" spans="2:3" x14ac:dyDescent="0.3">
      <c r="B40" s="7">
        <v>-4.9675543108839975</v>
      </c>
      <c r="C40" s="10">
        <v>8</v>
      </c>
    </row>
    <row r="41" spans="2:3" x14ac:dyDescent="0.3">
      <c r="B41" s="7">
        <v>-5.1034075307687203</v>
      </c>
      <c r="C41" s="10">
        <v>9</v>
      </c>
    </row>
    <row r="42" spans="2:3" ht="15" thickBot="1" x14ac:dyDescent="0.35">
      <c r="B42" s="8">
        <v>-3.2371291219227203</v>
      </c>
      <c r="C42" s="10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642B-2B24-4CC4-9410-A66E96F20927}">
  <dimension ref="A1:Y67"/>
  <sheetViews>
    <sheetView topLeftCell="C1" workbookViewId="0">
      <selection activeCell="I1" sqref="I1"/>
    </sheetView>
  </sheetViews>
  <sheetFormatPr defaultRowHeight="14.4" x14ac:dyDescent="0.3"/>
  <cols>
    <col min="5" max="6" width="8.88671875" customWidth="1"/>
    <col min="20" max="20" width="9.88671875" customWidth="1"/>
  </cols>
  <sheetData>
    <row r="1" spans="1:25" x14ac:dyDescent="0.3">
      <c r="A1" t="s">
        <v>2</v>
      </c>
      <c r="B1" t="s">
        <v>49</v>
      </c>
      <c r="C1" t="s">
        <v>1</v>
      </c>
      <c r="D1" t="s">
        <v>50</v>
      </c>
      <c r="E1" t="s">
        <v>49</v>
      </c>
      <c r="F1" t="s">
        <v>2</v>
      </c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3">
      <c r="A2">
        <v>58.5</v>
      </c>
      <c r="B2">
        <f t="shared" ref="B2:B41" si="0">LN(C2)</f>
        <v>3.8543938925915096</v>
      </c>
      <c r="C2">
        <v>47.2</v>
      </c>
      <c r="D2">
        <f>LN(A2)</f>
        <v>4.0690267542378109</v>
      </c>
      <c r="E2">
        <v>3.8543938925915096</v>
      </c>
      <c r="F2">
        <v>58.5</v>
      </c>
      <c r="P2" t="s">
        <v>3</v>
      </c>
      <c r="Y2" s="11"/>
    </row>
    <row r="3" spans="1:25" ht="15" thickBot="1" x14ac:dyDescent="0.35">
      <c r="A3">
        <v>59.9</v>
      </c>
      <c r="B3">
        <f t="shared" si="0"/>
        <v>3.8712010109078911</v>
      </c>
      <c r="C3">
        <v>48</v>
      </c>
      <c r="D3">
        <f t="shared" ref="D3:D41" si="1">LN(A3)</f>
        <v>4.0926765051214034</v>
      </c>
      <c r="E3">
        <v>3.8712010109078911</v>
      </c>
      <c r="F3">
        <v>59.9</v>
      </c>
      <c r="Y3" s="11"/>
    </row>
    <row r="4" spans="1:25" x14ac:dyDescent="0.3">
      <c r="A4">
        <v>61.7</v>
      </c>
      <c r="B4">
        <f t="shared" si="0"/>
        <v>3.9080149840306073</v>
      </c>
      <c r="C4">
        <v>49.8</v>
      </c>
      <c r="D4">
        <f t="shared" si="1"/>
        <v>4.1222839309113422</v>
      </c>
      <c r="E4">
        <v>3.9080149840306073</v>
      </c>
      <c r="F4">
        <v>61.7</v>
      </c>
      <c r="P4" s="4" t="s">
        <v>4</v>
      </c>
      <c r="Q4" s="4"/>
      <c r="Y4" s="11"/>
    </row>
    <row r="5" spans="1:25" x14ac:dyDescent="0.3">
      <c r="A5">
        <v>63.9</v>
      </c>
      <c r="B5">
        <f t="shared" si="0"/>
        <v>3.9531649487593215</v>
      </c>
      <c r="C5">
        <v>52.1</v>
      </c>
      <c r="D5">
        <f t="shared" si="1"/>
        <v>4.1573193613834887</v>
      </c>
      <c r="E5">
        <v>3.9531649487593215</v>
      </c>
      <c r="F5">
        <v>63.9</v>
      </c>
      <c r="P5" s="1" t="s">
        <v>5</v>
      </c>
      <c r="Q5" s="1">
        <v>0.98745694744092305</v>
      </c>
      <c r="Y5" s="11"/>
    </row>
    <row r="6" spans="1:25" x14ac:dyDescent="0.3">
      <c r="A6">
        <v>65.3</v>
      </c>
      <c r="B6">
        <f t="shared" si="0"/>
        <v>3.9908341858524357</v>
      </c>
      <c r="C6">
        <v>54.1</v>
      </c>
      <c r="D6">
        <f t="shared" si="1"/>
        <v>4.1789920362823851</v>
      </c>
      <c r="E6">
        <v>3.9908341858524357</v>
      </c>
      <c r="F6">
        <v>65.3</v>
      </c>
      <c r="P6" s="1" t="s">
        <v>6</v>
      </c>
      <c r="Q6" s="1">
        <v>0.9750712230493459</v>
      </c>
      <c r="Y6" s="11"/>
    </row>
    <row r="7" spans="1:25" x14ac:dyDescent="0.3">
      <c r="A7">
        <v>67.8</v>
      </c>
      <c r="B7">
        <f t="shared" si="0"/>
        <v>4.0000338827508592</v>
      </c>
      <c r="C7">
        <v>54.6</v>
      </c>
      <c r="D7">
        <f t="shared" si="1"/>
        <v>4.2165621949463494</v>
      </c>
      <c r="E7">
        <v>4.0000338827508592</v>
      </c>
      <c r="F7">
        <v>67.8</v>
      </c>
      <c r="P7" s="1" t="s">
        <v>7</v>
      </c>
      <c r="Q7" s="1">
        <v>0.97441520260327597</v>
      </c>
      <c r="Y7" s="11"/>
    </row>
    <row r="8" spans="1:25" x14ac:dyDescent="0.3">
      <c r="A8">
        <v>69.3</v>
      </c>
      <c r="B8">
        <f t="shared" si="0"/>
        <v>4.0707346965829672</v>
      </c>
      <c r="C8">
        <v>58.6</v>
      </c>
      <c r="D8">
        <f t="shared" si="1"/>
        <v>4.2384449061958573</v>
      </c>
      <c r="E8">
        <v>4.0707346965829672</v>
      </c>
      <c r="F8">
        <v>69.3</v>
      </c>
      <c r="P8" s="1" t="s">
        <v>8</v>
      </c>
      <c r="Q8" s="1">
        <v>2.587689557133066E-2</v>
      </c>
      <c r="Y8" s="11"/>
    </row>
    <row r="9" spans="1:25" ht="15" thickBot="1" x14ac:dyDescent="0.35">
      <c r="A9">
        <v>71.8</v>
      </c>
      <c r="B9">
        <f t="shared" si="0"/>
        <v>4.1108738641733114</v>
      </c>
      <c r="C9">
        <v>61</v>
      </c>
      <c r="D9">
        <f t="shared" si="1"/>
        <v>4.2738844760541781</v>
      </c>
      <c r="E9">
        <v>4.1108738641733114</v>
      </c>
      <c r="F9">
        <v>71.8</v>
      </c>
      <c r="P9" s="2" t="s">
        <v>9</v>
      </c>
      <c r="Q9" s="2">
        <v>40</v>
      </c>
      <c r="Y9" s="11"/>
    </row>
    <row r="10" spans="1:25" x14ac:dyDescent="0.3">
      <c r="A10">
        <v>73.7</v>
      </c>
      <c r="B10">
        <f t="shared" si="0"/>
        <v>4.1319614257934072</v>
      </c>
      <c r="C10">
        <v>62.3</v>
      </c>
      <c r="D10">
        <f t="shared" si="1"/>
        <v>4.3000027991952914</v>
      </c>
      <c r="E10">
        <v>4.1319614257934072</v>
      </c>
      <c r="F10">
        <v>73.7</v>
      </c>
      <c r="Y10" s="11"/>
    </row>
    <row r="11" spans="1:25" ht="15" thickBot="1" x14ac:dyDescent="0.35">
      <c r="A11">
        <v>76.5</v>
      </c>
      <c r="B11">
        <f t="shared" si="0"/>
        <v>4.1666652238017265</v>
      </c>
      <c r="C11">
        <v>64.5</v>
      </c>
      <c r="D11">
        <f t="shared" si="1"/>
        <v>4.3372907408324899</v>
      </c>
      <c r="E11">
        <v>4.1666652238017265</v>
      </c>
      <c r="F11">
        <v>76.5</v>
      </c>
      <c r="P11" t="s">
        <v>10</v>
      </c>
      <c r="Y11" s="11"/>
    </row>
    <row r="12" spans="1:25" x14ac:dyDescent="0.3">
      <c r="A12">
        <v>77.599999999999994</v>
      </c>
      <c r="B12">
        <f t="shared" si="0"/>
        <v>4.1713056033582285</v>
      </c>
      <c r="C12">
        <v>64.8</v>
      </c>
      <c r="D12">
        <f t="shared" si="1"/>
        <v>4.3515674271891731</v>
      </c>
      <c r="E12">
        <v>4.1713056033582285</v>
      </c>
      <c r="F12">
        <v>77.599999999999994</v>
      </c>
      <c r="P12" s="3"/>
      <c r="Q12" s="3" t="s">
        <v>15</v>
      </c>
      <c r="R12" s="3" t="s">
        <v>16</v>
      </c>
      <c r="S12" s="3" t="s">
        <v>17</v>
      </c>
      <c r="T12" s="3" t="s">
        <v>18</v>
      </c>
      <c r="U12" s="3" t="s">
        <v>19</v>
      </c>
      <c r="Y12" s="11"/>
    </row>
    <row r="13" spans="1:25" x14ac:dyDescent="0.3">
      <c r="A13">
        <v>79</v>
      </c>
      <c r="B13">
        <f t="shared" si="0"/>
        <v>4.1926804629429624</v>
      </c>
      <c r="C13">
        <v>66.2</v>
      </c>
      <c r="D13">
        <f t="shared" si="1"/>
        <v>4.3694478524670215</v>
      </c>
      <c r="E13">
        <v>4.1926804629429624</v>
      </c>
      <c r="F13">
        <v>79</v>
      </c>
      <c r="P13" s="1" t="s">
        <v>11</v>
      </c>
      <c r="Q13" s="1">
        <v>1</v>
      </c>
      <c r="R13" s="1">
        <v>0.99527549353413569</v>
      </c>
      <c r="S13" s="1">
        <v>0.99527549353413569</v>
      </c>
      <c r="T13" s="1">
        <v>1486.3427335091485</v>
      </c>
      <c r="U13" s="1">
        <v>4.4845051053116007E-32</v>
      </c>
      <c r="Y13" s="11"/>
    </row>
    <row r="14" spans="1:25" x14ac:dyDescent="0.3">
      <c r="A14">
        <v>80.5</v>
      </c>
      <c r="B14">
        <f t="shared" si="0"/>
        <v>4.2312037449392976</v>
      </c>
      <c r="C14">
        <v>68.8</v>
      </c>
      <c r="D14">
        <f t="shared" si="1"/>
        <v>4.3882571844245177</v>
      </c>
      <c r="E14">
        <v>4.2312037449392976</v>
      </c>
      <c r="F14">
        <v>80.5</v>
      </c>
      <c r="P14" s="1" t="s">
        <v>12</v>
      </c>
      <c r="Q14" s="1">
        <v>38</v>
      </c>
      <c r="R14" s="1">
        <v>2.544532152756299E-2</v>
      </c>
      <c r="S14" s="1">
        <v>6.6961372440955231E-4</v>
      </c>
      <c r="T14" s="1"/>
      <c r="U14" s="1"/>
      <c r="Y14" s="11"/>
    </row>
    <row r="15" spans="1:25" ht="15" thickBot="1" x14ac:dyDescent="0.35">
      <c r="A15">
        <v>82.9</v>
      </c>
      <c r="B15">
        <f t="shared" si="0"/>
        <v>4.2626798770413155</v>
      </c>
      <c r="C15">
        <v>71</v>
      </c>
      <c r="D15">
        <f t="shared" si="1"/>
        <v>4.4176350621412492</v>
      </c>
      <c r="E15">
        <v>4.2626798770413155</v>
      </c>
      <c r="F15">
        <v>82.9</v>
      </c>
      <c r="P15" s="2" t="s">
        <v>13</v>
      </c>
      <c r="Q15" s="2">
        <v>39</v>
      </c>
      <c r="R15" s="2">
        <v>1.0207208150616986</v>
      </c>
      <c r="S15" s="2"/>
      <c r="T15" s="2"/>
      <c r="U15" s="2"/>
      <c r="Y15" s="11"/>
    </row>
    <row r="16" spans="1:25" ht="15" thickBot="1" x14ac:dyDescent="0.35">
      <c r="A16">
        <v>84.7</v>
      </c>
      <c r="B16">
        <f t="shared" si="0"/>
        <v>4.2918283667557331</v>
      </c>
      <c r="C16">
        <v>73.099999999999994</v>
      </c>
      <c r="D16">
        <f t="shared" si="1"/>
        <v>4.4391156016580089</v>
      </c>
      <c r="E16">
        <v>4.2918283667557331</v>
      </c>
      <c r="F16">
        <v>84.7</v>
      </c>
      <c r="Y16" s="11"/>
    </row>
    <row r="17" spans="1:25" x14ac:dyDescent="0.3">
      <c r="A17">
        <v>83.7</v>
      </c>
      <c r="B17">
        <f t="shared" si="0"/>
        <v>4.2794400458987809</v>
      </c>
      <c r="C17">
        <v>72.2</v>
      </c>
      <c r="D17">
        <f t="shared" si="1"/>
        <v>4.4272389774954295</v>
      </c>
      <c r="E17">
        <v>4.2794400458987809</v>
      </c>
      <c r="F17">
        <v>83.7</v>
      </c>
      <c r="P17" s="3"/>
      <c r="Q17" s="3" t="s">
        <v>20</v>
      </c>
      <c r="R17" s="3" t="s">
        <v>8</v>
      </c>
      <c r="S17" s="3" t="s">
        <v>21</v>
      </c>
      <c r="T17" s="3" t="s">
        <v>22</v>
      </c>
      <c r="U17" s="3" t="s">
        <v>23</v>
      </c>
      <c r="V17" s="3" t="s">
        <v>24</v>
      </c>
      <c r="W17" s="3" t="s">
        <v>25</v>
      </c>
      <c r="X17" s="3" t="s">
        <v>26</v>
      </c>
      <c r="Y17" s="11"/>
    </row>
    <row r="18" spans="1:25" x14ac:dyDescent="0.3">
      <c r="A18">
        <v>84.5</v>
      </c>
      <c r="B18">
        <f t="shared" si="0"/>
        <v>4.3148178849804317</v>
      </c>
      <c r="C18">
        <v>74.8</v>
      </c>
      <c r="D18">
        <f t="shared" si="1"/>
        <v>4.4367515343631281</v>
      </c>
      <c r="E18">
        <v>4.3148178849804317</v>
      </c>
      <c r="F18">
        <v>84.5</v>
      </c>
      <c r="P18" s="1" t="s">
        <v>14</v>
      </c>
      <c r="Q18" s="1">
        <v>1.5391441301368656</v>
      </c>
      <c r="R18" s="1">
        <v>7.5303105586578697E-2</v>
      </c>
      <c r="S18" s="1">
        <v>20.439318115071046</v>
      </c>
      <c r="T18" s="1">
        <v>4.2355541294911986E-22</v>
      </c>
      <c r="U18" s="1">
        <v>1.3867009626629487</v>
      </c>
      <c r="V18" s="1">
        <v>1.6915872976107824</v>
      </c>
      <c r="W18" s="1">
        <v>1.3867009626629487</v>
      </c>
      <c r="X18" s="1">
        <v>1.6915872976107824</v>
      </c>
      <c r="Y18" s="11"/>
    </row>
    <row r="19" spans="1:25" ht="15" thickBot="1" x14ac:dyDescent="0.35">
      <c r="A19">
        <v>87</v>
      </c>
      <c r="B19">
        <f t="shared" si="0"/>
        <v>4.3463994570307305</v>
      </c>
      <c r="C19">
        <v>77.2</v>
      </c>
      <c r="D19">
        <f t="shared" si="1"/>
        <v>4.4659081186545837</v>
      </c>
      <c r="E19">
        <v>4.3463994570307305</v>
      </c>
      <c r="F19">
        <v>87</v>
      </c>
      <c r="P19" s="2" t="s">
        <v>49</v>
      </c>
      <c r="Q19" s="2">
        <v>0.66833200284519045</v>
      </c>
      <c r="R19" s="2">
        <v>1.7335356428693882E-2</v>
      </c>
      <c r="S19" s="2">
        <v>38.553115743207442</v>
      </c>
      <c r="T19" s="2">
        <v>4.4845051053115361E-32</v>
      </c>
      <c r="U19" s="2">
        <v>0.63323840846160873</v>
      </c>
      <c r="V19" s="2">
        <v>0.70342559722877218</v>
      </c>
      <c r="W19" s="2">
        <v>0.63323840846160873</v>
      </c>
      <c r="X19" s="2">
        <v>0.70342559722877218</v>
      </c>
      <c r="Y19" s="11"/>
    </row>
    <row r="20" spans="1:25" x14ac:dyDescent="0.3">
      <c r="A20">
        <v>88.1</v>
      </c>
      <c r="B20">
        <f t="shared" si="0"/>
        <v>4.3618239273563626</v>
      </c>
      <c r="C20">
        <v>78.400000000000006</v>
      </c>
      <c r="D20">
        <f t="shared" si="1"/>
        <v>4.478472532942134</v>
      </c>
      <c r="E20">
        <v>4.3618239273563626</v>
      </c>
      <c r="F20">
        <v>88.1</v>
      </c>
      <c r="Y20" s="11"/>
    </row>
    <row r="21" spans="1:25" x14ac:dyDescent="0.3">
      <c r="A21">
        <v>89.7</v>
      </c>
      <c r="B21">
        <f t="shared" si="0"/>
        <v>4.3757570216602861</v>
      </c>
      <c r="C21">
        <v>79.5</v>
      </c>
      <c r="D21">
        <f t="shared" si="1"/>
        <v>4.4964707690647501</v>
      </c>
      <c r="E21">
        <v>4.3757570216602861</v>
      </c>
      <c r="F21">
        <v>89.7</v>
      </c>
    </row>
    <row r="22" spans="1:25" x14ac:dyDescent="0.3">
      <c r="A22">
        <v>90</v>
      </c>
      <c r="B22">
        <f t="shared" si="0"/>
        <v>4.3782695857961693</v>
      </c>
      <c r="C22">
        <v>79.7</v>
      </c>
      <c r="D22">
        <f t="shared" si="1"/>
        <v>4.499809670330265</v>
      </c>
      <c r="E22">
        <v>4.3782695857961693</v>
      </c>
      <c r="F22">
        <v>90</v>
      </c>
    </row>
    <row r="23" spans="1:25" x14ac:dyDescent="0.3">
      <c r="A23">
        <v>89.7</v>
      </c>
      <c r="B23">
        <f t="shared" si="0"/>
        <v>4.3795235044557632</v>
      </c>
      <c r="C23">
        <v>79.8</v>
      </c>
      <c r="D23">
        <f t="shared" si="1"/>
        <v>4.4964707690647501</v>
      </c>
      <c r="E23">
        <v>4.3795235044557632</v>
      </c>
      <c r="F23">
        <v>89.7</v>
      </c>
      <c r="P23" t="s">
        <v>27</v>
      </c>
    </row>
    <row r="24" spans="1:25" ht="15" thickBot="1" x14ac:dyDescent="0.35">
      <c r="A24">
        <v>89.8</v>
      </c>
      <c r="B24">
        <f t="shared" si="0"/>
        <v>4.399375273008495</v>
      </c>
      <c r="C24">
        <v>81.400000000000006</v>
      </c>
      <c r="D24">
        <f t="shared" si="1"/>
        <v>4.497584975308154</v>
      </c>
      <c r="E24">
        <v>4.399375273008495</v>
      </c>
      <c r="F24">
        <v>89.8</v>
      </c>
    </row>
    <row r="25" spans="1:25" x14ac:dyDescent="0.3">
      <c r="A25">
        <v>91.1</v>
      </c>
      <c r="B25">
        <f t="shared" si="0"/>
        <v>4.396915247167632</v>
      </c>
      <c r="C25">
        <v>81.2</v>
      </c>
      <c r="D25">
        <f t="shared" si="1"/>
        <v>4.5119578042659123</v>
      </c>
      <c r="E25">
        <v>4.396915247167632</v>
      </c>
      <c r="F25">
        <v>91.1</v>
      </c>
      <c r="P25" s="3" t="s">
        <v>28</v>
      </c>
      <c r="Q25" s="3" t="s">
        <v>51</v>
      </c>
      <c r="R25" s="3" t="s">
        <v>45</v>
      </c>
      <c r="S25" s="3" t="s">
        <v>46</v>
      </c>
      <c r="T25" s="9" t="s">
        <v>47</v>
      </c>
      <c r="U25" s="9" t="s">
        <v>48</v>
      </c>
    </row>
    <row r="26" spans="1:25" x14ac:dyDescent="0.3">
      <c r="A26">
        <v>91.2</v>
      </c>
      <c r="B26">
        <f t="shared" si="0"/>
        <v>4.4308167988433134</v>
      </c>
      <c r="C26">
        <v>84</v>
      </c>
      <c r="D26">
        <f t="shared" si="1"/>
        <v>4.513054897080286</v>
      </c>
      <c r="E26">
        <v>4.4308167988433134</v>
      </c>
      <c r="F26">
        <v>91.2</v>
      </c>
      <c r="P26" s="1">
        <v>1</v>
      </c>
      <c r="Q26" s="1">
        <v>4.1151589201268184</v>
      </c>
      <c r="R26" s="1">
        <v>-4.6132165889007481E-2</v>
      </c>
      <c r="S26" s="1">
        <v>-1.8060600122646882</v>
      </c>
    </row>
    <row r="27" spans="1:25" x14ac:dyDescent="0.3">
      <c r="A27">
        <v>91.5</v>
      </c>
      <c r="B27">
        <f t="shared" si="0"/>
        <v>4.4589876758100102</v>
      </c>
      <c r="C27">
        <v>86.4</v>
      </c>
      <c r="D27">
        <f t="shared" si="1"/>
        <v>4.516338972281476</v>
      </c>
      <c r="E27">
        <v>4.4589876758100102</v>
      </c>
      <c r="F27">
        <v>91.5</v>
      </c>
      <c r="P27" s="1">
        <v>2</v>
      </c>
      <c r="Q27" s="1">
        <v>4.1263916551732622</v>
      </c>
      <c r="R27" s="1">
        <v>-3.3715150051858878E-2</v>
      </c>
      <c r="S27" s="1">
        <v>-1.3199376864868919</v>
      </c>
      <c r="T27">
        <f>(R27-R26)^2</f>
        <v>1.5418228229999924E-4</v>
      </c>
      <c r="U27">
        <f>R27*R27</f>
        <v>1.1367113430193598E-3</v>
      </c>
    </row>
    <row r="28" spans="1:25" x14ac:dyDescent="0.3">
      <c r="A28">
        <v>92.8</v>
      </c>
      <c r="B28">
        <f t="shared" si="0"/>
        <v>4.478472532942134</v>
      </c>
      <c r="C28">
        <v>88.1</v>
      </c>
      <c r="D28">
        <f t="shared" si="1"/>
        <v>4.5304466397921548</v>
      </c>
      <c r="E28">
        <v>4.478472532942134</v>
      </c>
      <c r="F28">
        <v>92.8</v>
      </c>
      <c r="P28" s="1">
        <v>3</v>
      </c>
      <c r="Q28" s="1">
        <v>4.1509956115630562</v>
      </c>
      <c r="R28" s="1">
        <v>-2.8711680651714033E-2</v>
      </c>
      <c r="S28" s="1">
        <v>-1.1240534085205534</v>
      </c>
      <c r="T28">
        <f t="shared" ref="T28:T65" si="2">(R28-R27)^2</f>
        <v>2.503470603818581E-5</v>
      </c>
      <c r="U28">
        <f t="shared" ref="U28:U65" si="3">R28*R28</f>
        <v>8.2436060584600997E-4</v>
      </c>
    </row>
    <row r="29" spans="1:25" x14ac:dyDescent="0.3">
      <c r="A29">
        <v>95.9</v>
      </c>
      <c r="B29">
        <f t="shared" si="0"/>
        <v>4.5075573571210912</v>
      </c>
      <c r="C29">
        <v>90.7</v>
      </c>
      <c r="D29">
        <f t="shared" si="1"/>
        <v>4.5633059818893926</v>
      </c>
      <c r="E29">
        <v>4.5075573571210912</v>
      </c>
      <c r="F29">
        <v>95.9</v>
      </c>
      <c r="P29" s="1">
        <v>4</v>
      </c>
      <c r="Q29" s="1">
        <v>4.181170777918588</v>
      </c>
      <c r="R29" s="1">
        <v>-2.3851416535099368E-2</v>
      </c>
      <c r="S29" s="1">
        <v>-0.9337755730687749</v>
      </c>
      <c r="T29">
        <f t="shared" si="2"/>
        <v>2.3622167283252133E-5</v>
      </c>
      <c r="U29">
        <f t="shared" si="3"/>
        <v>5.6889007073081157E-4</v>
      </c>
    </row>
    <row r="30" spans="1:25" x14ac:dyDescent="0.3">
      <c r="A30">
        <v>96.3</v>
      </c>
      <c r="B30">
        <f t="shared" si="0"/>
        <v>4.514150787600923</v>
      </c>
      <c r="C30">
        <v>91.3</v>
      </c>
      <c r="D30">
        <f t="shared" si="1"/>
        <v>4.5674683188040799</v>
      </c>
      <c r="E30">
        <v>4.514150787600923</v>
      </c>
      <c r="F30">
        <v>96.3</v>
      </c>
      <c r="P30" s="1">
        <v>5</v>
      </c>
      <c r="Q30" s="1">
        <v>4.2063463345906786</v>
      </c>
      <c r="R30" s="1">
        <v>-2.7354298308293501E-2</v>
      </c>
      <c r="S30" s="1">
        <v>-1.0709123100144866</v>
      </c>
      <c r="T30">
        <f t="shared" si="2"/>
        <v>1.2270180716975673E-5</v>
      </c>
      <c r="U30">
        <f t="shared" si="3"/>
        <v>7.4825763593910867E-4</v>
      </c>
    </row>
    <row r="31" spans="1:25" x14ac:dyDescent="0.3">
      <c r="A31">
        <v>97.3</v>
      </c>
      <c r="B31">
        <f t="shared" si="0"/>
        <v>4.5261269786476381</v>
      </c>
      <c r="C31">
        <v>92.4</v>
      </c>
      <c r="D31">
        <f t="shared" si="1"/>
        <v>4.577798989191959</v>
      </c>
      <c r="E31">
        <v>4.5261269786476381</v>
      </c>
      <c r="F31">
        <v>97.3</v>
      </c>
      <c r="P31" s="1">
        <v>6</v>
      </c>
      <c r="Q31" s="1">
        <v>4.2124947864443705</v>
      </c>
      <c r="R31" s="1">
        <v>4.067408501978953E-3</v>
      </c>
      <c r="S31" s="1">
        <v>0.15923778360295954</v>
      </c>
      <c r="T31">
        <f t="shared" si="2"/>
        <v>9.8732365887072232E-4</v>
      </c>
      <c r="U31">
        <f t="shared" si="3"/>
        <v>1.654381192197067E-5</v>
      </c>
    </row>
    <row r="32" spans="1:25" x14ac:dyDescent="0.3">
      <c r="A32">
        <v>95.8</v>
      </c>
      <c r="B32">
        <f t="shared" si="0"/>
        <v>4.535820107853298</v>
      </c>
      <c r="C32">
        <v>93.3</v>
      </c>
      <c r="D32">
        <f t="shared" si="1"/>
        <v>4.5622626849768144</v>
      </c>
      <c r="E32">
        <v>4.535820107853298</v>
      </c>
      <c r="F32">
        <v>95.8</v>
      </c>
      <c r="P32" s="1">
        <v>7</v>
      </c>
      <c r="Q32" s="1">
        <v>4.2597464029555692</v>
      </c>
      <c r="R32" s="1">
        <v>-2.1301496759711824E-2</v>
      </c>
      <c r="S32" s="1">
        <v>-0.83394700330487914</v>
      </c>
      <c r="T32">
        <f t="shared" si="2"/>
        <v>6.4358135417664196E-4</v>
      </c>
      <c r="U32">
        <f t="shared" si="3"/>
        <v>4.5375376420401337E-4</v>
      </c>
    </row>
    <row r="33" spans="1:21" x14ac:dyDescent="0.3">
      <c r="A33">
        <v>96.4</v>
      </c>
      <c r="B33">
        <f t="shared" si="0"/>
        <v>4.5485998344996972</v>
      </c>
      <c r="C33">
        <v>94.5</v>
      </c>
      <c r="D33">
        <f t="shared" si="1"/>
        <v>4.5685062016164997</v>
      </c>
      <c r="E33">
        <v>4.5485998344996972</v>
      </c>
      <c r="F33">
        <v>96.4</v>
      </c>
      <c r="P33" s="1">
        <v>8</v>
      </c>
      <c r="Q33" s="1">
        <v>4.2865726932237624</v>
      </c>
      <c r="R33" s="1">
        <v>-1.2688217169584348E-2</v>
      </c>
      <c r="S33" s="1">
        <v>-0.49673977398006708</v>
      </c>
      <c r="T33">
        <f t="shared" si="2"/>
        <v>7.4188585297706543E-5</v>
      </c>
      <c r="U33">
        <f t="shared" si="3"/>
        <v>1.6099085494253505E-4</v>
      </c>
    </row>
    <row r="34" spans="1:21" x14ac:dyDescent="0.3">
      <c r="A34">
        <v>97.4</v>
      </c>
      <c r="B34">
        <f t="shared" si="0"/>
        <v>4.5633059818893926</v>
      </c>
      <c r="C34">
        <v>95.9</v>
      </c>
      <c r="D34">
        <f t="shared" si="1"/>
        <v>4.5788262106484892</v>
      </c>
      <c r="E34">
        <v>4.5633059818893926</v>
      </c>
      <c r="F34">
        <v>97.4</v>
      </c>
      <c r="P34" s="1">
        <v>9</v>
      </c>
      <c r="Q34" s="1">
        <v>4.3006661855164428</v>
      </c>
      <c r="R34" s="1">
        <v>-6.6338632115137131E-4</v>
      </c>
      <c r="S34" s="1">
        <v>-2.5971369091958522E-2</v>
      </c>
      <c r="T34">
        <f t="shared" si="2"/>
        <v>1.4459655693342536E-4</v>
      </c>
      <c r="U34">
        <f t="shared" si="3"/>
        <v>4.4008141109075036E-7</v>
      </c>
    </row>
    <row r="35" spans="1:21" x14ac:dyDescent="0.3">
      <c r="A35">
        <v>100</v>
      </c>
      <c r="B35">
        <f t="shared" si="0"/>
        <v>4.6051701859880918</v>
      </c>
      <c r="C35">
        <v>100</v>
      </c>
      <c r="D35">
        <f t="shared" si="1"/>
        <v>4.6051701859880918</v>
      </c>
      <c r="E35">
        <v>4.6051701859880918</v>
      </c>
      <c r="F35">
        <v>100</v>
      </c>
      <c r="P35" s="1">
        <v>10</v>
      </c>
      <c r="Q35" s="1">
        <v>4.3238598443456766</v>
      </c>
      <c r="R35" s="1">
        <v>1.3430896486813282E-2</v>
      </c>
      <c r="S35" s="1">
        <v>0.52581543931974351</v>
      </c>
      <c r="T35">
        <f t="shared" si="2"/>
        <v>1.98648807870888E-4</v>
      </c>
      <c r="U35">
        <f t="shared" si="3"/>
        <v>1.8038898043949337E-4</v>
      </c>
    </row>
    <row r="36" spans="1:21" x14ac:dyDescent="0.3">
      <c r="A36">
        <v>99.9</v>
      </c>
      <c r="B36">
        <f t="shared" si="0"/>
        <v>4.6061696863211745</v>
      </c>
      <c r="C36">
        <v>100.1</v>
      </c>
      <c r="D36">
        <f t="shared" si="1"/>
        <v>4.604169685654508</v>
      </c>
      <c r="E36">
        <v>4.6061696863211745</v>
      </c>
      <c r="F36">
        <v>99.9</v>
      </c>
      <c r="P36" s="1">
        <v>11</v>
      </c>
      <c r="Q36" s="1">
        <v>4.3269611585086363</v>
      </c>
      <c r="R36" s="1">
        <v>2.4606268680536836E-2</v>
      </c>
      <c r="S36" s="1">
        <v>0.96332780086416814</v>
      </c>
      <c r="T36">
        <f t="shared" si="2"/>
        <v>1.2488894366824961E-4</v>
      </c>
      <c r="U36">
        <f t="shared" si="3"/>
        <v>6.0546845837876795E-4</v>
      </c>
    </row>
    <row r="37" spans="1:21" x14ac:dyDescent="0.3">
      <c r="A37">
        <v>99.7</v>
      </c>
      <c r="B37">
        <f t="shared" si="0"/>
        <v>4.619073091157083</v>
      </c>
      <c r="C37">
        <v>101.4</v>
      </c>
      <c r="D37">
        <f t="shared" si="1"/>
        <v>4.6021656769677923</v>
      </c>
      <c r="E37">
        <v>4.619073091157083</v>
      </c>
      <c r="F37">
        <v>99.7</v>
      </c>
      <c r="P37" s="1">
        <v>12</v>
      </c>
      <c r="Q37" s="1">
        <v>4.3412466612254361</v>
      </c>
      <c r="R37" s="1">
        <v>2.8201191241585377E-2</v>
      </c>
      <c r="S37" s="1">
        <v>1.104067906159008</v>
      </c>
      <c r="T37">
        <f t="shared" si="2"/>
        <v>1.2923468219935803E-5</v>
      </c>
      <c r="U37">
        <f t="shared" si="3"/>
        <v>7.9530718744447182E-4</v>
      </c>
    </row>
    <row r="38" spans="1:21" x14ac:dyDescent="0.3">
      <c r="A38">
        <v>99.1</v>
      </c>
      <c r="B38">
        <f t="shared" si="0"/>
        <v>4.6269316777696039</v>
      </c>
      <c r="C38">
        <v>102.2</v>
      </c>
      <c r="D38">
        <f t="shared" si="1"/>
        <v>4.5961294413359424</v>
      </c>
      <c r="E38">
        <v>4.6269316777696039</v>
      </c>
      <c r="F38">
        <v>99.1</v>
      </c>
      <c r="P38" s="1">
        <v>13</v>
      </c>
      <c r="Q38" s="1">
        <v>4.3669930034382167</v>
      </c>
      <c r="R38" s="1">
        <v>2.1264180986301007E-2</v>
      </c>
      <c r="S38" s="1">
        <v>0.83248610232862419</v>
      </c>
      <c r="T38">
        <f t="shared" si="2"/>
        <v>4.8122111281920525E-5</v>
      </c>
      <c r="U38">
        <f t="shared" si="3"/>
        <v>4.5216539301816525E-4</v>
      </c>
    </row>
    <row r="39" spans="1:21" x14ac:dyDescent="0.3">
      <c r="A39">
        <v>99.6</v>
      </c>
      <c r="B39">
        <f t="shared" si="0"/>
        <v>4.6558633003036096</v>
      </c>
      <c r="C39">
        <v>105.2</v>
      </c>
      <c r="D39">
        <f t="shared" si="1"/>
        <v>4.6011621645905523</v>
      </c>
      <c r="E39">
        <v>4.6558633003036096</v>
      </c>
      <c r="F39">
        <v>99.6</v>
      </c>
      <c r="P39" s="1">
        <v>14</v>
      </c>
      <c r="Q39" s="1">
        <v>4.3880295098477777</v>
      </c>
      <c r="R39" s="1">
        <v>2.9605552293471504E-2</v>
      </c>
      <c r="S39" s="1">
        <v>1.1590482065571275</v>
      </c>
      <c r="T39">
        <f t="shared" si="2"/>
        <v>6.9578475284087251E-5</v>
      </c>
      <c r="U39">
        <f t="shared" si="3"/>
        <v>8.7648872660147585E-4</v>
      </c>
    </row>
    <row r="40" spans="1:21" x14ac:dyDescent="0.3">
      <c r="A40">
        <v>101.1</v>
      </c>
      <c r="B40">
        <f t="shared" si="0"/>
        <v>4.677490847567717</v>
      </c>
      <c r="C40">
        <v>107.5</v>
      </c>
      <c r="D40">
        <f t="shared" si="1"/>
        <v>4.6161101260264257</v>
      </c>
      <c r="E40">
        <v>4.677490847567717</v>
      </c>
      <c r="F40">
        <v>101.1</v>
      </c>
      <c r="P40" s="1">
        <v>15</v>
      </c>
      <c r="Q40" s="1">
        <v>4.407510378358527</v>
      </c>
      <c r="R40" s="1">
        <v>3.1605223299481899E-2</v>
      </c>
      <c r="S40" s="1">
        <v>1.2373347073542003</v>
      </c>
      <c r="T40">
        <f t="shared" si="2"/>
        <v>3.9986841322786255E-6</v>
      </c>
      <c r="U40">
        <f t="shared" si="3"/>
        <v>9.9889013981011346E-4</v>
      </c>
    </row>
    <row r="41" spans="1:21" x14ac:dyDescent="0.3">
      <c r="A41">
        <v>105.1</v>
      </c>
      <c r="B41">
        <f t="shared" si="0"/>
        <v>4.705015520957808</v>
      </c>
      <c r="C41">
        <v>110.5</v>
      </c>
      <c r="D41">
        <f t="shared" si="1"/>
        <v>4.6549122778829055</v>
      </c>
      <c r="E41">
        <v>4.705015520957808</v>
      </c>
      <c r="F41">
        <v>105.1</v>
      </c>
      <c r="P41" s="1">
        <v>16</v>
      </c>
      <c r="Q41" s="1">
        <v>4.3992308670683116</v>
      </c>
      <c r="R41" s="1">
        <v>2.8008110427117927E-2</v>
      </c>
      <c r="S41" s="1">
        <v>1.0965088520494708</v>
      </c>
      <c r="T41">
        <f t="shared" si="2"/>
        <v>1.2939221016526587E-5</v>
      </c>
      <c r="U41">
        <f t="shared" si="3"/>
        <v>7.84454249697632E-4</v>
      </c>
    </row>
    <row r="42" spans="1:21" x14ac:dyDescent="0.3">
      <c r="P42" s="1">
        <v>17</v>
      </c>
      <c r="Q42" s="1">
        <v>4.4228750091180862</v>
      </c>
      <c r="R42" s="1">
        <v>1.3876525245041904E-2</v>
      </c>
      <c r="S42" s="1">
        <v>0.54326166723993874</v>
      </c>
      <c r="T42">
        <f t="shared" si="2"/>
        <v>1.9970169975827063E-4</v>
      </c>
      <c r="U42">
        <f t="shared" si="3"/>
        <v>1.9255795287628527E-4</v>
      </c>
    </row>
    <row r="43" spans="1:21" x14ac:dyDescent="0.3">
      <c r="P43" s="1">
        <v>18</v>
      </c>
      <c r="Q43" s="1">
        <v>4.4439819844194623</v>
      </c>
      <c r="R43" s="1">
        <v>2.1926134235121353E-2</v>
      </c>
      <c r="S43" s="1">
        <v>0.85840136708249515</v>
      </c>
      <c r="T43">
        <f t="shared" si="2"/>
        <v>6.4796204893167883E-5</v>
      </c>
      <c r="U43">
        <f t="shared" si="3"/>
        <v>4.8075536249656063E-4</v>
      </c>
    </row>
    <row r="44" spans="1:21" x14ac:dyDescent="0.3">
      <c r="P44" s="1">
        <v>19</v>
      </c>
      <c r="Q44" s="1">
        <v>4.4542906515650174</v>
      </c>
      <c r="R44" s="1">
        <v>2.4181881377116632E-2</v>
      </c>
      <c r="S44" s="1">
        <v>0.94671316932347327</v>
      </c>
      <c r="T44">
        <f t="shared" si="2"/>
        <v>5.0883951686198694E-6</v>
      </c>
      <c r="U44">
        <f t="shared" si="3"/>
        <v>5.8476338693694014E-4</v>
      </c>
    </row>
    <row r="45" spans="1:21" x14ac:dyDescent="0.3">
      <c r="P45" s="1">
        <v>20</v>
      </c>
      <c r="Q45" s="1">
        <v>4.4636025843869902</v>
      </c>
      <c r="R45" s="1">
        <v>3.2868184677759871E-2</v>
      </c>
      <c r="S45" s="1">
        <v>1.2867792543071985</v>
      </c>
      <c r="T45">
        <f t="shared" si="2"/>
        <v>7.5451865030765625E-5</v>
      </c>
      <c r="U45">
        <f t="shared" si="3"/>
        <v>1.0803175640113287E-3</v>
      </c>
    </row>
    <row r="46" spans="1:21" x14ac:dyDescent="0.3">
      <c r="P46" s="1">
        <v>21</v>
      </c>
      <c r="Q46" s="1">
        <v>4.465281811408202</v>
      </c>
      <c r="R46" s="1">
        <v>3.4527858922063004E-2</v>
      </c>
      <c r="S46" s="1">
        <v>1.3517549871447445</v>
      </c>
      <c r="T46">
        <f t="shared" si="2"/>
        <v>2.7545185972031762E-6</v>
      </c>
      <c r="U46">
        <f t="shared" si="3"/>
        <v>1.1921730417418857E-3</v>
      </c>
    </row>
    <row r="47" spans="1:21" x14ac:dyDescent="0.3">
      <c r="P47" s="1">
        <v>22</v>
      </c>
      <c r="Q47" s="1">
        <v>4.4661198453773734</v>
      </c>
      <c r="R47" s="1">
        <v>3.0350923687376685E-2</v>
      </c>
      <c r="S47" s="1">
        <v>1.1882292658652254</v>
      </c>
      <c r="T47">
        <f t="shared" si="2"/>
        <v>1.7446787954764051E-5</v>
      </c>
      <c r="U47">
        <f t="shared" si="3"/>
        <v>9.2117856867696319E-4</v>
      </c>
    </row>
    <row r="48" spans="1:21" x14ac:dyDescent="0.3">
      <c r="P48" s="1">
        <v>23</v>
      </c>
      <c r="Q48" s="1">
        <v>4.4793874176142392</v>
      </c>
      <c r="R48" s="1">
        <v>1.8197557693914845E-2</v>
      </c>
      <c r="S48" s="1">
        <v>0.7124287498430808</v>
      </c>
      <c r="T48">
        <f t="shared" si="2"/>
        <v>1.4770430497103469E-4</v>
      </c>
      <c r="U48">
        <f t="shared" si="3"/>
        <v>3.3115110602335938E-4</v>
      </c>
    </row>
    <row r="49" spans="16:21" x14ac:dyDescent="0.3">
      <c r="P49" s="1">
        <v>24</v>
      </c>
      <c r="Q49" s="1">
        <v>4.4777433036169647</v>
      </c>
      <c r="R49" s="1">
        <v>3.4214500648947599E-2</v>
      </c>
      <c r="S49" s="1">
        <v>1.339487107766445</v>
      </c>
      <c r="T49">
        <f t="shared" si="2"/>
        <v>2.5654246162477336E-4</v>
      </c>
      <c r="U49">
        <f t="shared" si="3"/>
        <v>1.1706320546568357E-3</v>
      </c>
    </row>
    <row r="50" spans="16:21" x14ac:dyDescent="0.3">
      <c r="P50" s="1">
        <v>25</v>
      </c>
      <c r="Q50" s="1">
        <v>4.5004007955479324</v>
      </c>
      <c r="R50" s="1">
        <v>1.2654101532353579E-2</v>
      </c>
      <c r="S50" s="1">
        <v>0.49540415734451465</v>
      </c>
      <c r="T50">
        <f t="shared" si="2"/>
        <v>4.6485081006682823E-4</v>
      </c>
      <c r="U50">
        <f t="shared" si="3"/>
        <v>1.601262855911132E-4</v>
      </c>
    </row>
    <row r="51" spans="16:21" x14ac:dyDescent="0.3">
      <c r="P51" s="1">
        <v>26</v>
      </c>
      <c r="Q51" s="1">
        <v>4.51922829417299</v>
      </c>
      <c r="R51" s="1">
        <v>-2.8893218915140295E-3</v>
      </c>
      <c r="S51" s="1">
        <v>-0.11311605753303447</v>
      </c>
      <c r="T51">
        <f t="shared" si="2"/>
        <v>2.4159801173363624E-4</v>
      </c>
      <c r="U51">
        <f t="shared" si="3"/>
        <v>8.3481809927822091E-6</v>
      </c>
    </row>
    <row r="52" spans="16:21" x14ac:dyDescent="0.3">
      <c r="P52" s="1">
        <v>27</v>
      </c>
      <c r="Q52" s="1">
        <v>4.5322506477652551</v>
      </c>
      <c r="R52" s="1">
        <v>-1.8040079731003189E-3</v>
      </c>
      <c r="S52" s="1">
        <v>-7.0626353634948638E-2</v>
      </c>
      <c r="T52">
        <f t="shared" si="2"/>
        <v>1.1779063015025225E-6</v>
      </c>
      <c r="U52">
        <f t="shared" si="3"/>
        <v>3.2544447670095211E-6</v>
      </c>
    </row>
    <row r="53" spans="16:21" x14ac:dyDescent="0.3">
      <c r="P53" s="1">
        <v>28</v>
      </c>
      <c r="Q53" s="1">
        <v>4.5516889665611782</v>
      </c>
      <c r="R53" s="1">
        <v>1.1617015328214464E-2</v>
      </c>
      <c r="S53" s="1">
        <v>0.45480255352921789</v>
      </c>
      <c r="T53">
        <f t="shared" si="2"/>
        <v>1.8012386645443435E-4</v>
      </c>
      <c r="U53">
        <f t="shared" si="3"/>
        <v>1.349550451359698E-4</v>
      </c>
    </row>
    <row r="54" spans="16:21" x14ac:dyDescent="0.3">
      <c r="P54" s="1">
        <v>29</v>
      </c>
      <c r="Q54" s="1">
        <v>4.5560955671593844</v>
      </c>
      <c r="R54" s="1">
        <v>1.1372751644695533E-2</v>
      </c>
      <c r="S54" s="1">
        <v>0.4452397059422778</v>
      </c>
      <c r="T54">
        <f t="shared" si="2"/>
        <v>5.966474708623622E-8</v>
      </c>
      <c r="U54">
        <f t="shared" si="3"/>
        <v>1.2933947997192496E-4</v>
      </c>
    </row>
    <row r="55" spans="16:21" x14ac:dyDescent="0.3">
      <c r="P55" s="1">
        <v>30</v>
      </c>
      <c r="Q55" s="1">
        <v>4.5640996389080923</v>
      </c>
      <c r="R55" s="1">
        <v>1.3699350283866707E-2</v>
      </c>
      <c r="S55" s="1">
        <v>0.53632532236241981</v>
      </c>
      <c r="T55">
        <f t="shared" si="2"/>
        <v>5.4130612277931565E-6</v>
      </c>
      <c r="U55">
        <f t="shared" si="3"/>
        <v>1.8767219820007883E-4</v>
      </c>
    </row>
    <row r="56" spans="16:21" x14ac:dyDescent="0.3">
      <c r="P56" s="1">
        <v>31</v>
      </c>
      <c r="Q56" s="1">
        <v>4.5705778673639479</v>
      </c>
      <c r="R56" s="1">
        <v>-8.3151823871334685E-3</v>
      </c>
      <c r="S56" s="1">
        <v>-0.32553681611701352</v>
      </c>
      <c r="T56">
        <f t="shared" si="2"/>
        <v>4.8463964872253411E-4</v>
      </c>
      <c r="U56">
        <f t="shared" si="3"/>
        <v>6.9142258131294642E-5</v>
      </c>
    </row>
    <row r="57" spans="16:21" x14ac:dyDescent="0.3">
      <c r="P57" s="1">
        <v>32</v>
      </c>
      <c r="Q57" s="1">
        <v>4.5791189676693502</v>
      </c>
      <c r="R57" s="1">
        <v>-1.0612766052850553E-2</v>
      </c>
      <c r="S57" s="1">
        <v>-0.41548650530931996</v>
      </c>
      <c r="T57">
        <f t="shared" si="2"/>
        <v>5.2788907009699553E-6</v>
      </c>
      <c r="U57">
        <f t="shared" si="3"/>
        <v>1.126308032925371E-4</v>
      </c>
    </row>
    <row r="58" spans="16:21" x14ac:dyDescent="0.3">
      <c r="P58" s="1">
        <v>33</v>
      </c>
      <c r="Q58" s="1">
        <v>4.5889475566084421</v>
      </c>
      <c r="R58" s="1">
        <v>-1.0121345959952954E-2</v>
      </c>
      <c r="S58" s="1">
        <v>-0.39624756081360457</v>
      </c>
      <c r="T58">
        <f t="shared" si="2"/>
        <v>2.4149370770348455E-7</v>
      </c>
      <c r="U58">
        <f t="shared" si="3"/>
        <v>1.0244164404105599E-4</v>
      </c>
    </row>
    <row r="59" spans="16:21" x14ac:dyDescent="0.3">
      <c r="P59" s="1">
        <v>34</v>
      </c>
      <c r="Q59" s="1">
        <v>4.6169267439812458</v>
      </c>
      <c r="R59" s="1">
        <v>-1.1756557993154004E-2</v>
      </c>
      <c r="S59" s="1">
        <v>-0.46026560565988334</v>
      </c>
      <c r="T59">
        <f t="shared" si="2"/>
        <v>2.673918393525512E-6</v>
      </c>
      <c r="U59">
        <f t="shared" si="3"/>
        <v>1.3821665584639331E-4</v>
      </c>
    </row>
    <row r="60" spans="16:21" x14ac:dyDescent="0.3">
      <c r="P60" s="1">
        <v>35</v>
      </c>
      <c r="Q60" s="1">
        <v>4.6175947420406986</v>
      </c>
      <c r="R60" s="1">
        <v>-1.3425056386190626E-2</v>
      </c>
      <c r="S60" s="1">
        <v>-0.52558680118843271</v>
      </c>
      <c r="T60">
        <f t="shared" si="2"/>
        <v>2.7838868875657885E-6</v>
      </c>
      <c r="U60">
        <f t="shared" si="3"/>
        <v>1.802321389723977E-4</v>
      </c>
    </row>
    <row r="61" spans="16:21" x14ac:dyDescent="0.3">
      <c r="P61" s="1">
        <v>36</v>
      </c>
      <c r="Q61" s="1">
        <v>4.6262185004382044</v>
      </c>
      <c r="R61" s="1">
        <v>-2.4052823470412044E-2</v>
      </c>
      <c r="S61" s="1">
        <v>-0.94166059223167708</v>
      </c>
      <c r="T61">
        <f t="shared" si="2"/>
        <v>1.1294943319646022E-4</v>
      </c>
      <c r="U61">
        <f t="shared" si="3"/>
        <v>5.7853831689880448E-4</v>
      </c>
    </row>
    <row r="62" spans="16:21" x14ac:dyDescent="0.3">
      <c r="P62" s="1">
        <v>37</v>
      </c>
      <c r="Q62" s="1">
        <v>4.6314706453684824</v>
      </c>
      <c r="R62" s="1">
        <v>-3.5341204032540041E-2</v>
      </c>
      <c r="S62" s="1">
        <v>-1.3835971964123048</v>
      </c>
      <c r="T62">
        <f t="shared" si="2"/>
        <v>1.2742753571542921E-4</v>
      </c>
      <c r="U62">
        <f t="shared" si="3"/>
        <v>1.2490007024696245E-3</v>
      </c>
    </row>
    <row r="63" spans="16:21" x14ac:dyDescent="0.3">
      <c r="P63" s="1">
        <v>38</v>
      </c>
      <c r="Q63" s="1">
        <v>4.6508065746021954</v>
      </c>
      <c r="R63" s="1">
        <v>-4.9644410011643103E-2</v>
      </c>
      <c r="S63" s="1">
        <v>-1.9435632822924971</v>
      </c>
      <c r="T63">
        <f t="shared" si="2"/>
        <v>2.0458170128064958E-4</v>
      </c>
      <c r="U63">
        <f t="shared" si="3"/>
        <v>2.4645674454041298E-3</v>
      </c>
    </row>
    <row r="64" spans="16:21" x14ac:dyDescent="0.3">
      <c r="P64" s="1">
        <v>39</v>
      </c>
      <c r="Q64" s="1">
        <v>4.6652609565818448</v>
      </c>
      <c r="R64" s="1">
        <v>-4.9150830555419134E-2</v>
      </c>
      <c r="S64" s="1">
        <v>-1.9242397993910825</v>
      </c>
      <c r="T64">
        <f t="shared" si="2"/>
        <v>2.4362067960634921E-7</v>
      </c>
      <c r="U64">
        <f t="shared" si="3"/>
        <v>2.415804144287523E-3</v>
      </c>
    </row>
    <row r="65" spans="16:21" ht="15" thickBot="1" x14ac:dyDescent="0.35">
      <c r="P65" s="2">
        <v>40</v>
      </c>
      <c r="Q65" s="2">
        <v>4.6836565766763041</v>
      </c>
      <c r="R65" s="2">
        <v>-2.8744298793398571E-2</v>
      </c>
      <c r="S65" s="2">
        <v>-1.1253303986690879</v>
      </c>
      <c r="T65">
        <f t="shared" si="2"/>
        <v>4.1642653855435407E-4</v>
      </c>
      <c r="U65">
        <f t="shared" si="3"/>
        <v>8.2623471312417453E-4</v>
      </c>
    </row>
    <row r="66" spans="16:21" x14ac:dyDescent="0.3">
      <c r="T66">
        <f>SUM(T27:T65)</f>
        <v>5.5558554294594725E-3</v>
      </c>
      <c r="U66">
        <f>SUM(U27:U65)</f>
        <v>2.3317144797951991E-2</v>
      </c>
    </row>
    <row r="67" spans="16:21" x14ac:dyDescent="0.3">
      <c r="T67" s="12">
        <f>T66/U66</f>
        <v>0.23827340258003882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B7772-CDB9-419D-80A0-4B606BFA5C12}">
  <dimension ref="A1:T64"/>
  <sheetViews>
    <sheetView workbookViewId="0">
      <selection activeCell="G24" sqref="G24"/>
    </sheetView>
  </sheetViews>
  <sheetFormatPr defaultRowHeight="14.4" x14ac:dyDescent="0.3"/>
  <cols>
    <col min="3" max="3" width="10.33203125" customWidth="1"/>
    <col min="12" max="12" width="14.88671875" customWidth="1"/>
    <col min="13" max="13" width="16.5546875" customWidth="1"/>
    <col min="16" max="16" width="10.77734375" customWidth="1"/>
  </cols>
  <sheetData>
    <row r="1" spans="1:20" ht="21.6" thickBot="1" x14ac:dyDescent="0.45">
      <c r="C1" s="22" t="s">
        <v>73</v>
      </c>
      <c r="L1" t="s">
        <v>3</v>
      </c>
    </row>
    <row r="2" spans="1:20" ht="15" thickBot="1" x14ac:dyDescent="0.35">
      <c r="C2" s="3" t="s">
        <v>30</v>
      </c>
    </row>
    <row r="3" spans="1:20" x14ac:dyDescent="0.3">
      <c r="B3">
        <v>1</v>
      </c>
      <c r="C3" s="1">
        <v>-4.8156035485734847</v>
      </c>
      <c r="J3">
        <v>47.2</v>
      </c>
      <c r="L3" s="4" t="s">
        <v>4</v>
      </c>
      <c r="M3" s="4"/>
      <c r="O3" s="23">
        <f>M5*A43</f>
        <v>29.779101424880238</v>
      </c>
    </row>
    <row r="4" spans="1:20" x14ac:dyDescent="0.3">
      <c r="B4">
        <v>2</v>
      </c>
      <c r="C4" s="1">
        <v>-3.984595972881209</v>
      </c>
      <c r="D4" s="1">
        <v>-4.8156035485734847</v>
      </c>
      <c r="J4">
        <v>48</v>
      </c>
      <c r="L4" s="1" t="s">
        <v>5</v>
      </c>
      <c r="M4" s="1">
        <v>0.9358717456260679</v>
      </c>
      <c r="O4" s="23">
        <f>CHIINV(0.05,6)</f>
        <v>12.591587243743978</v>
      </c>
    </row>
    <row r="5" spans="1:20" ht="15.6" x14ac:dyDescent="0.3">
      <c r="B5">
        <v>3</v>
      </c>
      <c r="C5" s="1">
        <v>-3.4648289275736062</v>
      </c>
      <c r="D5" s="1">
        <v>-3.984595972881209</v>
      </c>
      <c r="E5" s="1">
        <v>-4.8156035485734847</v>
      </c>
      <c r="J5">
        <v>49.8</v>
      </c>
      <c r="L5" s="1" t="s">
        <v>6</v>
      </c>
      <c r="M5" s="19">
        <v>0.87585592426118353</v>
      </c>
      <c r="P5" s="21" t="s">
        <v>69</v>
      </c>
      <c r="Q5">
        <f>M5*34</f>
        <v>29.779101424880238</v>
      </c>
    </row>
    <row r="6" spans="1:20" x14ac:dyDescent="0.3">
      <c r="B6">
        <v>4</v>
      </c>
      <c r="C6" s="1">
        <v>-2.9006821474583333</v>
      </c>
      <c r="D6" s="1">
        <v>-3.4648289275736062</v>
      </c>
      <c r="E6" s="1">
        <v>-3.984595972881209</v>
      </c>
      <c r="F6" s="1">
        <v>-4.8156035485734847</v>
      </c>
      <c r="J6">
        <v>52.1</v>
      </c>
      <c r="L6" s="1" t="s">
        <v>7</v>
      </c>
      <c r="M6" s="1">
        <v>0.84243251925457918</v>
      </c>
      <c r="P6" t="s">
        <v>70</v>
      </c>
      <c r="Q6">
        <f>CHIINV(0.05,6)</f>
        <v>12.591587243743978</v>
      </c>
      <c r="R6" t="s">
        <v>71</v>
      </c>
    </row>
    <row r="7" spans="1:20" ht="15.6" x14ac:dyDescent="0.3">
      <c r="B7">
        <v>5</v>
      </c>
      <c r="C7" s="1">
        <v>-2.9231632082276633</v>
      </c>
      <c r="D7" s="1">
        <v>-2.9006821474583333</v>
      </c>
      <c r="E7" s="1">
        <v>-3.4648289275736062</v>
      </c>
      <c r="F7" s="1">
        <v>-3.984595972881209</v>
      </c>
      <c r="G7" s="1">
        <v>-4.8156035485734847</v>
      </c>
      <c r="J7">
        <v>54.1</v>
      </c>
      <c r="L7" s="1" t="s">
        <v>8</v>
      </c>
      <c r="M7" s="1">
        <v>0.94945628403714666</v>
      </c>
      <c r="O7" s="20" t="s">
        <v>72</v>
      </c>
    </row>
    <row r="8" spans="1:20" ht="15" thickBot="1" x14ac:dyDescent="0.35">
      <c r="B8">
        <v>6</v>
      </c>
      <c r="C8" s="1">
        <v>-0.77878347342000609</v>
      </c>
      <c r="D8" s="1">
        <v>-2.9231632082276633</v>
      </c>
      <c r="E8" s="1">
        <v>-2.9006821474583333</v>
      </c>
      <c r="F8" s="1">
        <v>-3.4648289275736062</v>
      </c>
      <c r="G8" s="1">
        <v>-3.984595972881209</v>
      </c>
      <c r="H8" s="1">
        <v>-4.8156035485734847</v>
      </c>
      <c r="J8">
        <v>54.6</v>
      </c>
      <c r="L8" s="2" t="s">
        <v>9</v>
      </c>
      <c r="M8" s="2">
        <v>34</v>
      </c>
    </row>
    <row r="9" spans="1:20" x14ac:dyDescent="0.3">
      <c r="C9" s="1" t="s">
        <v>35</v>
      </c>
      <c r="D9" s="1" t="s">
        <v>36</v>
      </c>
      <c r="E9" s="1" t="s">
        <v>37</v>
      </c>
      <c r="F9" s="1" t="s">
        <v>38</v>
      </c>
      <c r="G9" s="1" t="s">
        <v>39</v>
      </c>
      <c r="H9" s="1" t="s">
        <v>40</v>
      </c>
      <c r="I9" s="1" t="s">
        <v>41</v>
      </c>
      <c r="J9" t="s">
        <v>1</v>
      </c>
    </row>
    <row r="10" spans="1:20" ht="15" thickBot="1" x14ac:dyDescent="0.35">
      <c r="A10">
        <v>1</v>
      </c>
      <c r="B10">
        <v>7</v>
      </c>
      <c r="C10" s="5">
        <v>-2.1237455949586632</v>
      </c>
      <c r="D10" s="5">
        <v>-0.77878347342000609</v>
      </c>
      <c r="E10" s="5">
        <v>-2.9231632082276633</v>
      </c>
      <c r="F10" s="5">
        <v>-2.9006821474583333</v>
      </c>
      <c r="G10" s="5">
        <v>-3.4648289275736062</v>
      </c>
      <c r="H10" s="5">
        <v>-3.984595972881209</v>
      </c>
      <c r="I10" s="5">
        <v>-4.8156035485734847</v>
      </c>
      <c r="J10">
        <v>58.6</v>
      </c>
      <c r="L10" t="s">
        <v>10</v>
      </c>
    </row>
    <row r="11" spans="1:20" x14ac:dyDescent="0.3">
      <c r="A11">
        <v>2</v>
      </c>
      <c r="C11" s="5">
        <v>-1.3307228678818461</v>
      </c>
      <c r="D11" s="5">
        <v>-2.1237455949586632</v>
      </c>
      <c r="E11" s="5">
        <v>-0.77878347342000609</v>
      </c>
      <c r="F11" s="5">
        <v>-2.9231632082276633</v>
      </c>
      <c r="G11" s="5">
        <v>-2.9006821474583333</v>
      </c>
      <c r="H11" s="5">
        <v>-3.4648289275736062</v>
      </c>
      <c r="I11" s="5">
        <v>-3.984595972881209</v>
      </c>
      <c r="J11">
        <v>61</v>
      </c>
      <c r="L11" s="3"/>
      <c r="M11" s="3" t="s">
        <v>15</v>
      </c>
      <c r="N11" s="3" t="s">
        <v>16</v>
      </c>
      <c r="O11" s="3" t="s">
        <v>17</v>
      </c>
      <c r="P11" s="3" t="s">
        <v>18</v>
      </c>
      <c r="Q11" s="3" t="s">
        <v>19</v>
      </c>
    </row>
    <row r="12" spans="1:20" x14ac:dyDescent="0.3">
      <c r="A12">
        <v>3</v>
      </c>
      <c r="C12" s="1">
        <v>-0.35533555738190614</v>
      </c>
      <c r="D12" s="1">
        <v>-1.3307228678818461</v>
      </c>
      <c r="E12" s="1">
        <v>-2.1237455949586632</v>
      </c>
      <c r="F12" s="1">
        <v>-0.77878347342000609</v>
      </c>
      <c r="G12" s="1">
        <v>-2.9231632082276633</v>
      </c>
      <c r="H12" s="1">
        <v>-2.9006821474583333</v>
      </c>
      <c r="I12" s="1">
        <v>-3.4648289275736062</v>
      </c>
      <c r="J12">
        <v>62.3</v>
      </c>
      <c r="L12" s="1" t="s">
        <v>11</v>
      </c>
      <c r="M12" s="1">
        <v>7</v>
      </c>
      <c r="N12" s="1">
        <v>165.35981085252473</v>
      </c>
      <c r="O12" s="1">
        <v>23.622830121789246</v>
      </c>
      <c r="P12" s="1">
        <v>26.204868237934317</v>
      </c>
      <c r="Q12" s="1">
        <v>3.0721222750513164E-10</v>
      </c>
    </row>
    <row r="13" spans="1:20" x14ac:dyDescent="0.3">
      <c r="A13">
        <v>4</v>
      </c>
      <c r="C13" s="1">
        <v>0.87993527577182817</v>
      </c>
      <c r="D13" s="1">
        <v>-0.35533555738190614</v>
      </c>
      <c r="E13" s="1">
        <v>-1.3307228678818461</v>
      </c>
      <c r="F13" s="1">
        <v>-2.1237455949586632</v>
      </c>
      <c r="G13" s="1">
        <v>-0.77878347342000609</v>
      </c>
      <c r="H13" s="1">
        <v>-2.9231632082276633</v>
      </c>
      <c r="I13" s="1">
        <v>-2.9006821474583333</v>
      </c>
      <c r="J13">
        <v>64.5</v>
      </c>
      <c r="L13" s="1" t="s">
        <v>12</v>
      </c>
      <c r="M13" s="1">
        <v>26</v>
      </c>
      <c r="N13" s="1">
        <v>23.438148117738301</v>
      </c>
      <c r="O13" s="1">
        <v>0.90146723529762696</v>
      </c>
      <c r="P13" s="1"/>
      <c r="Q13" s="1"/>
    </row>
    <row r="14" spans="1:20" ht="15" thickBot="1" x14ac:dyDescent="0.35">
      <c r="A14">
        <v>5</v>
      </c>
      <c r="C14" s="1">
        <v>1.7665631166564282</v>
      </c>
      <c r="D14" s="1">
        <v>0.87993527577182817</v>
      </c>
      <c r="E14" s="1">
        <v>-0.35533555738190614</v>
      </c>
      <c r="F14" s="1">
        <v>-1.3307228678818461</v>
      </c>
      <c r="G14" s="1">
        <v>-2.1237455949586632</v>
      </c>
      <c r="H14" s="1">
        <v>-0.77878347342000609</v>
      </c>
      <c r="I14" s="1">
        <v>-2.9231632082276633</v>
      </c>
      <c r="J14">
        <v>64.8</v>
      </c>
      <c r="L14" s="2" t="s">
        <v>13</v>
      </c>
      <c r="M14" s="2">
        <v>33</v>
      </c>
      <c r="N14" s="2">
        <v>188.79795897026304</v>
      </c>
      <c r="O14" s="2"/>
      <c r="P14" s="2"/>
      <c r="Q14" s="2"/>
    </row>
    <row r="15" spans="1:20" ht="15" thickBot="1" x14ac:dyDescent="0.35">
      <c r="A15">
        <v>6</v>
      </c>
      <c r="C15" s="1">
        <v>2.1708263741178939</v>
      </c>
      <c r="D15" s="1">
        <v>1.7665631166564282</v>
      </c>
      <c r="E15" s="1">
        <v>0.87993527577182817</v>
      </c>
      <c r="F15" s="1">
        <v>-0.35533555738190614</v>
      </c>
      <c r="G15" s="1">
        <v>-1.3307228678818461</v>
      </c>
      <c r="H15" s="1">
        <v>-2.1237455949586632</v>
      </c>
      <c r="I15" s="1">
        <v>-0.77878347342000609</v>
      </c>
      <c r="J15">
        <v>66.2</v>
      </c>
    </row>
    <row r="16" spans="1:20" x14ac:dyDescent="0.3">
      <c r="A16">
        <v>7</v>
      </c>
      <c r="C16" s="1">
        <v>1.8216009951177767</v>
      </c>
      <c r="D16" s="1">
        <v>2.1708263741178939</v>
      </c>
      <c r="E16" s="1">
        <v>1.7665631166564282</v>
      </c>
      <c r="F16" s="1">
        <v>0.87993527577182817</v>
      </c>
      <c r="G16" s="1">
        <v>-0.35533555738190614</v>
      </c>
      <c r="H16" s="1">
        <v>-1.3307228678818461</v>
      </c>
      <c r="I16" s="1">
        <v>-2.1237455949586632</v>
      </c>
      <c r="J16">
        <v>68.8</v>
      </c>
      <c r="L16" s="3"/>
      <c r="M16" s="3" t="s">
        <v>20</v>
      </c>
      <c r="N16" s="3" t="s">
        <v>8</v>
      </c>
      <c r="O16" s="3" t="s">
        <v>21</v>
      </c>
      <c r="P16" s="3" t="s">
        <v>22</v>
      </c>
      <c r="Q16" s="3" t="s">
        <v>23</v>
      </c>
      <c r="R16" s="3" t="s">
        <v>24</v>
      </c>
      <c r="S16" s="3" t="s">
        <v>25</v>
      </c>
      <c r="T16" s="3" t="s">
        <v>26</v>
      </c>
    </row>
    <row r="17" spans="1:20" x14ac:dyDescent="0.3">
      <c r="A17">
        <v>8</v>
      </c>
      <c r="C17" s="1">
        <v>2.6568718282715196</v>
      </c>
      <c r="D17" s="1">
        <v>1.8216009951177767</v>
      </c>
      <c r="E17" s="1">
        <v>2.1708263741178939</v>
      </c>
      <c r="F17" s="1">
        <v>1.7665631166564282</v>
      </c>
      <c r="G17" s="1">
        <v>0.87993527577182817</v>
      </c>
      <c r="H17" s="1">
        <v>-0.35533555738190614</v>
      </c>
      <c r="I17" s="1">
        <v>-1.3307228678818461</v>
      </c>
      <c r="J17">
        <v>71</v>
      </c>
      <c r="L17" s="1" t="s">
        <v>14</v>
      </c>
      <c r="M17" s="1">
        <v>6.2821885806030027</v>
      </c>
      <c r="N17" s="1">
        <v>2.2085204673937495</v>
      </c>
      <c r="O17" s="1">
        <v>2.8445235954804367</v>
      </c>
      <c r="P17" s="1">
        <v>8.5547098439202121E-3</v>
      </c>
      <c r="Q17" s="1">
        <v>1.7425097440298334</v>
      </c>
      <c r="R17" s="1">
        <v>10.821867417176172</v>
      </c>
      <c r="S17" s="1">
        <v>1.7425097440298334</v>
      </c>
      <c r="T17" s="1">
        <v>10.821867417176172</v>
      </c>
    </row>
    <row r="18" spans="1:20" x14ac:dyDescent="0.3">
      <c r="A18">
        <v>9</v>
      </c>
      <c r="C18" s="1">
        <v>2.9632667144637281</v>
      </c>
      <c r="D18" s="1">
        <v>2.6568718282715196</v>
      </c>
      <c r="E18" s="1">
        <v>1.8216009951177767</v>
      </c>
      <c r="F18" s="1">
        <v>2.1708263741178939</v>
      </c>
      <c r="G18" s="1">
        <v>1.7665631166564282</v>
      </c>
      <c r="H18" s="1">
        <v>0.87993527577182817</v>
      </c>
      <c r="I18" s="1">
        <v>-0.35533555738190614</v>
      </c>
      <c r="J18">
        <v>73.099999999999994</v>
      </c>
      <c r="L18" s="1" t="s">
        <v>36</v>
      </c>
      <c r="M18" s="1">
        <v>0.63247056629737486</v>
      </c>
      <c r="N18" s="1">
        <v>0.21361847843093967</v>
      </c>
      <c r="O18" s="1">
        <v>2.9607483909770713</v>
      </c>
      <c r="P18" s="19">
        <v>6.4725051572373064E-3</v>
      </c>
      <c r="Q18" s="1">
        <v>0.19337149524448072</v>
      </c>
      <c r="R18" s="1">
        <v>1.071569637350269</v>
      </c>
      <c r="S18" s="1">
        <v>0.19337149524448072</v>
      </c>
      <c r="T18" s="1">
        <v>1.071569637350269</v>
      </c>
    </row>
    <row r="19" spans="1:20" x14ac:dyDescent="0.3">
      <c r="A19">
        <v>10</v>
      </c>
      <c r="C19" s="1">
        <v>2.6033831918099253</v>
      </c>
      <c r="D19" s="1">
        <v>2.9632667144637281</v>
      </c>
      <c r="E19" s="1">
        <v>2.6568718282715196</v>
      </c>
      <c r="F19" s="1">
        <v>1.8216009951177767</v>
      </c>
      <c r="G19" s="1">
        <v>2.1708263741178939</v>
      </c>
      <c r="H19" s="1">
        <v>1.7665631166564282</v>
      </c>
      <c r="I19" s="1">
        <v>0.87993527577182817</v>
      </c>
      <c r="J19">
        <v>72.2</v>
      </c>
      <c r="L19" s="1" t="s">
        <v>37</v>
      </c>
      <c r="M19" s="1">
        <v>-0.14094186839982131</v>
      </c>
      <c r="N19" s="1">
        <v>0.24161791646709688</v>
      </c>
      <c r="O19" s="1">
        <v>-0.58332540260529286</v>
      </c>
      <c r="P19" s="1">
        <v>0.56470043609856024</v>
      </c>
      <c r="Q19" s="1">
        <v>-0.63759460860149353</v>
      </c>
      <c r="R19" s="1">
        <v>0.3557108718018509</v>
      </c>
      <c r="S19" s="1">
        <v>-0.63759460860149353</v>
      </c>
      <c r="T19" s="1">
        <v>0.3557108718018509</v>
      </c>
    </row>
    <row r="20" spans="1:20" x14ac:dyDescent="0.3">
      <c r="A20">
        <v>11</v>
      </c>
      <c r="C20" s="1">
        <v>1.554157812809791</v>
      </c>
      <c r="D20" s="1">
        <v>2.6033831918099253</v>
      </c>
      <c r="E20" s="1">
        <v>2.9632667144637281</v>
      </c>
      <c r="F20" s="1">
        <v>2.6568718282715196</v>
      </c>
      <c r="G20" s="1">
        <v>1.8216009951177767</v>
      </c>
      <c r="H20" s="1">
        <v>2.1708263741178939</v>
      </c>
      <c r="I20" s="1">
        <v>1.7665631166564282</v>
      </c>
      <c r="J20">
        <v>74.8</v>
      </c>
      <c r="L20" s="1" t="s">
        <v>38</v>
      </c>
      <c r="M20" s="1">
        <v>-9.988987065147184E-2</v>
      </c>
      <c r="N20" s="1">
        <v>0.2401428749767488</v>
      </c>
      <c r="O20" s="1">
        <v>-0.41596016813383874</v>
      </c>
      <c r="P20" s="1">
        <v>0.68085258766667378</v>
      </c>
      <c r="Q20" s="1">
        <v>-0.59351061964651397</v>
      </c>
      <c r="R20" s="1">
        <v>0.39373087834357023</v>
      </c>
      <c r="S20" s="1">
        <v>-0.59351061964651397</v>
      </c>
      <c r="T20" s="1">
        <v>0.39373087834357023</v>
      </c>
    </row>
    <row r="21" spans="1:20" x14ac:dyDescent="0.3">
      <c r="A21">
        <v>12</v>
      </c>
      <c r="C21" s="1">
        <v>2.3471805398865939</v>
      </c>
      <c r="D21" s="1">
        <v>1.554157812809791</v>
      </c>
      <c r="E21" s="1">
        <v>2.6033831918099253</v>
      </c>
      <c r="F21" s="1">
        <v>2.9632667144637281</v>
      </c>
      <c r="G21" s="1">
        <v>2.6568718282715196</v>
      </c>
      <c r="H21" s="1">
        <v>1.8216009951177767</v>
      </c>
      <c r="I21" s="1">
        <v>2.1708263741178939</v>
      </c>
      <c r="J21">
        <v>77.2</v>
      </c>
      <c r="L21" s="1" t="s">
        <v>39</v>
      </c>
      <c r="M21" s="1">
        <v>0.2536551180325059</v>
      </c>
      <c r="N21" s="1">
        <v>0.24050194673344463</v>
      </c>
      <c r="O21" s="1">
        <v>1.0546904982587908</v>
      </c>
      <c r="P21" s="1">
        <v>0.3012696825938585</v>
      </c>
      <c r="Q21" s="1">
        <v>-0.24070371352900971</v>
      </c>
      <c r="R21" s="1">
        <v>0.74801394959402145</v>
      </c>
      <c r="S21" s="1">
        <v>-0.24070371352900971</v>
      </c>
      <c r="T21" s="1">
        <v>0.74801394959402145</v>
      </c>
    </row>
    <row r="22" spans="1:20" x14ac:dyDescent="0.3">
      <c r="A22">
        <v>13</v>
      </c>
      <c r="C22" s="1">
        <v>2.5936919034249968</v>
      </c>
      <c r="D22" s="1">
        <v>2.3471805398865939</v>
      </c>
      <c r="E22" s="1">
        <v>1.554157812809791</v>
      </c>
      <c r="F22" s="1">
        <v>2.6033831918099253</v>
      </c>
      <c r="G22" s="1">
        <v>2.9632667144637281</v>
      </c>
      <c r="H22" s="1">
        <v>2.6568718282715196</v>
      </c>
      <c r="I22" s="1">
        <v>1.8216009951177767</v>
      </c>
      <c r="J22">
        <v>78.400000000000006</v>
      </c>
      <c r="L22" s="1" t="s">
        <v>40</v>
      </c>
      <c r="M22" s="1">
        <v>6.4003687593859701E-2</v>
      </c>
      <c r="N22" s="1">
        <v>0.24639664542871625</v>
      </c>
      <c r="O22" s="1">
        <v>0.25975876206632964</v>
      </c>
      <c r="P22" s="1">
        <v>0.79709577202053061</v>
      </c>
      <c r="Q22" s="1">
        <v>-0.44247187066771648</v>
      </c>
      <c r="R22" s="1">
        <v>0.57047924585543586</v>
      </c>
      <c r="S22" s="1">
        <v>-0.44247187066771648</v>
      </c>
      <c r="T22" s="1">
        <v>0.57047924585543586</v>
      </c>
    </row>
    <row r="23" spans="1:20" x14ac:dyDescent="0.3">
      <c r="A23">
        <v>14</v>
      </c>
      <c r="C23" s="1">
        <v>3.4113273200018739</v>
      </c>
      <c r="D23" s="1">
        <v>2.5936919034249968</v>
      </c>
      <c r="E23" s="1">
        <v>2.3471805398865939</v>
      </c>
      <c r="F23" s="1">
        <v>1.554157812809791</v>
      </c>
      <c r="G23" s="1">
        <v>2.6033831918099253</v>
      </c>
      <c r="H23" s="1">
        <v>2.9632667144637281</v>
      </c>
      <c r="I23" s="1">
        <v>2.6568718282715196</v>
      </c>
      <c r="J23">
        <v>79.5</v>
      </c>
      <c r="L23" s="1" t="s">
        <v>41</v>
      </c>
      <c r="M23" s="1">
        <v>0.21472519655949215</v>
      </c>
      <c r="N23" s="1">
        <v>0.21597007190696091</v>
      </c>
      <c r="O23" s="1">
        <v>0.99423588955415521</v>
      </c>
      <c r="P23" s="1">
        <v>0.32927160853511972</v>
      </c>
      <c r="Q23" s="1">
        <v>-0.22920764411108416</v>
      </c>
      <c r="R23" s="1">
        <v>0.65865803723006844</v>
      </c>
      <c r="S23" s="1">
        <v>-0.22920764411108416</v>
      </c>
      <c r="T23" s="1">
        <v>0.65865803723006844</v>
      </c>
    </row>
    <row r="24" spans="1:20" ht="15" thickBot="1" x14ac:dyDescent="0.35">
      <c r="A24">
        <v>15</v>
      </c>
      <c r="C24" s="1">
        <v>3.5690792139249368</v>
      </c>
      <c r="D24" s="1">
        <v>3.4113273200018739</v>
      </c>
      <c r="E24" s="1">
        <v>2.5936919034249968</v>
      </c>
      <c r="F24" s="1">
        <v>2.3471805398865939</v>
      </c>
      <c r="G24" s="1">
        <v>1.554157812809791</v>
      </c>
      <c r="H24" s="1">
        <v>2.6033831918099253</v>
      </c>
      <c r="I24" s="1">
        <v>2.9632667144637281</v>
      </c>
      <c r="J24">
        <v>79.7</v>
      </c>
      <c r="L24" s="2" t="s">
        <v>1</v>
      </c>
      <c r="M24" s="2">
        <v>-7.5607613170776855E-2</v>
      </c>
      <c r="N24" s="2">
        <v>2.6338370592960847E-2</v>
      </c>
      <c r="O24" s="2">
        <v>-2.8706260664045646</v>
      </c>
      <c r="P24" s="2">
        <v>8.0380917615072017E-3</v>
      </c>
      <c r="Q24" s="2">
        <v>-0.12974690929049362</v>
      </c>
      <c r="R24" s="2">
        <v>-2.1468317051060087E-2</v>
      </c>
      <c r="S24" s="2">
        <v>-0.12974690929049362</v>
      </c>
      <c r="T24" s="2">
        <v>-2.1468317051060087E-2</v>
      </c>
    </row>
    <row r="25" spans="1:20" x14ac:dyDescent="0.3">
      <c r="A25">
        <v>16</v>
      </c>
      <c r="C25" s="1">
        <v>3.1979551608864796</v>
      </c>
      <c r="D25" s="1">
        <v>3.5690792139249368</v>
      </c>
      <c r="E25" s="1">
        <v>3.4113273200018739</v>
      </c>
      <c r="F25" s="1">
        <v>2.5936919034249968</v>
      </c>
      <c r="G25" s="1">
        <v>2.3471805398865939</v>
      </c>
      <c r="H25" s="1">
        <v>1.554157812809791</v>
      </c>
      <c r="I25" s="1">
        <v>2.6033831918099253</v>
      </c>
      <c r="J25">
        <v>79.8</v>
      </c>
    </row>
    <row r="26" spans="1:20" x14ac:dyDescent="0.3">
      <c r="A26">
        <v>17</v>
      </c>
      <c r="C26" s="1">
        <v>2.1599703122709997</v>
      </c>
      <c r="D26" s="1">
        <v>3.1979551608864796</v>
      </c>
      <c r="E26" s="1">
        <v>3.5690792139249368</v>
      </c>
      <c r="F26" s="1">
        <v>3.4113273200018739</v>
      </c>
      <c r="G26" s="1">
        <v>2.5936919034249968</v>
      </c>
      <c r="H26" s="1">
        <v>2.3471805398865939</v>
      </c>
      <c r="I26" s="1">
        <v>1.554157812809791</v>
      </c>
      <c r="J26">
        <v>81.400000000000006</v>
      </c>
    </row>
    <row r="27" spans="1:20" x14ac:dyDescent="0.3">
      <c r="A27">
        <v>18</v>
      </c>
      <c r="C27" s="1">
        <v>3.6022184183479311</v>
      </c>
      <c r="D27" s="1">
        <v>2.1599703122709997</v>
      </c>
      <c r="E27" s="1">
        <v>3.1979551608864796</v>
      </c>
      <c r="F27" s="1">
        <v>3.5690792139249368</v>
      </c>
      <c r="G27" s="1">
        <v>3.4113273200018739</v>
      </c>
      <c r="H27" s="1">
        <v>2.5936919034249968</v>
      </c>
      <c r="I27" s="1">
        <v>2.3471805398865939</v>
      </c>
      <c r="J27">
        <v>81.2</v>
      </c>
    </row>
    <row r="28" spans="1:20" x14ac:dyDescent="0.3">
      <c r="A28">
        <v>19</v>
      </c>
      <c r="C28" s="1">
        <v>1.7107449332708882</v>
      </c>
      <c r="D28" s="1">
        <v>3.6022184183479311</v>
      </c>
      <c r="E28" s="1">
        <v>2.1599703122709997</v>
      </c>
      <c r="F28" s="1">
        <v>3.1979551608864796</v>
      </c>
      <c r="G28" s="1">
        <v>3.5690792139249368</v>
      </c>
      <c r="H28" s="1">
        <v>3.4113273200018739</v>
      </c>
      <c r="I28" s="1">
        <v>2.5936919034249968</v>
      </c>
      <c r="J28">
        <v>84</v>
      </c>
      <c r="L28" t="s">
        <v>27</v>
      </c>
      <c r="Q28" t="s">
        <v>32</v>
      </c>
    </row>
    <row r="29" spans="1:20" ht="15" thickBot="1" x14ac:dyDescent="0.35">
      <c r="A29">
        <v>20</v>
      </c>
      <c r="C29" s="1">
        <v>0.30376766034768821</v>
      </c>
      <c r="D29" s="1">
        <v>1.7107449332708882</v>
      </c>
      <c r="E29" s="1">
        <v>3.6022184183479311</v>
      </c>
      <c r="F29" s="1">
        <v>2.1599703122709997</v>
      </c>
      <c r="G29" s="1">
        <v>3.1979551608864796</v>
      </c>
      <c r="H29" s="1">
        <v>3.5690792139249368</v>
      </c>
      <c r="I29" s="1">
        <v>3.4113273200018739</v>
      </c>
      <c r="J29">
        <v>86.4</v>
      </c>
    </row>
    <row r="30" spans="1:20" x14ac:dyDescent="0.3">
      <c r="A30">
        <v>21</v>
      </c>
      <c r="C30" s="1">
        <v>0.39465875869375111</v>
      </c>
      <c r="D30" s="1">
        <v>0.30376766034768821</v>
      </c>
      <c r="E30" s="1">
        <v>1.7107449332708882</v>
      </c>
      <c r="F30" s="1">
        <v>3.6022184183479311</v>
      </c>
      <c r="G30" s="1">
        <v>2.1599703122709997</v>
      </c>
      <c r="H30" s="1">
        <v>3.1979551608864796</v>
      </c>
      <c r="I30" s="1">
        <v>3.5690792139249368</v>
      </c>
      <c r="J30">
        <v>88.1</v>
      </c>
      <c r="L30" s="3" t="s">
        <v>28</v>
      </c>
      <c r="M30" s="3" t="s">
        <v>42</v>
      </c>
      <c r="N30" s="3" t="s">
        <v>30</v>
      </c>
      <c r="O30" s="3" t="s">
        <v>31</v>
      </c>
      <c r="Q30" s="3" t="s">
        <v>33</v>
      </c>
      <c r="R30" s="3" t="s">
        <v>35</v>
      </c>
    </row>
    <row r="31" spans="1:20" x14ac:dyDescent="0.3">
      <c r="A31">
        <v>22</v>
      </c>
      <c r="C31" s="1">
        <v>1.6454333796936282</v>
      </c>
      <c r="D31" s="1">
        <v>0.39465875869375111</v>
      </c>
      <c r="E31" s="1">
        <v>0.30376766034768821</v>
      </c>
      <c r="F31" s="1">
        <v>1.7107449332708882</v>
      </c>
      <c r="G31" s="1">
        <v>3.6022184183479311</v>
      </c>
      <c r="H31" s="1">
        <v>2.1599703122709997</v>
      </c>
      <c r="I31" s="1">
        <v>3.1979551608864796</v>
      </c>
      <c r="J31">
        <v>90.7</v>
      </c>
      <c r="L31" s="1">
        <v>1</v>
      </c>
      <c r="M31" s="1">
        <v>-0.10716217188783439</v>
      </c>
      <c r="N31" s="1">
        <v>-2.0165834230708288</v>
      </c>
      <c r="O31" s="1">
        <v>-2.3928281847665169</v>
      </c>
      <c r="Q31" s="1">
        <v>1.4705882352941178</v>
      </c>
      <c r="R31" s="1">
        <v>-5.1034075307687203</v>
      </c>
    </row>
    <row r="32" spans="1:20" x14ac:dyDescent="0.3">
      <c r="A32">
        <v>23</v>
      </c>
      <c r="C32" s="1">
        <v>1.6186890614628311</v>
      </c>
      <c r="D32" s="1">
        <v>1.6454333796936282</v>
      </c>
      <c r="E32" s="1">
        <v>0.39465875869375111</v>
      </c>
      <c r="F32" s="1">
        <v>0.30376766034768821</v>
      </c>
      <c r="G32" s="1">
        <v>1.7107449332708882</v>
      </c>
      <c r="H32" s="1">
        <v>3.6022184183479311</v>
      </c>
      <c r="I32" s="1">
        <v>2.1599703122709997</v>
      </c>
      <c r="J32">
        <v>91.3</v>
      </c>
      <c r="L32" s="1">
        <v>2</v>
      </c>
      <c r="M32" s="1">
        <v>-1.0844526635657199</v>
      </c>
      <c r="N32" s="1">
        <v>-0.24627020431612623</v>
      </c>
      <c r="O32" s="1">
        <v>-0.29221815433674625</v>
      </c>
      <c r="Q32" s="1">
        <v>4.4117647058823533</v>
      </c>
      <c r="R32" s="1">
        <v>-4.9675543108839975</v>
      </c>
    </row>
    <row r="33" spans="1:18" x14ac:dyDescent="0.3">
      <c r="A33">
        <v>24</v>
      </c>
      <c r="C33" s="1">
        <v>1.8363244780396855</v>
      </c>
      <c r="D33" s="1">
        <v>1.6186890614628311</v>
      </c>
      <c r="E33" s="1">
        <v>1.6454333796936282</v>
      </c>
      <c r="F33" s="1">
        <v>0.39465875869375111</v>
      </c>
      <c r="G33" s="1">
        <v>0.30376766034768821</v>
      </c>
      <c r="H33" s="1">
        <v>1.7107449332708882</v>
      </c>
      <c r="I33" s="1">
        <v>3.6022184183479311</v>
      </c>
      <c r="J33">
        <v>92.4</v>
      </c>
      <c r="L33" s="1">
        <v>3</v>
      </c>
      <c r="M33" s="1">
        <v>-0.56380724829023254</v>
      </c>
      <c r="N33" s="1">
        <v>0.2084716909083264</v>
      </c>
      <c r="O33" s="1">
        <v>0.24736736999045356</v>
      </c>
      <c r="Q33" s="1">
        <v>7.3529411764705888</v>
      </c>
      <c r="R33" s="1">
        <v>-3.3338327197299975</v>
      </c>
    </row>
    <row r="34" spans="1:18" x14ac:dyDescent="0.3">
      <c r="A34">
        <v>25</v>
      </c>
      <c r="C34" s="1">
        <v>-0.30379199930648326</v>
      </c>
      <c r="D34" s="1">
        <v>1.8363244780396855</v>
      </c>
      <c r="E34" s="1">
        <v>1.6186890614628311</v>
      </c>
      <c r="F34" s="1">
        <v>1.6454333796936282</v>
      </c>
      <c r="G34" s="1">
        <v>0.39465875869375111</v>
      </c>
      <c r="H34" s="1">
        <v>0.30376766034768821</v>
      </c>
      <c r="I34" s="1">
        <v>1.7107449332708882</v>
      </c>
      <c r="J34">
        <v>93.3</v>
      </c>
      <c r="L34" s="1">
        <v>4</v>
      </c>
      <c r="M34" s="1">
        <v>0.57296830707667468</v>
      </c>
      <c r="N34" s="1">
        <v>0.3069669686951535</v>
      </c>
      <c r="O34" s="1">
        <v>0.36423943888598836</v>
      </c>
      <c r="Q34" s="1">
        <v>10.294117647058824</v>
      </c>
      <c r="R34" s="1">
        <v>-3.2371291219227203</v>
      </c>
    </row>
    <row r="35" spans="1:18" x14ac:dyDescent="0.3">
      <c r="A35">
        <v>26</v>
      </c>
      <c r="C35" s="1">
        <v>-0.5572806357680804</v>
      </c>
      <c r="D35" s="1">
        <v>-0.30379199930648326</v>
      </c>
      <c r="E35" s="1">
        <v>1.8363244780396855</v>
      </c>
      <c r="F35" s="1">
        <v>1.6186890614628311</v>
      </c>
      <c r="G35" s="1">
        <v>1.6454333796936282</v>
      </c>
      <c r="H35" s="1">
        <v>0.39465875869375111</v>
      </c>
      <c r="I35" s="1">
        <v>0.30376766034768821</v>
      </c>
      <c r="J35">
        <v>94.5</v>
      </c>
      <c r="L35" s="1">
        <v>5</v>
      </c>
      <c r="M35" s="1">
        <v>0.90613505366262981</v>
      </c>
      <c r="N35" s="1">
        <v>0.86042806299379837</v>
      </c>
      <c r="O35" s="1">
        <v>1.0209627315890653</v>
      </c>
      <c r="Q35" s="1">
        <v>13.23529411764706</v>
      </c>
      <c r="R35" s="1">
        <v>-2.1648402954222803</v>
      </c>
    </row>
    <row r="36" spans="1:18" x14ac:dyDescent="0.3">
      <c r="A36">
        <v>27</v>
      </c>
      <c r="C36" s="1">
        <v>-0.55301737830660613</v>
      </c>
      <c r="D36" s="1">
        <v>-0.5572806357680804</v>
      </c>
      <c r="E36" s="1">
        <v>-0.30379199930648326</v>
      </c>
      <c r="F36" s="1">
        <v>1.8363244780396855</v>
      </c>
      <c r="G36" s="1">
        <v>1.6186890614628311</v>
      </c>
      <c r="H36" s="1">
        <v>1.6454333796936282</v>
      </c>
      <c r="I36" s="1">
        <v>0.39465875869375111</v>
      </c>
      <c r="J36">
        <v>95.9</v>
      </c>
      <c r="L36" s="1">
        <v>6</v>
      </c>
      <c r="M36" s="1">
        <v>1.6650418143987862</v>
      </c>
      <c r="N36" s="1">
        <v>0.50578455971910774</v>
      </c>
      <c r="O36" s="1">
        <v>0.60015149190934136</v>
      </c>
      <c r="Q36" s="1">
        <v>16.176470588235297</v>
      </c>
      <c r="R36" s="1">
        <v>-2.1237455949586632</v>
      </c>
    </row>
    <row r="37" spans="1:18" x14ac:dyDescent="0.3">
      <c r="A37">
        <v>28</v>
      </c>
      <c r="C37" s="1">
        <v>-0.86910355288372898</v>
      </c>
      <c r="D37" s="1">
        <v>-0.55301737830660613</v>
      </c>
      <c r="E37" s="1">
        <v>-0.5572806357680804</v>
      </c>
      <c r="F37" s="1">
        <v>-0.30379199930648326</v>
      </c>
      <c r="G37" s="1">
        <v>1.8363244780396855</v>
      </c>
      <c r="H37" s="1">
        <v>1.6186890614628311</v>
      </c>
      <c r="I37" s="1">
        <v>1.6454333796936282</v>
      </c>
      <c r="J37">
        <v>100</v>
      </c>
      <c r="L37" s="1">
        <v>7</v>
      </c>
      <c r="M37" s="1">
        <v>1.4851637096602692</v>
      </c>
      <c r="N37" s="1">
        <v>0.33643728545750751</v>
      </c>
      <c r="O37" s="1">
        <v>0.39920819036742955</v>
      </c>
      <c r="Q37" s="1">
        <v>19.117647058823529</v>
      </c>
      <c r="R37" s="1">
        <v>-1.3307228678818461</v>
      </c>
    </row>
    <row r="38" spans="1:18" x14ac:dyDescent="0.3">
      <c r="A38">
        <v>29</v>
      </c>
      <c r="C38" s="1">
        <v>-1.0402276059222118</v>
      </c>
      <c r="D38" s="1">
        <v>-0.86910355288372898</v>
      </c>
      <c r="E38" s="1">
        <v>-0.55301737830660613</v>
      </c>
      <c r="F38" s="1">
        <v>-0.5572806357680804</v>
      </c>
      <c r="G38" s="1">
        <v>-0.30379199930648326</v>
      </c>
      <c r="H38" s="1">
        <v>1.8363244780396855</v>
      </c>
      <c r="I38" s="1">
        <v>1.6186890614628311</v>
      </c>
      <c r="J38">
        <v>100.1</v>
      </c>
      <c r="L38" s="1">
        <v>8</v>
      </c>
      <c r="M38" s="1">
        <v>1.4984525429266577</v>
      </c>
      <c r="N38" s="1">
        <v>1.1584192853448618</v>
      </c>
      <c r="O38" s="1">
        <v>1.3745517710986923</v>
      </c>
      <c r="Q38" s="1">
        <v>22.058823529411768</v>
      </c>
      <c r="R38" s="1">
        <v>-1.0402276059222118</v>
      </c>
    </row>
    <row r="39" spans="1:18" x14ac:dyDescent="0.3">
      <c r="A39">
        <v>30</v>
      </c>
      <c r="C39" s="1">
        <v>-2.1648402954222803</v>
      </c>
      <c r="D39" s="1">
        <v>-1.0402276059222118</v>
      </c>
      <c r="E39" s="1">
        <v>-0.86910355288372898</v>
      </c>
      <c r="F39" s="1">
        <v>-0.55301737830660613</v>
      </c>
      <c r="G39" s="1">
        <v>-0.5572806357680804</v>
      </c>
      <c r="H39" s="1">
        <v>-0.30379199930648326</v>
      </c>
      <c r="I39" s="1">
        <v>1.8363244780396855</v>
      </c>
      <c r="J39">
        <v>101.4</v>
      </c>
      <c r="L39" s="1">
        <v>9</v>
      </c>
      <c r="M39" s="1">
        <v>2.3901992551345996</v>
      </c>
      <c r="N39" s="1">
        <v>0.5730674593291285</v>
      </c>
      <c r="O39" s="1">
        <v>0.67998772218763581</v>
      </c>
      <c r="Q39" s="1">
        <v>25</v>
      </c>
      <c r="R39" s="1">
        <v>-0.86910355288372898</v>
      </c>
    </row>
    <row r="40" spans="1:18" x14ac:dyDescent="0.3">
      <c r="A40">
        <v>31</v>
      </c>
      <c r="C40" s="1">
        <v>-3.3338327197299975</v>
      </c>
      <c r="D40" s="1">
        <v>-2.1648402954222803</v>
      </c>
      <c r="E40" s="1">
        <v>-1.0402276059222118</v>
      </c>
      <c r="F40" s="1">
        <v>-0.86910355288372898</v>
      </c>
      <c r="G40" s="1">
        <v>-0.55301737830660613</v>
      </c>
      <c r="H40" s="1">
        <v>-0.5572806357680804</v>
      </c>
      <c r="I40" s="1">
        <v>-0.30379199930648326</v>
      </c>
      <c r="J40">
        <v>102.2</v>
      </c>
      <c r="L40" s="1">
        <v>10</v>
      </c>
      <c r="M40" s="1">
        <v>2.9937259683416064</v>
      </c>
      <c r="N40" s="1">
        <v>-0.39034277653168115</v>
      </c>
      <c r="O40" s="1">
        <v>-0.46317111740545081</v>
      </c>
      <c r="Q40" s="1">
        <v>27.941176470588239</v>
      </c>
      <c r="R40" s="1">
        <v>-0.5572806357680804</v>
      </c>
    </row>
    <row r="41" spans="1:18" x14ac:dyDescent="0.3">
      <c r="A41">
        <v>32</v>
      </c>
      <c r="C41" s="1">
        <v>-4.9675543108839975</v>
      </c>
      <c r="D41" s="1">
        <v>-3.3338327197299975</v>
      </c>
      <c r="E41" s="1">
        <v>-2.1648402954222803</v>
      </c>
      <c r="F41" s="1">
        <v>-1.0402276059222118</v>
      </c>
      <c r="G41" s="1">
        <v>-0.86910355288372898</v>
      </c>
      <c r="H41" s="1">
        <v>-0.55301737830660613</v>
      </c>
      <c r="I41" s="1">
        <v>-0.5572806357680804</v>
      </c>
      <c r="J41">
        <v>105.2</v>
      </c>
      <c r="L41" s="1">
        <v>11</v>
      </c>
      <c r="M41" s="1">
        <v>2.5705843474279684</v>
      </c>
      <c r="N41" s="1">
        <v>-1.0164265346181773</v>
      </c>
      <c r="O41" s="1">
        <v>-1.206066672944931</v>
      </c>
      <c r="Q41" s="1">
        <v>30.882352941176471</v>
      </c>
      <c r="R41" s="1">
        <v>-0.55301737830660613</v>
      </c>
    </row>
    <row r="42" spans="1:18" x14ac:dyDescent="0.3">
      <c r="A42">
        <v>33</v>
      </c>
      <c r="C42" s="1">
        <v>-5.1034075307687203</v>
      </c>
      <c r="D42" s="1">
        <v>-4.9675543108839975</v>
      </c>
      <c r="E42" s="1">
        <v>-3.3338327197299975</v>
      </c>
      <c r="F42" s="1">
        <v>-2.1648402954222803</v>
      </c>
      <c r="G42" s="1">
        <v>-1.0402276059222118</v>
      </c>
      <c r="H42" s="1">
        <v>-0.86910355288372898</v>
      </c>
      <c r="I42" s="1">
        <v>-0.55301737830660613</v>
      </c>
      <c r="J42">
        <v>107.5</v>
      </c>
      <c r="L42" s="1">
        <v>12</v>
      </c>
      <c r="M42" s="1">
        <v>2.0219633338629812</v>
      </c>
      <c r="N42" s="1">
        <v>0.3252172060236127</v>
      </c>
      <c r="O42" s="1">
        <v>0.38589472066536323</v>
      </c>
      <c r="Q42" s="1">
        <v>33.82352941176471</v>
      </c>
      <c r="R42" s="1">
        <v>-0.35533555738190614</v>
      </c>
    </row>
    <row r="43" spans="1:18" x14ac:dyDescent="0.3">
      <c r="A43">
        <v>34</v>
      </c>
      <c r="C43" s="6">
        <v>-3.2371291219227203</v>
      </c>
      <c r="D43" s="6">
        <v>-5.1034075307687203</v>
      </c>
      <c r="E43" s="6">
        <v>-4.9675543108839975</v>
      </c>
      <c r="F43" s="6">
        <v>-3.3338327197299975</v>
      </c>
      <c r="G43" s="6">
        <v>-2.1648402954222803</v>
      </c>
      <c r="H43" s="6">
        <v>-1.0402276059222118</v>
      </c>
      <c r="I43" s="6">
        <v>-0.86910355288372898</v>
      </c>
      <c r="J43">
        <v>110.5</v>
      </c>
      <c r="L43" s="1">
        <v>13</v>
      </c>
      <c r="M43" s="1">
        <v>2.6728177914889901</v>
      </c>
      <c r="N43" s="1">
        <v>-7.9125888063993344E-2</v>
      </c>
      <c r="O43" s="1">
        <v>-9.3888828470030397E-2</v>
      </c>
      <c r="Q43" s="1">
        <v>36.764705882352942</v>
      </c>
      <c r="R43" s="1">
        <v>-0.30379199930648326</v>
      </c>
    </row>
    <row r="44" spans="1:18" ht="15" thickBot="1" x14ac:dyDescent="0.35">
      <c r="D44" s="2">
        <v>-3.2371291219227203</v>
      </c>
      <c r="E44" s="1">
        <v>-5.1034075307687203</v>
      </c>
      <c r="F44" s="1">
        <v>-4.9675543108839975</v>
      </c>
      <c r="G44" s="1">
        <v>-3.3338327197299975</v>
      </c>
      <c r="H44" s="1">
        <v>-2.1648402954222803</v>
      </c>
      <c r="I44" s="1">
        <v>-1.0402276059222118</v>
      </c>
      <c r="L44" s="1">
        <v>14</v>
      </c>
      <c r="M44" s="1">
        <v>2.8462752802406897</v>
      </c>
      <c r="N44" s="1">
        <v>0.56505203976118423</v>
      </c>
      <c r="O44" s="1">
        <v>0.67047682289357147</v>
      </c>
      <c r="Q44" s="1">
        <v>39.705882352941174</v>
      </c>
      <c r="R44" s="1">
        <v>0.30376766034768821</v>
      </c>
    </row>
    <row r="45" spans="1:18" ht="15" thickBot="1" x14ac:dyDescent="0.35">
      <c r="E45" s="2">
        <v>-3.2371291219227203</v>
      </c>
      <c r="F45" s="1">
        <v>-5.1034075307687203</v>
      </c>
      <c r="G45" s="1">
        <v>-4.9675543108839975</v>
      </c>
      <c r="H45" s="1">
        <v>-3.3338327197299975</v>
      </c>
      <c r="I45" s="1">
        <v>-2.1648402954222803</v>
      </c>
      <c r="L45" s="1">
        <v>15</v>
      </c>
      <c r="M45" s="1">
        <v>3.0109408250187855</v>
      </c>
      <c r="N45" s="1">
        <v>0.55813838890615131</v>
      </c>
      <c r="O45" s="1">
        <v>0.66227325519768798</v>
      </c>
      <c r="Q45" s="1">
        <v>42.647058823529413</v>
      </c>
      <c r="R45" s="1">
        <v>0.39465875869375111</v>
      </c>
    </row>
    <row r="46" spans="1:18" ht="15" thickBot="1" x14ac:dyDescent="0.35">
      <c r="F46" s="2">
        <v>-3.2371291219227203</v>
      </c>
      <c r="G46" s="1">
        <v>-5.1034075307687203</v>
      </c>
      <c r="H46" s="1">
        <v>-4.9675543108839975</v>
      </c>
      <c r="I46" s="1">
        <v>-3.3338327197299975</v>
      </c>
      <c r="L46" s="1">
        <v>16</v>
      </c>
      <c r="M46" s="1">
        <v>3.020014361811227</v>
      </c>
      <c r="N46" s="1">
        <v>0.17794079907525262</v>
      </c>
      <c r="O46" s="1">
        <v>0.21114016627130899</v>
      </c>
      <c r="Q46" s="1">
        <v>45.588235294117652</v>
      </c>
      <c r="R46" s="1">
        <v>0.87993527577182817</v>
      </c>
    </row>
    <row r="47" spans="1:18" ht="15" thickBot="1" x14ac:dyDescent="0.35">
      <c r="G47" s="2">
        <v>-3.2371291219227203</v>
      </c>
      <c r="H47" s="1">
        <v>-5.1034075307687203</v>
      </c>
      <c r="I47" s="1">
        <v>-4.9675543108839975</v>
      </c>
      <c r="L47" s="1">
        <v>17</v>
      </c>
      <c r="M47" s="1">
        <v>2.448399920223447</v>
      </c>
      <c r="N47" s="1">
        <v>-0.28842960795244732</v>
      </c>
      <c r="O47" s="1">
        <v>-0.34224346354032881</v>
      </c>
      <c r="Q47" s="1">
        <v>48.529411764705884</v>
      </c>
      <c r="R47" s="1">
        <v>1.554157812809791</v>
      </c>
    </row>
    <row r="48" spans="1:18" ht="15" thickBot="1" x14ac:dyDescent="0.35">
      <c r="H48" s="2">
        <v>-3.2371291219227203</v>
      </c>
      <c r="I48" s="1">
        <v>-5.1034075307687203</v>
      </c>
      <c r="L48" s="1">
        <v>18</v>
      </c>
      <c r="M48" s="1">
        <v>2.2370326843573558</v>
      </c>
      <c r="N48" s="1">
        <v>1.3651857339905753</v>
      </c>
      <c r="O48" s="1">
        <v>1.6198957426513954</v>
      </c>
      <c r="Q48" s="1">
        <v>51.470588235294116</v>
      </c>
      <c r="R48" s="1">
        <v>1.6186890614628311</v>
      </c>
    </row>
    <row r="49" spans="9:18" ht="15" thickBot="1" x14ac:dyDescent="0.35">
      <c r="I49" s="2">
        <v>-3.2371291219227203</v>
      </c>
      <c r="L49" s="1">
        <v>19</v>
      </c>
      <c r="M49" s="1">
        <v>3.2661563594903082</v>
      </c>
      <c r="N49" s="1">
        <v>-1.5554114262194201</v>
      </c>
      <c r="O49" s="1">
        <v>-1.8456128603388759</v>
      </c>
      <c r="Q49" s="1">
        <v>54.411764705882355</v>
      </c>
      <c r="R49" s="1">
        <v>1.6454333796936282</v>
      </c>
    </row>
    <row r="50" spans="9:18" x14ac:dyDescent="0.3">
      <c r="L50" s="1">
        <v>20</v>
      </c>
      <c r="M50" s="1">
        <v>1.8803339241333878</v>
      </c>
      <c r="N50" s="1">
        <v>-1.5765662637856996</v>
      </c>
      <c r="O50" s="1">
        <v>-1.8707146691674281</v>
      </c>
      <c r="Q50" s="1">
        <v>57.352941176470594</v>
      </c>
      <c r="R50" s="1">
        <v>1.7107449332708882</v>
      </c>
    </row>
    <row r="51" spans="9:18" x14ac:dyDescent="0.3">
      <c r="L51" s="1">
        <v>21</v>
      </c>
      <c r="M51" s="1">
        <v>0.73128092861143035</v>
      </c>
      <c r="N51" s="1">
        <v>-0.33662216991767924</v>
      </c>
      <c r="O51" s="1">
        <v>-0.39942756971080956</v>
      </c>
      <c r="Q51" s="1">
        <v>60.294117647058826</v>
      </c>
      <c r="R51" s="1">
        <v>1.7665631166564282</v>
      </c>
    </row>
    <row r="52" spans="9:18" x14ac:dyDescent="0.3">
      <c r="L52" s="1">
        <v>22</v>
      </c>
      <c r="M52" s="1">
        <v>1.1991371965811686</v>
      </c>
      <c r="N52" s="1">
        <v>0.44629618311245967</v>
      </c>
      <c r="O52" s="1">
        <v>0.52956405050628219</v>
      </c>
      <c r="Q52" s="1">
        <v>63.235294117647058</v>
      </c>
      <c r="R52" s="1">
        <v>1.8216009951177767</v>
      </c>
    </row>
    <row r="53" spans="9:18" x14ac:dyDescent="0.3">
      <c r="L53" s="1">
        <v>23</v>
      </c>
      <c r="M53" s="1">
        <v>1.4622289445698113</v>
      </c>
      <c r="N53" s="1">
        <v>0.15646011689301975</v>
      </c>
      <c r="O53" s="1">
        <v>0.18565171825293339</v>
      </c>
      <c r="Q53" s="1">
        <v>66.176470588235304</v>
      </c>
      <c r="R53" s="1">
        <v>1.8363244780396855</v>
      </c>
    </row>
    <row r="54" spans="9:18" x14ac:dyDescent="0.3">
      <c r="L54" s="1">
        <v>24</v>
      </c>
      <c r="M54" s="1">
        <v>1.0085187076989239</v>
      </c>
      <c r="N54" s="1">
        <v>0.82780577034076153</v>
      </c>
      <c r="O54" s="1">
        <v>0.98225392320611216</v>
      </c>
      <c r="Q54" s="1">
        <v>69.117647058823536</v>
      </c>
      <c r="R54" s="1">
        <v>2.1599703122709997</v>
      </c>
    </row>
    <row r="55" spans="9:18" x14ac:dyDescent="0.3">
      <c r="L55" s="1">
        <v>25</v>
      </c>
      <c r="M55" s="1">
        <v>0.48380577266966185</v>
      </c>
      <c r="N55" s="1">
        <v>-0.78759777197614511</v>
      </c>
      <c r="O55" s="1">
        <v>-0.93454410339940586</v>
      </c>
      <c r="Q55" s="1">
        <v>72.058823529411768</v>
      </c>
      <c r="R55" s="1">
        <v>2.1708263741178939</v>
      </c>
    </row>
    <row r="56" spans="9:18" x14ac:dyDescent="0.3">
      <c r="L56" s="1">
        <v>26</v>
      </c>
      <c r="M56" s="1">
        <v>-0.96751722115610495</v>
      </c>
      <c r="N56" s="1">
        <v>0.41023658538802454</v>
      </c>
      <c r="O56" s="1">
        <v>0.48677662064881666</v>
      </c>
      <c r="Q56" s="1">
        <v>75</v>
      </c>
      <c r="R56" s="1">
        <v>2.3471805398865939</v>
      </c>
    </row>
    <row r="57" spans="9:18" x14ac:dyDescent="0.3">
      <c r="L57" s="1">
        <v>27</v>
      </c>
      <c r="M57" s="1">
        <v>-0.86101257589549718</v>
      </c>
      <c r="N57" s="1">
        <v>0.30799519758889105</v>
      </c>
      <c r="O57" s="1">
        <v>0.36545950994735804</v>
      </c>
      <c r="Q57" s="1">
        <v>77.941176470588232</v>
      </c>
      <c r="R57" s="1">
        <v>2.5936919034249968</v>
      </c>
    </row>
    <row r="58" spans="9:18" x14ac:dyDescent="0.3">
      <c r="L58" s="1">
        <v>28</v>
      </c>
      <c r="M58" s="1">
        <v>-0.5967388562558158</v>
      </c>
      <c r="N58" s="1">
        <v>-0.27236469662791318</v>
      </c>
      <c r="O58" s="1">
        <v>-0.32318123573296975</v>
      </c>
      <c r="Q58" s="1">
        <v>80.882352941176478</v>
      </c>
      <c r="R58" s="1">
        <v>2.6033831918099253</v>
      </c>
    </row>
    <row r="59" spans="9:18" x14ac:dyDescent="0.3">
      <c r="L59" s="1">
        <v>29</v>
      </c>
      <c r="M59" s="1">
        <v>-1.3141594512123458</v>
      </c>
      <c r="N59" s="1">
        <v>0.27393184529013404</v>
      </c>
      <c r="O59" s="1">
        <v>0.32504077570824674</v>
      </c>
      <c r="Q59" s="1">
        <v>83.82352941176471</v>
      </c>
      <c r="R59" s="1">
        <v>2.6568718282715196</v>
      </c>
    </row>
    <row r="60" spans="9:18" x14ac:dyDescent="0.3">
      <c r="L60" s="1">
        <v>30</v>
      </c>
      <c r="M60" s="1">
        <v>-1.6310985841121663</v>
      </c>
      <c r="N60" s="1">
        <v>-0.53374171131011394</v>
      </c>
      <c r="O60" s="1">
        <v>-0.63332475889518236</v>
      </c>
      <c r="Q60" s="1">
        <v>86.764705882352942</v>
      </c>
      <c r="R60" s="1">
        <v>2.9632667144637281</v>
      </c>
    </row>
    <row r="61" spans="9:18" x14ac:dyDescent="0.3">
      <c r="L61" s="1">
        <v>31</v>
      </c>
      <c r="M61" s="1">
        <v>-2.8218564900659393</v>
      </c>
      <c r="N61" s="1">
        <v>-0.5119762296640582</v>
      </c>
      <c r="O61" s="1">
        <v>-0.60749837485281433</v>
      </c>
      <c r="Q61" s="1">
        <v>89.705882352941188</v>
      </c>
      <c r="R61" s="1">
        <v>3.1979551608864796</v>
      </c>
    </row>
    <row r="62" spans="9:18" x14ac:dyDescent="0.3">
      <c r="L62" s="1">
        <v>32</v>
      </c>
      <c r="M62" s="1">
        <v>-3.7467684659817779</v>
      </c>
      <c r="N62" s="1">
        <v>-1.2207858449022195</v>
      </c>
      <c r="O62" s="1">
        <v>-1.4485543934491805</v>
      </c>
      <c r="Q62" s="1">
        <v>92.64705882352942</v>
      </c>
      <c r="R62" s="1">
        <v>3.4113273200018739</v>
      </c>
    </row>
    <row r="63" spans="9:18" x14ac:dyDescent="0.3">
      <c r="L63" s="1">
        <v>33</v>
      </c>
      <c r="M63" s="1">
        <v>-4.7395711475353011</v>
      </c>
      <c r="N63" s="1">
        <v>-0.36383638323341927</v>
      </c>
      <c r="O63" s="1">
        <v>-0.43171928445127322</v>
      </c>
      <c r="Q63" s="1">
        <v>95.588235294117652</v>
      </c>
      <c r="R63" s="1">
        <v>3.5690792139249368</v>
      </c>
    </row>
    <row r="64" spans="9:18" ht="15" thickBot="1" x14ac:dyDescent="0.35">
      <c r="L64" s="2">
        <v>34</v>
      </c>
      <c r="M64" s="2">
        <v>-5.069374875294697</v>
      </c>
      <c r="N64" s="2">
        <v>1.8322457533719767</v>
      </c>
      <c r="O64" s="2">
        <v>2.174097649484267</v>
      </c>
      <c r="Q64" s="2">
        <v>98.529411764705884</v>
      </c>
      <c r="R64" s="2">
        <v>3.6022184183479311</v>
      </c>
    </row>
  </sheetData>
  <sortState xmlns:xlrd2="http://schemas.microsoft.com/office/spreadsheetml/2017/richdata2" ref="R31:R64">
    <sortCondition ref="R3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09FC-1E2F-48AD-8052-52ED000A1D73}">
  <dimension ref="A2:P44"/>
  <sheetViews>
    <sheetView workbookViewId="0">
      <selection activeCell="L22" sqref="L22"/>
    </sheetView>
  </sheetViews>
  <sheetFormatPr defaultRowHeight="14.4" x14ac:dyDescent="0.3"/>
  <cols>
    <col min="2" max="2" width="10.44140625" customWidth="1"/>
    <col min="3" max="3" width="10.6640625" customWidth="1"/>
    <col min="4" max="4" width="11.109375" customWidth="1"/>
    <col min="15" max="15" width="11.33203125" customWidth="1"/>
  </cols>
  <sheetData>
    <row r="2" spans="2:16" x14ac:dyDescent="0.3">
      <c r="D2" s="1">
        <v>-4.8156035485734847</v>
      </c>
    </row>
    <row r="3" spans="2:16" ht="15" thickBot="1" x14ac:dyDescent="0.35">
      <c r="D3" s="1">
        <v>-3.984595972881209</v>
      </c>
    </row>
    <row r="4" spans="2:16" x14ac:dyDescent="0.3">
      <c r="B4" s="3" t="s">
        <v>34</v>
      </c>
      <c r="C4" s="3" t="s">
        <v>30</v>
      </c>
      <c r="O4" t="s">
        <v>0</v>
      </c>
      <c r="P4" t="s">
        <v>60</v>
      </c>
    </row>
    <row r="5" spans="2:16" x14ac:dyDescent="0.3">
      <c r="B5" s="1">
        <v>-4.8156035485734847</v>
      </c>
      <c r="C5" s="1">
        <v>-3.4648289275736062</v>
      </c>
      <c r="O5">
        <v>1959</v>
      </c>
      <c r="P5" s="1">
        <v>-4.8156035485734847</v>
      </c>
    </row>
    <row r="6" spans="2:16" x14ac:dyDescent="0.3">
      <c r="B6" s="1">
        <v>-3.984595972881209</v>
      </c>
      <c r="C6" s="1">
        <v>-2.9006821474583333</v>
      </c>
      <c r="O6">
        <v>1960</v>
      </c>
      <c r="P6" s="1">
        <v>-3.984595972881209</v>
      </c>
    </row>
    <row r="7" spans="2:16" x14ac:dyDescent="0.3">
      <c r="B7" s="1">
        <v>-3.4648289275736062</v>
      </c>
      <c r="C7" s="1">
        <v>-2.9231632082276633</v>
      </c>
      <c r="O7">
        <v>1961</v>
      </c>
      <c r="P7" s="1">
        <v>-3.4648289275736062</v>
      </c>
    </row>
    <row r="8" spans="2:16" x14ac:dyDescent="0.3">
      <c r="B8" s="1">
        <v>-2.9006821474583333</v>
      </c>
      <c r="C8" s="1">
        <v>-0.77878347342000609</v>
      </c>
      <c r="O8">
        <v>1962</v>
      </c>
      <c r="P8" s="1">
        <v>-2.9006821474583333</v>
      </c>
    </row>
    <row r="9" spans="2:16" x14ac:dyDescent="0.3">
      <c r="B9" s="1">
        <v>-2.9231632082276633</v>
      </c>
      <c r="C9" s="1">
        <v>-2.1237455949586632</v>
      </c>
      <c r="O9">
        <v>1963</v>
      </c>
      <c r="P9" s="1">
        <v>-2.9231632082276633</v>
      </c>
    </row>
    <row r="10" spans="2:16" x14ac:dyDescent="0.3">
      <c r="B10" s="1">
        <v>-0.77878347342000609</v>
      </c>
      <c r="C10" s="1">
        <v>-1.3307228678818461</v>
      </c>
      <c r="O10">
        <v>1964</v>
      </c>
      <c r="P10" s="1">
        <v>-0.77878347342000609</v>
      </c>
    </row>
    <row r="11" spans="2:16" x14ac:dyDescent="0.3">
      <c r="B11" s="1">
        <v>-2.1237455949586632</v>
      </c>
      <c r="C11" s="1">
        <v>-0.35533555738190614</v>
      </c>
      <c r="O11">
        <v>1965</v>
      </c>
      <c r="P11" s="1">
        <v>-2.1237455949586632</v>
      </c>
    </row>
    <row r="12" spans="2:16" x14ac:dyDescent="0.3">
      <c r="B12" s="1">
        <v>-1.3307228678818461</v>
      </c>
      <c r="C12" s="1">
        <v>0.87993527577182817</v>
      </c>
      <c r="O12">
        <v>1966</v>
      </c>
      <c r="P12" s="1">
        <v>-1.3307228678818461</v>
      </c>
    </row>
    <row r="13" spans="2:16" x14ac:dyDescent="0.3">
      <c r="B13" s="1">
        <v>-0.35533555738190614</v>
      </c>
      <c r="C13" s="1">
        <v>1.7665631166564282</v>
      </c>
      <c r="O13">
        <v>1967</v>
      </c>
      <c r="P13" s="1">
        <v>-0.35533555738190614</v>
      </c>
    </row>
    <row r="14" spans="2:16" x14ac:dyDescent="0.3">
      <c r="B14" s="1">
        <v>0.87993527577182817</v>
      </c>
      <c r="C14" s="1">
        <v>2.1708263741178939</v>
      </c>
      <c r="O14">
        <v>1968</v>
      </c>
      <c r="P14" s="1">
        <v>0.87993527577182817</v>
      </c>
    </row>
    <row r="15" spans="2:16" x14ac:dyDescent="0.3">
      <c r="B15" s="1">
        <v>1.7665631166564282</v>
      </c>
      <c r="C15" s="1">
        <v>1.8216009951177767</v>
      </c>
      <c r="O15">
        <v>1969</v>
      </c>
      <c r="P15" s="1">
        <v>1.7665631166564282</v>
      </c>
    </row>
    <row r="16" spans="2:16" x14ac:dyDescent="0.3">
      <c r="B16" s="1">
        <v>2.1708263741178939</v>
      </c>
      <c r="C16" s="1">
        <v>2.6568718282715196</v>
      </c>
      <c r="O16">
        <v>1970</v>
      </c>
      <c r="P16" s="1">
        <v>2.1708263741178939</v>
      </c>
    </row>
    <row r="17" spans="2:16" x14ac:dyDescent="0.3">
      <c r="B17" s="1">
        <v>1.8216009951177767</v>
      </c>
      <c r="C17" s="1">
        <v>2.9632667144637281</v>
      </c>
      <c r="O17">
        <v>1971</v>
      </c>
      <c r="P17" s="1">
        <v>1.8216009951177767</v>
      </c>
    </row>
    <row r="18" spans="2:16" x14ac:dyDescent="0.3">
      <c r="B18" s="1">
        <v>2.6568718282715196</v>
      </c>
      <c r="C18" s="1">
        <v>2.6033831918099253</v>
      </c>
      <c r="O18">
        <v>1972</v>
      </c>
      <c r="P18" s="1">
        <v>2.6568718282715196</v>
      </c>
    </row>
    <row r="19" spans="2:16" x14ac:dyDescent="0.3">
      <c r="B19" s="1">
        <v>2.9632667144637281</v>
      </c>
      <c r="C19" s="1">
        <v>1.554157812809791</v>
      </c>
      <c r="O19">
        <v>1973</v>
      </c>
      <c r="P19" s="1">
        <v>2.9632667144637281</v>
      </c>
    </row>
    <row r="20" spans="2:16" x14ac:dyDescent="0.3">
      <c r="B20" s="1">
        <v>2.6033831918099253</v>
      </c>
      <c r="C20" s="1">
        <v>2.3471805398865939</v>
      </c>
      <c r="O20">
        <v>1974</v>
      </c>
      <c r="P20" s="1">
        <v>2.6033831918099253</v>
      </c>
    </row>
    <row r="21" spans="2:16" x14ac:dyDescent="0.3">
      <c r="B21" s="1">
        <v>1.554157812809791</v>
      </c>
      <c r="C21" s="1">
        <v>2.5936919034249968</v>
      </c>
      <c r="O21">
        <v>1975</v>
      </c>
      <c r="P21" s="1">
        <v>1.554157812809791</v>
      </c>
    </row>
    <row r="22" spans="2:16" x14ac:dyDescent="0.3">
      <c r="B22" s="1">
        <v>2.3471805398865939</v>
      </c>
      <c r="C22" s="1">
        <v>3.4113273200018739</v>
      </c>
      <c r="O22">
        <v>1976</v>
      </c>
      <c r="P22" s="1">
        <v>2.3471805398865939</v>
      </c>
    </row>
    <row r="23" spans="2:16" x14ac:dyDescent="0.3">
      <c r="B23" s="1">
        <v>2.5936919034249968</v>
      </c>
      <c r="C23" s="1">
        <v>3.5690792139249368</v>
      </c>
      <c r="O23">
        <v>1977</v>
      </c>
      <c r="P23" s="1">
        <v>2.5936919034249968</v>
      </c>
    </row>
    <row r="24" spans="2:16" x14ac:dyDescent="0.3">
      <c r="B24" s="1">
        <v>3.4113273200018739</v>
      </c>
      <c r="C24" s="1">
        <v>3.1979551608864796</v>
      </c>
      <c r="O24">
        <v>1978</v>
      </c>
      <c r="P24" s="1">
        <v>3.4113273200018739</v>
      </c>
    </row>
    <row r="25" spans="2:16" x14ac:dyDescent="0.3">
      <c r="B25" s="1">
        <v>3.5690792139249368</v>
      </c>
      <c r="C25" s="1">
        <v>2.1599703122709997</v>
      </c>
      <c r="O25">
        <v>1979</v>
      </c>
      <c r="P25" s="1">
        <v>3.5690792139249368</v>
      </c>
    </row>
    <row r="26" spans="2:16" x14ac:dyDescent="0.3">
      <c r="B26" s="1">
        <v>3.1979551608864796</v>
      </c>
      <c r="C26" s="1">
        <v>3.6022184183479311</v>
      </c>
      <c r="O26">
        <v>1980</v>
      </c>
      <c r="P26" s="1">
        <v>3.1979551608864796</v>
      </c>
    </row>
    <row r="27" spans="2:16" x14ac:dyDescent="0.3">
      <c r="B27" s="1">
        <v>2.1599703122709997</v>
      </c>
      <c r="C27" s="1">
        <v>1.7107449332708882</v>
      </c>
      <c r="O27">
        <v>1981</v>
      </c>
      <c r="P27" s="1">
        <v>2.1599703122709997</v>
      </c>
    </row>
    <row r="28" spans="2:16" x14ac:dyDescent="0.3">
      <c r="B28" s="1">
        <v>3.6022184183479311</v>
      </c>
      <c r="C28" s="1">
        <v>0.30376766034768821</v>
      </c>
      <c r="O28">
        <v>1982</v>
      </c>
      <c r="P28" s="1">
        <v>3.6022184183479311</v>
      </c>
    </row>
    <row r="29" spans="2:16" x14ac:dyDescent="0.3">
      <c r="B29" s="1">
        <v>1.7107449332708882</v>
      </c>
      <c r="C29" s="1">
        <v>0.39465875869375111</v>
      </c>
      <c r="O29">
        <v>1983</v>
      </c>
      <c r="P29" s="1">
        <v>1.7107449332708882</v>
      </c>
    </row>
    <row r="30" spans="2:16" x14ac:dyDescent="0.3">
      <c r="B30" s="1">
        <v>0.30376766034768821</v>
      </c>
      <c r="C30" s="1">
        <v>1.6454333796936282</v>
      </c>
      <c r="O30">
        <v>1984</v>
      </c>
      <c r="P30" s="1">
        <v>0.30376766034768821</v>
      </c>
    </row>
    <row r="31" spans="2:16" x14ac:dyDescent="0.3">
      <c r="B31" s="1">
        <v>0.39465875869375111</v>
      </c>
      <c r="C31" s="1">
        <v>1.6186890614628311</v>
      </c>
      <c r="O31">
        <v>1985</v>
      </c>
      <c r="P31" s="1">
        <v>0.39465875869375111</v>
      </c>
    </row>
    <row r="32" spans="2:16" x14ac:dyDescent="0.3">
      <c r="B32" s="1">
        <v>1.6454333796936282</v>
      </c>
      <c r="C32" s="1">
        <v>1.8363244780396855</v>
      </c>
      <c r="O32">
        <v>1986</v>
      </c>
      <c r="P32" s="1">
        <v>1.6454333796936282</v>
      </c>
    </row>
    <row r="33" spans="1:16" x14ac:dyDescent="0.3">
      <c r="B33" s="1">
        <v>1.6186890614628311</v>
      </c>
      <c r="C33" s="1">
        <v>-0.30379199930648326</v>
      </c>
      <c r="O33">
        <v>1987</v>
      </c>
      <c r="P33" s="1">
        <v>1.6186890614628311</v>
      </c>
    </row>
    <row r="34" spans="1:16" x14ac:dyDescent="0.3">
      <c r="B34" s="1">
        <v>1.8363244780396855</v>
      </c>
      <c r="C34" s="1">
        <v>-0.5572806357680804</v>
      </c>
      <c r="O34">
        <v>1988</v>
      </c>
      <c r="P34" s="1">
        <v>1.8363244780396855</v>
      </c>
    </row>
    <row r="35" spans="1:16" x14ac:dyDescent="0.3">
      <c r="B35" s="1">
        <v>-0.30379199930648326</v>
      </c>
      <c r="C35" s="1">
        <v>-0.55301737830660613</v>
      </c>
      <c r="O35">
        <v>1989</v>
      </c>
      <c r="P35" s="1">
        <v>-0.30379199930648326</v>
      </c>
    </row>
    <row r="36" spans="1:16" x14ac:dyDescent="0.3">
      <c r="B36" s="1">
        <v>-0.5572806357680804</v>
      </c>
      <c r="C36" s="1">
        <v>-0.86910355288372898</v>
      </c>
      <c r="O36">
        <v>1990</v>
      </c>
      <c r="P36" s="1">
        <v>-0.5572806357680804</v>
      </c>
    </row>
    <row r="37" spans="1:16" x14ac:dyDescent="0.3">
      <c r="B37" s="1">
        <v>-0.55301737830660613</v>
      </c>
      <c r="C37" s="1">
        <v>-1.0402276059222118</v>
      </c>
      <c r="O37">
        <v>1991</v>
      </c>
      <c r="P37" s="1">
        <v>-0.55301737830660613</v>
      </c>
    </row>
    <row r="38" spans="1:16" x14ac:dyDescent="0.3">
      <c r="B38" s="1">
        <v>-0.86910355288372898</v>
      </c>
      <c r="C38" s="1">
        <v>-2.1648402954222803</v>
      </c>
      <c r="O38">
        <v>1992</v>
      </c>
      <c r="P38" s="1">
        <v>-0.86910355288372898</v>
      </c>
    </row>
    <row r="39" spans="1:16" x14ac:dyDescent="0.3">
      <c r="B39" s="1">
        <v>-1.0402276059222118</v>
      </c>
      <c r="C39" s="1">
        <v>-3.3338327197299975</v>
      </c>
      <c r="O39">
        <v>1993</v>
      </c>
      <c r="P39" s="1">
        <v>-1.0402276059222118</v>
      </c>
    </row>
    <row r="40" spans="1:16" x14ac:dyDescent="0.3">
      <c r="B40" s="1">
        <v>-2.1648402954222803</v>
      </c>
      <c r="C40" s="1">
        <v>-4.9675543108839975</v>
      </c>
      <c r="O40">
        <v>1994</v>
      </c>
      <c r="P40" s="1">
        <v>-2.1648402954222803</v>
      </c>
    </row>
    <row r="41" spans="1:16" x14ac:dyDescent="0.3">
      <c r="B41" s="1">
        <v>-3.3338327197299975</v>
      </c>
      <c r="C41" s="1">
        <v>-5.1034075307687203</v>
      </c>
      <c r="O41">
        <v>1995</v>
      </c>
      <c r="P41" s="1">
        <v>-3.3338327197299975</v>
      </c>
    </row>
    <row r="42" spans="1:16" ht="15" thickBot="1" x14ac:dyDescent="0.35">
      <c r="B42" s="1">
        <v>-4.9675543108839975</v>
      </c>
      <c r="C42" s="2">
        <v>-3.2371291219227203</v>
      </c>
      <c r="O42">
        <v>1996</v>
      </c>
      <c r="P42" s="1">
        <v>-4.9675543108839975</v>
      </c>
    </row>
    <row r="43" spans="1:16" x14ac:dyDescent="0.3">
      <c r="A43" s="1">
        <v>-5.1034075307687203</v>
      </c>
      <c r="O43">
        <v>1997</v>
      </c>
      <c r="P43" s="1">
        <v>-5.1034075307687203</v>
      </c>
    </row>
    <row r="44" spans="1:16" ht="15" thickBot="1" x14ac:dyDescent="0.35">
      <c r="A44" s="2">
        <v>-3.2371291219227203</v>
      </c>
      <c r="O44">
        <v>1998</v>
      </c>
      <c r="P44" s="2">
        <v>-3.2371291219227203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DWS</vt:lpstr>
      <vt:lpstr>RunTest</vt:lpstr>
      <vt:lpstr>scatr LNx</vt:lpstr>
      <vt:lpstr>Breusch Godfrey</vt:lpstr>
      <vt:lpstr>Res Res-1 Res vs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Vinod</dc:creator>
  <cp:lastModifiedBy>Dr Vinod</cp:lastModifiedBy>
  <dcterms:created xsi:type="dcterms:W3CDTF">2019-10-05T02:07:59Z</dcterms:created>
  <dcterms:modified xsi:type="dcterms:W3CDTF">2020-06-04T14:00:56Z</dcterms:modified>
</cp:coreProperties>
</file>