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"/>
    </mc:Choice>
  </mc:AlternateContent>
  <xr:revisionPtr revIDLastSave="0" documentId="13_ncr:1_{27FEE814-48A4-45C3-A075-7B3235A202D8}" xr6:coauthVersionLast="45" xr6:coauthVersionMax="45" xr10:uidLastSave="{00000000-0000-0000-0000-000000000000}"/>
  <bookViews>
    <workbookView xWindow="-108" yWindow="-108" windowWidth="23256" windowHeight="12576" xr2:uid="{D063B30A-B497-4EED-89EB-26A1934F40D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2" i="1" l="1"/>
  <c r="F264" i="1"/>
  <c r="O260" i="1" l="1"/>
  <c r="R161" i="1" l="1"/>
  <c r="R160" i="1"/>
  <c r="P166" i="1"/>
  <c r="F133" i="1" l="1"/>
  <c r="F134" i="1"/>
  <c r="F135" i="1"/>
  <c r="F136" i="1"/>
  <c r="F137" i="1"/>
  <c r="F138" i="1"/>
  <c r="F139" i="1"/>
  <c r="F132" i="1"/>
  <c r="H90" i="1" l="1"/>
  <c r="H89" i="1"/>
  <c r="H88" i="1"/>
  <c r="H87" i="1"/>
  <c r="H86" i="1"/>
  <c r="H85" i="1"/>
  <c r="H84" i="1"/>
  <c r="L81" i="1"/>
  <c r="T37" i="1" l="1"/>
  <c r="S37" i="1"/>
</calcChain>
</file>

<file path=xl/sharedStrings.xml><?xml version="1.0" encoding="utf-8"?>
<sst xmlns="http://schemas.openxmlformats.org/spreadsheetml/2006/main" count="426" uniqueCount="360">
  <si>
    <t>Age</t>
  </si>
  <si>
    <t>Median Q2</t>
  </si>
  <si>
    <t>Exploratory Data Analysis</t>
  </si>
  <si>
    <t xml:space="preserve">Lowest ------…...........................................................................................&gt; Highest </t>
  </si>
  <si>
    <t>25th Percentile</t>
  </si>
  <si>
    <t xml:space="preserve">75th Percentile </t>
  </si>
  <si>
    <t xml:space="preserve">Placement Details </t>
  </si>
  <si>
    <t>Convocation ….Director</t>
  </si>
  <si>
    <t>12 lacs/annum</t>
  </si>
  <si>
    <t xml:space="preserve">not placed = 0 </t>
  </si>
  <si>
    <t>Data Pts</t>
  </si>
  <si>
    <t>Values</t>
  </si>
  <si>
    <t xml:space="preserve">extreemly large </t>
  </si>
  <si>
    <t xml:space="preserve">North Korea </t>
  </si>
  <si>
    <t>US/SK</t>
  </si>
  <si>
    <t xml:space="preserve">Israel </t>
  </si>
  <si>
    <t>Palest</t>
  </si>
  <si>
    <t>Pakis</t>
  </si>
  <si>
    <t>India</t>
  </si>
  <si>
    <t>China</t>
  </si>
  <si>
    <t xml:space="preserve">the whole world </t>
  </si>
  <si>
    <t>Japan ----------------&gt;</t>
  </si>
  <si>
    <t>SD</t>
  </si>
  <si>
    <t>Strength</t>
  </si>
  <si>
    <t xml:space="preserve">QUALITY ---------&gt; </t>
  </si>
  <si>
    <t xml:space="preserve">consistency --------&gt; DEVIATION </t>
  </si>
  <si>
    <t>DP</t>
  </si>
  <si>
    <t>KK</t>
  </si>
  <si>
    <t xml:space="preserve">Mother law of moving bodies ----&gt; </t>
  </si>
  <si>
    <t>N Law of Motion</t>
  </si>
  <si>
    <t xml:space="preserve">Electrical Engg ---------------------? </t>
  </si>
  <si>
    <t>V= C*R</t>
  </si>
  <si>
    <t>Inorganic Chem, --------------------?</t>
  </si>
  <si>
    <t>Mandlf pt</t>
  </si>
  <si>
    <t>PL….BS --------------------&gt;</t>
  </si>
  <si>
    <t>Acctng Eq</t>
  </si>
  <si>
    <t xml:space="preserve">50 qsns….15 mnts  %  </t>
  </si>
  <si>
    <t>nkl</t>
  </si>
  <si>
    <t>laks</t>
  </si>
  <si>
    <t>drj</t>
  </si>
  <si>
    <t>yuv</t>
  </si>
  <si>
    <t>mah</t>
  </si>
  <si>
    <t>gaur</t>
  </si>
  <si>
    <t>smita</t>
  </si>
  <si>
    <t>sivpr</t>
  </si>
  <si>
    <t xml:space="preserve">10 am …..7 am…........EXAM ….Taking </t>
  </si>
  <si>
    <t>85-90</t>
  </si>
  <si>
    <t>point est</t>
  </si>
  <si>
    <t>Range</t>
  </si>
  <si>
    <t>20-40</t>
  </si>
  <si>
    <t>34-40</t>
  </si>
  <si>
    <t>35-40</t>
  </si>
  <si>
    <r>
      <t>8am---phone…..pick….</t>
    </r>
    <r>
      <rPr>
        <b/>
        <sz val="11"/>
        <color rgb="FFFF0000"/>
        <rFont val="Calibri"/>
        <family val="2"/>
        <scheme val="minor"/>
      </rPr>
      <t>JF</t>
    </r>
    <r>
      <rPr>
        <sz val="11"/>
        <color theme="1"/>
        <rFont val="Calibri"/>
        <family val="2"/>
        <scheme val="minor"/>
      </rPr>
      <t>…..BLR airport…..3-4 Hrs---------</t>
    </r>
  </si>
  <si>
    <t>34.77-40.77</t>
  </si>
  <si>
    <r>
      <t xml:space="preserve"> = 37.77 +,- </t>
    </r>
    <r>
      <rPr>
        <b/>
        <sz val="11"/>
        <color rgb="FFFF0000"/>
        <rFont val="Calibri"/>
        <family val="2"/>
        <scheme val="minor"/>
      </rPr>
      <t>( )</t>
    </r>
    <r>
      <rPr>
        <sz val="11"/>
        <color theme="1"/>
        <rFont val="Calibri"/>
        <family val="2"/>
        <scheme val="minor"/>
      </rPr>
      <t xml:space="preserve"> * se(mean)</t>
    </r>
  </si>
  <si>
    <r>
      <t xml:space="preserve">what is the pop mean age? </t>
    </r>
    <r>
      <rPr>
        <b/>
        <sz val="14"/>
        <color rgb="FF7030A0"/>
        <rFont val="Calibri"/>
        <family val="2"/>
        <scheme val="minor"/>
      </rPr>
      <t>[And how much confident your while posting your answer/estimate?]</t>
    </r>
  </si>
  <si>
    <t xml:space="preserve">2 pdf 11, 4 </t>
  </si>
  <si>
    <t>critical calue</t>
  </si>
  <si>
    <t>Cond Level</t>
  </si>
  <si>
    <t xml:space="preserve"> = sd/SQRT(n) = 18.8/SQRT(30)</t>
  </si>
  <si>
    <t>UL</t>
  </si>
  <si>
    <t>LL</t>
  </si>
  <si>
    <t>Critical value of Z (Normal Distributio) correspond to 95% CL</t>
  </si>
  <si>
    <t>You need to FORGET Z critical value</t>
  </si>
  <si>
    <t xml:space="preserve">2-5 % </t>
  </si>
  <si>
    <t xml:space="preserve"> t critical </t>
  </si>
  <si>
    <t>one gentleman….europe….mgr….beer manufacturing …....in love with ?....STATISTICS…...</t>
  </si>
  <si>
    <t>study…..publish papers …..his boss was liking…..</t>
  </si>
  <si>
    <t xml:space="preserve">pseudo name…...student …...t distribution (1) slightly flatten peak/bump (2) slightly thicker tails  </t>
  </si>
  <si>
    <t xml:space="preserve">Normal Dist ===== Sample/data is small…&lt;30 </t>
  </si>
  <si>
    <t xml:space="preserve">t-dist </t>
  </si>
  <si>
    <t>alpha [1-CL (Fraction; 100-CL (percent)) = 5%, 0.05; degrees of freedom (n-1) = 30-1 = 29</t>
  </si>
  <si>
    <t xml:space="preserve">t crit </t>
  </si>
  <si>
    <t>excel formula</t>
  </si>
  <si>
    <t>2.045 @ 5% alpha and df = 29</t>
  </si>
  <si>
    <t xml:space="preserve"> =TINV(0.05,29)</t>
  </si>
  <si>
    <t>n</t>
  </si>
  <si>
    <t>z crit</t>
  </si>
  <si>
    <t>t crit</t>
  </si>
  <si>
    <t>all the softwares r, python, sas</t>
  </si>
  <si>
    <t>spss, minitab…..t crit</t>
  </si>
  <si>
    <t xml:space="preserve">name </t>
  </si>
  <si>
    <t>gaurav</t>
  </si>
  <si>
    <t>abhij</t>
  </si>
  <si>
    <t>sharmila</t>
  </si>
  <si>
    <t>lakshmi</t>
  </si>
  <si>
    <t>soumya</t>
  </si>
  <si>
    <t>Gender</t>
  </si>
  <si>
    <t>m</t>
  </si>
  <si>
    <t>f</t>
  </si>
  <si>
    <t>income</t>
  </si>
  <si>
    <t>age</t>
  </si>
  <si>
    <t>Have u stopped drinking?</t>
  </si>
  <si>
    <t xml:space="preserve">SUM </t>
  </si>
  <si>
    <t xml:space="preserve">out  lier </t>
  </si>
  <si>
    <t>IQ</t>
  </si>
  <si>
    <t>Laksh</t>
  </si>
  <si>
    <t>neelam</t>
  </si>
  <si>
    <t>abhi</t>
  </si>
  <si>
    <t>dheeraj</t>
  </si>
  <si>
    <t>ragu</t>
  </si>
  <si>
    <t xml:space="preserve">neelam </t>
  </si>
  <si>
    <t>gpa increases------final also increases</t>
  </si>
  <si>
    <t xml:space="preserve">no of gifts /wk --- wife </t>
  </si>
  <si>
    <t xml:space="preserve">happy index </t>
  </si>
  <si>
    <t>nos of times visiting pub/week ----wife</t>
  </si>
  <si>
    <t>Good</t>
  </si>
  <si>
    <t xml:space="preserve">existing </t>
  </si>
  <si>
    <t>more pampering of kids ----&gt; discipline kids</t>
  </si>
  <si>
    <t xml:space="preserve">stk mkt return ----- gold prices </t>
  </si>
  <si>
    <t>sales</t>
  </si>
  <si>
    <t>co1</t>
  </si>
  <si>
    <t>co2</t>
  </si>
  <si>
    <t>co_1000</t>
  </si>
  <si>
    <t>IT cos</t>
  </si>
  <si>
    <t>Region 1= North, 2= East, 3=West, 4 = South</t>
  </si>
  <si>
    <t xml:space="preserve"> less than 500; more than 500</t>
  </si>
  <si>
    <t>north + west</t>
  </si>
  <si>
    <t xml:space="preserve">south + east </t>
  </si>
  <si>
    <t xml:space="preserve">same task </t>
  </si>
  <si>
    <t xml:space="preserve">40 % of the data </t>
  </si>
  <si>
    <t xml:space="preserve">DM ---&gt; Visulization --&gt; Hypo Testing --&gt; Cluster Analysis --&gt; Text Mining </t>
  </si>
  <si>
    <t>Guidelines website ----</t>
  </si>
  <si>
    <t>Productivity</t>
  </si>
  <si>
    <t>Honesty</t>
  </si>
  <si>
    <t>Ethics</t>
  </si>
  <si>
    <t>p1</t>
  </si>
  <si>
    <t>p2</t>
  </si>
  <si>
    <t>p3</t>
  </si>
  <si>
    <t>p1000</t>
  </si>
  <si>
    <t>temp</t>
  </si>
  <si>
    <t>Madhuri</t>
  </si>
  <si>
    <t>Allia</t>
  </si>
  <si>
    <t>Deepika</t>
  </si>
  <si>
    <t>B</t>
  </si>
  <si>
    <t>SB</t>
  </si>
  <si>
    <t>0-10 (LOW 10 HIGH)</t>
  </si>
  <si>
    <t>MA</t>
  </si>
  <si>
    <t>MD</t>
  </si>
  <si>
    <t xml:space="preserve">AD </t>
  </si>
  <si>
    <t xml:space="preserve">        B</t>
  </si>
  <si>
    <t>(9-8)</t>
  </si>
  <si>
    <t xml:space="preserve">        (9-8)</t>
  </si>
  <si>
    <t>H = Dist = SQRT(Hd^2 + Vd^2)</t>
  </si>
  <si>
    <t>Hum</t>
  </si>
  <si>
    <t xml:space="preserve">Euclidean Distance </t>
  </si>
  <si>
    <t>MM</t>
  </si>
  <si>
    <t xml:space="preserve">Basics of R </t>
  </si>
  <si>
    <t>5 min + 5, 10 times</t>
  </si>
  <si>
    <t xml:space="preserve">Data Manipulation </t>
  </si>
  <si>
    <t xml:space="preserve">CTCs of Data Scientists having approx 5 years of exp </t>
  </si>
  <si>
    <t>build your understanding about above</t>
  </si>
  <si>
    <t>INDIA</t>
  </si>
  <si>
    <t xml:space="preserve">1 lac </t>
  </si>
  <si>
    <t xml:space="preserve">data points </t>
  </si>
  <si>
    <t>18 l/a</t>
  </si>
  <si>
    <t>missing value</t>
  </si>
  <si>
    <t xml:space="preserve">Crt nor t Data Visulaization </t>
  </si>
  <si>
    <t>cluster analysis</t>
  </si>
  <si>
    <t>word clouds + sensitivity score --- TEXT DATA</t>
  </si>
  <si>
    <t xml:space="preserve"> +</t>
  </si>
  <si>
    <t xml:space="preserve">Do a mini project </t>
  </si>
  <si>
    <t xml:space="preserve">website </t>
  </si>
  <si>
    <t>ppt in advance --- coding ----if any difficulty---post in group----&gt; DISCUSS IN CLASS THE CODES AND CONCEPTS</t>
  </si>
  <si>
    <t xml:space="preserve">ppt in session…...slide by slide ----you do coding----resolve and discuss </t>
  </si>
  <si>
    <t xml:space="preserve">80% coding issues 20% DS Concepts </t>
  </si>
  <si>
    <t xml:space="preserve">prod ----price, q, q, </t>
  </si>
  <si>
    <t>delo ---&gt; vendors ---200</t>
  </si>
  <si>
    <t>td, pr, qc, ri</t>
  </si>
  <si>
    <t>AGE</t>
  </si>
  <si>
    <t>INCOME</t>
  </si>
  <si>
    <t>SAVINGS</t>
  </si>
  <si>
    <t>XX</t>
  </si>
  <si>
    <t>XXXX</t>
  </si>
  <si>
    <t>XXX</t>
  </si>
  <si>
    <t>EXPNS</t>
  </si>
  <si>
    <t>FINANCIAL</t>
  </si>
  <si>
    <t xml:space="preserve">Srinath </t>
  </si>
  <si>
    <t>add 3</t>
  </si>
  <si>
    <t>mean 3</t>
  </si>
  <si>
    <t>median 3</t>
  </si>
  <si>
    <t>log of mean</t>
  </si>
  <si>
    <t>log of median</t>
  </si>
  <si>
    <t xml:space="preserve"> very large</t>
  </si>
  <si>
    <t>Finc</t>
  </si>
  <si>
    <t>xxx</t>
  </si>
  <si>
    <t xml:space="preserve">Dim1 </t>
  </si>
  <si>
    <t>Dim 2</t>
  </si>
  <si>
    <t>man</t>
  </si>
  <si>
    <t>accident</t>
  </si>
  <si>
    <t>leg broken</t>
  </si>
  <si>
    <t>steel rod</t>
  </si>
  <si>
    <t>3 month ----ok</t>
  </si>
  <si>
    <t xml:space="preserve">all tasks </t>
  </si>
  <si>
    <t>Engg</t>
  </si>
  <si>
    <t>Principal Component Analysis</t>
  </si>
  <si>
    <t>two points in the space are selected arbitrarily</t>
  </si>
  <si>
    <t>all data points will be allocated either to orange or green star</t>
  </si>
  <si>
    <t xml:space="preserve"> </t>
  </si>
  <si>
    <t>shift the stars to centers of clusters</t>
  </si>
  <si>
    <t xml:space="preserve">reallocation of data points </t>
  </si>
  <si>
    <t xml:space="preserve">re calculation of centers of clusters </t>
  </si>
  <si>
    <t xml:space="preserve">repeat 2 to 5 till NO REALLOCATION HAPPENS </t>
  </si>
  <si>
    <t xml:space="preserve">Lock that position </t>
  </si>
  <si>
    <t>SSE</t>
  </si>
  <si>
    <t>Orange , SUM OF SQAURES OF DISTS</t>
  </si>
  <si>
    <t>Green, ------do-------------------------</t>
  </si>
  <si>
    <t xml:space="preserve"> multiply 4/6</t>
  </si>
  <si>
    <t xml:space="preserve"> multiply by 2/6 </t>
  </si>
  <si>
    <t xml:space="preserve">WCSS = WITHIN COLUMN SUM SQUARED </t>
  </si>
  <si>
    <t xml:space="preserve">MINIMUM </t>
  </si>
  <si>
    <t xml:space="preserve">SUM OF SQUARED ERRORS </t>
  </si>
  <si>
    <t xml:space="preserve">silhouette score </t>
  </si>
  <si>
    <t>wcss</t>
  </si>
  <si>
    <t>no of clusters</t>
  </si>
  <si>
    <t xml:space="preserve">K Means Clustering </t>
  </si>
  <si>
    <t>c1</t>
  </si>
  <si>
    <t>c2</t>
  </si>
  <si>
    <t>c3</t>
  </si>
  <si>
    <t xml:space="preserve">Profiling of the cluster </t>
  </si>
  <si>
    <t>clstr 1</t>
  </si>
  <si>
    <t>clstr 2</t>
  </si>
  <si>
    <t>v1</t>
  </si>
  <si>
    <t>v2</t>
  </si>
  <si>
    <t>v3</t>
  </si>
  <si>
    <t>v4</t>
  </si>
  <si>
    <t xml:space="preserve">AVERAGE </t>
  </si>
  <si>
    <t>Young, low income, low savings, low expns</t>
  </si>
  <si>
    <t xml:space="preserve">cs2m </t>
  </si>
  <si>
    <t xml:space="preserve">Age </t>
  </si>
  <si>
    <t xml:space="preserve">understand population </t>
  </si>
  <si>
    <t xml:space="preserve">Hyd = 80lacs </t>
  </si>
  <si>
    <t xml:space="preserve">mean age in sample </t>
  </si>
  <si>
    <t>mean age in population ??</t>
  </si>
  <si>
    <t>moving bodies car ship bus ----&gt;</t>
  </si>
  <si>
    <t xml:space="preserve">Newtons law of motion </t>
  </si>
  <si>
    <t>transformers motors -----------&gt;</t>
  </si>
  <si>
    <t xml:space="preserve">Ohm's law, V =C*R </t>
  </si>
  <si>
    <t>inorganic chem ------------------&gt;</t>
  </si>
  <si>
    <t xml:space="preserve">mandeleaf's periodic table </t>
  </si>
  <si>
    <t>bl p&amp;l acct ------------------------&gt;</t>
  </si>
  <si>
    <t>a = l + e</t>
  </si>
  <si>
    <t>statistical conf</t>
  </si>
  <si>
    <t xml:space="preserve">normal distr </t>
  </si>
  <si>
    <t xml:space="preserve">34, 41, 37.77, </t>
  </si>
  <si>
    <t>step 1</t>
  </si>
  <si>
    <t>assumption, belief, trust, guess, estimate …..</t>
  </si>
  <si>
    <t>Ho, Null Hypo</t>
  </si>
  <si>
    <t xml:space="preserve">Ha </t>
  </si>
  <si>
    <t xml:space="preserve">Ho….....the sense, intention , meaning = 0, NO </t>
  </si>
  <si>
    <t>IQ, B, SB</t>
  </si>
  <si>
    <t xml:space="preserve">1-7, 1 = low, 7 = high </t>
  </si>
  <si>
    <t>Ho: lxm S; ab: NS; vsl; NS; NS, NS,</t>
  </si>
  <si>
    <t xml:space="preserve">    Ho: DP &amp; MD, Diffe ?</t>
  </si>
  <si>
    <t xml:space="preserve">UNBIASED &amp; IMPARTIAL </t>
  </si>
  <si>
    <t xml:space="preserve">test statistics </t>
  </si>
  <si>
    <t xml:space="preserve">Ho: mu = 40 </t>
  </si>
  <si>
    <t>Ha: mu is NOT EQUAL to 40</t>
  </si>
  <si>
    <t>UB</t>
  </si>
  <si>
    <t>LB</t>
  </si>
  <si>
    <t xml:space="preserve"> =mean+ se(mean)*t_crit</t>
  </si>
  <si>
    <t xml:space="preserve"> =mean- se(mean)*t_crit</t>
  </si>
  <si>
    <t xml:space="preserve">37.77+3.43*2.05 </t>
  </si>
  <si>
    <t xml:space="preserve">37.77-3.43*2.05 </t>
  </si>
  <si>
    <t>step 3</t>
  </si>
  <si>
    <t xml:space="preserve">t crit …..........df = n-1 = 29, </t>
  </si>
  <si>
    <t xml:space="preserve">step 2 </t>
  </si>
  <si>
    <t xml:space="preserve">5 %, 95 CL </t>
  </si>
  <si>
    <t xml:space="preserve">LOS, CL(1-LOS) </t>
  </si>
  <si>
    <t>alpha, Type I error</t>
  </si>
  <si>
    <t>step 4</t>
  </si>
  <si>
    <t xml:space="preserve">step 5 </t>
  </si>
  <si>
    <t>Decision Making</t>
  </si>
  <si>
    <t xml:space="preserve">Three Methods </t>
  </si>
  <si>
    <t>Ho: 76</t>
  </si>
  <si>
    <t xml:space="preserve">p_value </t>
  </si>
  <si>
    <r>
      <rPr>
        <b/>
        <sz val="11"/>
        <color rgb="FFFF0000"/>
        <rFont val="Calibri"/>
        <family val="2"/>
        <scheme val="minor"/>
      </rPr>
      <t>REJECT &lt;= LOS</t>
    </r>
    <r>
      <rPr>
        <sz val="11"/>
        <color theme="1"/>
        <rFont val="Calibri"/>
        <family val="2"/>
        <scheme val="minor"/>
      </rPr>
      <t xml:space="preserve">, 5%; ACCEPT &gt; LOS, 5% </t>
    </r>
  </si>
  <si>
    <t xml:space="preserve">CL increasing ---&gt; range of UB LB </t>
  </si>
  <si>
    <t xml:space="preserve">80 CL </t>
  </si>
  <si>
    <t>75-85</t>
  </si>
  <si>
    <t xml:space="preserve">90 CL </t>
  </si>
  <si>
    <t xml:space="preserve">70 - 90 </t>
  </si>
  <si>
    <t xml:space="preserve">100 CL </t>
  </si>
  <si>
    <t>0-100</t>
  </si>
  <si>
    <t xml:space="preserve">ZERO </t>
  </si>
  <si>
    <t>LOS increasing -----&gt; inverse</t>
  </si>
  <si>
    <t xml:space="preserve">Ho: There is NO difference btwn DP &amp; MD </t>
  </si>
  <si>
    <t xml:space="preserve">Are you willing to REJECT…...................or ACCEPT </t>
  </si>
  <si>
    <t>Want, Desire ============</t>
  </si>
  <si>
    <t xml:space="preserve">REJECT </t>
  </si>
  <si>
    <t>Reject…....</t>
  </si>
  <si>
    <t>Reject</t>
  </si>
  <si>
    <t>Accept</t>
  </si>
  <si>
    <t>mathematics</t>
  </si>
  <si>
    <t>2+2 = 4</t>
  </si>
  <si>
    <t>truth = should accept the Ho</t>
  </si>
  <si>
    <t>error -----</t>
  </si>
  <si>
    <t>Type I</t>
  </si>
  <si>
    <t>Almighty GOD!</t>
  </si>
  <si>
    <t xml:space="preserve">truth = should be rejected </t>
  </si>
  <si>
    <t>error</t>
  </si>
  <si>
    <t>Type II</t>
  </si>
  <si>
    <t>los, alpha ==== 1%, 5%, 2%</t>
  </si>
  <si>
    <t>beta</t>
  </si>
  <si>
    <t xml:space="preserve">Prob of error….Type I CAP/LIMIT /MAX </t>
  </si>
  <si>
    <t>Prob of commiting Type I error</t>
  </si>
  <si>
    <t xml:space="preserve">Observed Type I error </t>
  </si>
  <si>
    <t xml:space="preserve">Designed Type I error </t>
  </si>
  <si>
    <t>&lt;= 5%</t>
  </si>
  <si>
    <t xml:space="preserve">QUIZ1 </t>
  </si>
  <si>
    <t>QUIZ2</t>
  </si>
  <si>
    <t>st1</t>
  </si>
  <si>
    <t>st2</t>
  </si>
  <si>
    <t>st3</t>
  </si>
  <si>
    <t>st105</t>
  </si>
  <si>
    <t>Paired</t>
  </si>
  <si>
    <t>Low</t>
  </si>
  <si>
    <t>High</t>
  </si>
  <si>
    <t>L1</t>
  </si>
  <si>
    <t>L2</t>
  </si>
  <si>
    <t>L3</t>
  </si>
  <si>
    <t xml:space="preserve"> *</t>
  </si>
  <si>
    <t>*</t>
  </si>
  <si>
    <t xml:space="preserve">Independent sample t test </t>
  </si>
  <si>
    <t>subject?</t>
  </si>
  <si>
    <t xml:space="preserve">voi? </t>
  </si>
  <si>
    <t>p_value</t>
  </si>
  <si>
    <t>Ho</t>
  </si>
  <si>
    <t>Decision</t>
  </si>
  <si>
    <t>Accpt Ho</t>
  </si>
  <si>
    <t>RejectHo</t>
  </si>
  <si>
    <t>p_value %</t>
  </si>
  <si>
    <t>Subject</t>
  </si>
  <si>
    <t>chk1</t>
  </si>
  <si>
    <t>chk2</t>
  </si>
  <si>
    <t>cjhk3</t>
  </si>
  <si>
    <t>voi</t>
  </si>
  <si>
    <t>arse</t>
  </si>
  <si>
    <t>suppliers</t>
  </si>
  <si>
    <t>A</t>
  </si>
  <si>
    <t>rest1</t>
  </si>
  <si>
    <t>rest2</t>
  </si>
  <si>
    <t>rest3</t>
  </si>
  <si>
    <t>before</t>
  </si>
  <si>
    <t>after</t>
  </si>
  <si>
    <t>chk3</t>
  </si>
  <si>
    <t xml:space="preserve">statis </t>
  </si>
  <si>
    <t>befor</t>
  </si>
  <si>
    <t>PAIRED SAMPLE T TEST</t>
  </si>
  <si>
    <t xml:space="preserve"> =tdist(abs of test_statistice,df,2)</t>
  </si>
  <si>
    <t>2.8,104,2</t>
  </si>
  <si>
    <t xml:space="preserve">One sample t test ; Age; mu = 40 </t>
  </si>
  <si>
    <t>contn</t>
  </si>
  <si>
    <t>One sample</t>
  </si>
  <si>
    <r>
      <rPr>
        <b/>
        <sz val="14"/>
        <color rgb="FFFF0000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 xml:space="preserve"> of females in IT in India is 48%</t>
    </r>
  </si>
  <si>
    <r>
      <rPr>
        <b/>
        <sz val="14"/>
        <color rgb="FFFF0000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 xml:space="preserve"> of flights arriving on time at BLR airport is 78%</t>
    </r>
  </si>
  <si>
    <t>paired &amp; indpndnt t test</t>
  </si>
  <si>
    <t>cont</t>
  </si>
  <si>
    <t xml:space="preserve">2 samples </t>
  </si>
  <si>
    <r>
      <rPr>
        <b/>
        <sz val="14"/>
        <color rgb="FFFF0000"/>
        <rFont val="Calibri"/>
        <family val="2"/>
        <scheme val="minor"/>
      </rPr>
      <t>propns</t>
    </r>
    <r>
      <rPr>
        <sz val="11"/>
        <color theme="1"/>
        <rFont val="Calibri"/>
        <family val="2"/>
        <scheme val="minor"/>
      </rPr>
      <t xml:space="preserve"> of flights arriving on time at BLR &amp; Delhi airport is same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</si>
</sst>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0" xfId="0" applyFill="1"/>
    <xf numFmtId="0" fontId="0" fillId="6" borderId="2" xfId="0" applyFill="1" applyBorder="1"/>
    <xf numFmtId="0" fontId="0" fillId="7" borderId="2" xfId="0" applyFill="1" applyBorder="1"/>
    <xf numFmtId="0" fontId="0" fillId="5" borderId="2" xfId="0" applyFill="1" applyBorder="1"/>
    <xf numFmtId="0" fontId="0" fillId="8" borderId="0" xfId="0" applyFill="1"/>
    <xf numFmtId="0" fontId="0" fillId="4" borderId="3" xfId="0" applyFill="1" applyBorder="1"/>
    <xf numFmtId="0" fontId="0" fillId="2" borderId="0" xfId="0" applyFill="1"/>
    <xf numFmtId="0" fontId="0" fillId="9" borderId="0" xfId="0" applyFill="1"/>
    <xf numFmtId="0" fontId="2" fillId="0" borderId="0" xfId="0" applyFont="1"/>
    <xf numFmtId="0" fontId="3" fillId="5" borderId="0" xfId="0" applyFont="1" applyFill="1"/>
    <xf numFmtId="0" fontId="1" fillId="5" borderId="0" xfId="0" applyFont="1" applyFill="1"/>
    <xf numFmtId="0" fontId="0" fillId="10" borderId="0" xfId="0" applyFill="1"/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2" fillId="11" borderId="0" xfId="0" applyFont="1" applyFill="1"/>
    <xf numFmtId="0" fontId="0" fillId="11" borderId="0" xfId="0" applyFill="1"/>
    <xf numFmtId="9" fontId="0" fillId="0" borderId="0" xfId="0" applyNumberFormat="1"/>
    <xf numFmtId="2" fontId="0" fillId="0" borderId="0" xfId="0" applyNumberFormat="1"/>
    <xf numFmtId="0" fontId="6" fillId="5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6" fillId="0" borderId="0" xfId="0" applyFont="1" applyBorder="1" applyAlignment="1">
      <alignment horizontal="left"/>
    </xf>
    <xf numFmtId="0" fontId="0" fillId="0" borderId="8" xfId="0" applyBorder="1"/>
    <xf numFmtId="0" fontId="7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11" borderId="0" xfId="0" applyFont="1" applyFill="1"/>
    <xf numFmtId="0" fontId="0" fillId="12" borderId="0" xfId="0" applyFill="1"/>
    <xf numFmtId="0" fontId="0" fillId="0" borderId="0" xfId="0" applyAlignment="1">
      <alignment horizontal="center"/>
    </xf>
    <xf numFmtId="0" fontId="8" fillId="10" borderId="0" xfId="0" applyFont="1" applyFill="1"/>
    <xf numFmtId="0" fontId="6" fillId="0" borderId="0" xfId="0" applyFont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0" fillId="0" borderId="15" xfId="0" applyBorder="1"/>
    <xf numFmtId="0" fontId="0" fillId="0" borderId="16" xfId="0" applyBorder="1"/>
    <xf numFmtId="0" fontId="0" fillId="6" borderId="17" xfId="0" applyFill="1" applyBorder="1"/>
    <xf numFmtId="0" fontId="0" fillId="6" borderId="18" xfId="0" applyFill="1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 applyBorder="1"/>
    <xf numFmtId="0" fontId="0" fillId="7" borderId="0" xfId="0" applyFill="1" applyBorder="1"/>
    <xf numFmtId="0" fontId="0" fillId="0" borderId="17" xfId="0" applyBorder="1"/>
    <xf numFmtId="0" fontId="0" fillId="5" borderId="15" xfId="0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6" fillId="0" borderId="20" xfId="0" applyFont="1" applyBorder="1" applyAlignment="1">
      <alignment horizontal="center"/>
    </xf>
    <xf numFmtId="0" fontId="0" fillId="0" borderId="21" xfId="0" applyBorder="1"/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0" fillId="4" borderId="0" xfId="0" applyFill="1"/>
    <xf numFmtId="0" fontId="0" fillId="13" borderId="0" xfId="0" applyFill="1"/>
    <xf numFmtId="0" fontId="2" fillId="2" borderId="0" xfId="0" applyFont="1" applyFill="1"/>
    <xf numFmtId="0" fontId="0" fillId="3" borderId="0" xfId="0" applyFill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0" xfId="0" applyFont="1"/>
    <xf numFmtId="0" fontId="6" fillId="3" borderId="0" xfId="0" applyFont="1" applyFill="1"/>
    <xf numFmtId="0" fontId="4" fillId="3" borderId="0" xfId="0" applyFont="1" applyFill="1"/>
    <xf numFmtId="0" fontId="6" fillId="2" borderId="22" xfId="0" applyFont="1" applyFill="1" applyBorder="1"/>
    <xf numFmtId="0" fontId="0" fillId="2" borderId="24" xfId="0" applyFill="1" applyBorder="1"/>
    <xf numFmtId="0" fontId="0" fillId="6" borderId="0" xfId="0" applyFill="1"/>
    <xf numFmtId="0" fontId="6" fillId="4" borderId="0" xfId="0" applyFont="1" applyFill="1"/>
    <xf numFmtId="0" fontId="7" fillId="3" borderId="0" xfId="0" applyFont="1" applyFill="1"/>
    <xf numFmtId="0" fontId="0" fillId="7" borderId="0" xfId="0" applyFill="1"/>
    <xf numFmtId="0" fontId="0" fillId="14" borderId="0" xfId="0" applyFill="1" applyAlignment="1">
      <alignment horizontal="center"/>
    </xf>
    <xf numFmtId="0" fontId="6" fillId="5" borderId="0" xfId="0" applyFont="1" applyFill="1"/>
    <xf numFmtId="0" fontId="12" fillId="0" borderId="0" xfId="0" applyFont="1"/>
    <xf numFmtId="0" fontId="13" fillId="13" borderId="0" xfId="0" applyFont="1" applyFill="1" applyBorder="1" applyAlignment="1">
      <alignment horizontal="center"/>
    </xf>
    <xf numFmtId="0" fontId="13" fillId="13" borderId="0" xfId="0" applyFont="1" applyFill="1"/>
    <xf numFmtId="0" fontId="0" fillId="1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'[1]3may20'!$N$27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'[1]3may20'!$M$28:$M$32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'[1]3may20'!$N$28:$N$32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3-48D5-AD5A-5D6A2F99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05504"/>
        <c:axId val="522294800"/>
      </c:scatterChart>
      <c:valAx>
        <c:axId val="19915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4800"/>
        <c:crosses val="autoZero"/>
        <c:crossBetween val="midCat"/>
      </c:valAx>
      <c:valAx>
        <c:axId val="5222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z crit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Sheet1!$G$84:$G$90</c:f>
              <c:numCache>
                <c:formatCode>General</c:formatCode>
                <c:ptCount val="7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8-41CC-B99C-02D1A6DE14D1}"/>
            </c:ext>
          </c:extLst>
        </c:ser>
        <c:ser>
          <c:idx val="1"/>
          <c:order val="1"/>
          <c:tx>
            <c:strRef>
              <c:f>Sheet1!$H$83</c:f>
              <c:strCache>
                <c:ptCount val="1"/>
                <c:pt idx="0">
                  <c:v>t crit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Sheet1!$H$84:$H$90</c:f>
              <c:numCache>
                <c:formatCode>General</c:formatCode>
                <c:ptCount val="7"/>
                <c:pt idx="0">
                  <c:v>2.0452296421327048</c:v>
                </c:pt>
                <c:pt idx="1">
                  <c:v>2.0095752371292388</c:v>
                </c:pt>
                <c:pt idx="2">
                  <c:v>1.9842169515864165</c:v>
                </c:pt>
                <c:pt idx="3">
                  <c:v>1.964729390987682</c:v>
                </c:pt>
                <c:pt idx="4">
                  <c:v>1.9623414611334626</c:v>
                </c:pt>
                <c:pt idx="5">
                  <c:v>1.9611514201705258</c:v>
                </c:pt>
                <c:pt idx="6">
                  <c:v>1.960201263620778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8-41CC-B99C-02D1A6DE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766560"/>
        <c:axId val="815981856"/>
      </c:lineChart>
      <c:catAx>
        <c:axId val="10017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1856"/>
        <c:crosses val="autoZero"/>
        <c:auto val="1"/>
        <c:lblAlgn val="ctr"/>
        <c:lblOffset val="100"/>
        <c:noMultiLvlLbl val="0"/>
      </c:catAx>
      <c:valAx>
        <c:axId val="8159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Sheet1!$N$204</c:f>
              <c:strCache>
                <c:ptCount val="1"/>
                <c:pt idx="0">
                  <c:v>no of clusters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Sheet1!$N$205:$N$209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B-4BE8-A5BA-6D1A83F2FF97}"/>
            </c:ext>
          </c:extLst>
        </c:ser>
        <c:ser>
          <c:idx val="1"/>
          <c:order val="1"/>
          <c:tx>
            <c:strRef>
              <c:f>Sheet1!$O$204</c:f>
              <c:strCache>
                <c:ptCount val="1"/>
                <c:pt idx="0">
                  <c:v>wcss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Sheet1!$O$205:$O$209</c:f>
              <c:numCache>
                <c:formatCode>General</c:formatCode>
                <c:ptCount val="5"/>
                <c:pt idx="0">
                  <c:v>200</c:v>
                </c:pt>
                <c:pt idx="1">
                  <c:v>120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B-4BE8-A5BA-6D1A83F2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31423"/>
        <c:axId val="233634239"/>
      </c:lineChart>
      <c:catAx>
        <c:axId val="23083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34239"/>
        <c:crosses val="autoZero"/>
        <c:auto val="1"/>
        <c:lblAlgn val="ctr"/>
        <c:lblOffset val="100"/>
        <c:noMultiLvlLbl val="0"/>
      </c:catAx>
      <c:valAx>
        <c:axId val="233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600557742782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Sheet1!$F$331</c:f>
              <c:strCache>
                <c:ptCount val="1"/>
                <c:pt idx="0">
                  <c:v>Ho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Sheet1!$F$332:$F$336</c:f>
              <c:numCache>
                <c:formatCode>General</c:formatCode>
                <c:ptCount val="5"/>
                <c:pt idx="0">
                  <c:v>40</c:v>
                </c:pt>
                <c:pt idx="1">
                  <c:v>34</c:v>
                </c:pt>
                <c:pt idx="2">
                  <c:v>37</c:v>
                </c:pt>
                <c:pt idx="3">
                  <c:v>30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3-4174-9A9A-63D24C7B06F2}"/>
            </c:ext>
          </c:extLst>
        </c:ser>
        <c:ser>
          <c:idx val="1"/>
          <c:order val="1"/>
          <c:tx>
            <c:strRef>
              <c:f>Sheet1!$G$331</c:f>
              <c:strCache>
                <c:ptCount val="1"/>
                <c:pt idx="0">
                  <c:v>p_value 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Sheet1!$G$332:$G$336</c:f>
              <c:numCache>
                <c:formatCode>General</c:formatCode>
                <c:ptCount val="5"/>
                <c:pt idx="0">
                  <c:v>52.03</c:v>
                </c:pt>
                <c:pt idx="1">
                  <c:v>28.14</c:v>
                </c:pt>
                <c:pt idx="2">
                  <c:v>82.48</c:v>
                </c:pt>
                <c:pt idx="3">
                  <c:v>3.13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3-4174-9A9A-63D24C7B06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237183"/>
        <c:axId val="223043791"/>
      </c:lineChart>
      <c:catAx>
        <c:axId val="212223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43791"/>
        <c:crosses val="autoZero"/>
        <c:auto val="1"/>
        <c:lblAlgn val="ctr"/>
        <c:lblOffset val="100"/>
        <c:noMultiLvlLbl val="0"/>
      </c:catAx>
      <c:valAx>
        <c:axId val="2230437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223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chart" Target="../charts/chart1.xml"/><Relationship Id="rId9" Type="http://schemas.openxmlformats.org/officeDocument/2006/relationships/image" Target="../media/image6.pn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15240</xdr:rowOff>
    </xdr:from>
    <xdr:to>
      <xdr:col>9</xdr:col>
      <xdr:colOff>426720</xdr:colOff>
      <xdr:row>3</xdr:row>
      <xdr:rowOff>144780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5DFB652-2B82-41FE-9CD2-8EA693928E99}"/>
            </a:ext>
          </a:extLst>
        </xdr:cNvPr>
        <xdr:cNvCxnSpPr/>
      </xdr:nvCxnSpPr>
      <xdr:spPr>
        <a:xfrm>
          <a:off x="5913120" y="38862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1</xdr:row>
      <xdr:rowOff>182880</xdr:rowOff>
    </xdr:from>
    <xdr:to>
      <xdr:col>8</xdr:col>
      <xdr:colOff>144780</xdr:colOff>
      <xdr:row>3</xdr:row>
      <xdr:rowOff>121920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CE360C-D2F8-46F1-B3C4-D76FA60FD901}"/>
            </a:ext>
          </a:extLst>
        </xdr:cNvPr>
        <xdr:cNvCxnSpPr/>
      </xdr:nvCxnSpPr>
      <xdr:spPr>
        <a:xfrm>
          <a:off x="5021580" y="36576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</xdr:row>
      <xdr:rowOff>38100</xdr:rowOff>
    </xdr:from>
    <xdr:to>
      <xdr:col>11</xdr:col>
      <xdr:colOff>304800</xdr:colOff>
      <xdr:row>3</xdr:row>
      <xdr:rowOff>167640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AF48FDC-61DF-42DE-8EC9-E2249510699D}"/>
            </a:ext>
          </a:extLst>
        </xdr:cNvPr>
        <xdr:cNvCxnSpPr/>
      </xdr:nvCxnSpPr>
      <xdr:spPr>
        <a:xfrm>
          <a:off x="7010400" y="41148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53339</xdr:colOff>
      <xdr:row>6</xdr:row>
      <xdr:rowOff>38500</xdr:rowOff>
    </xdr:from>
    <xdr:to>
      <xdr:col>16</xdr:col>
      <xdr:colOff>83496</xdr:colOff>
      <xdr:row>12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683642-6EA6-4778-8754-0885C1290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39" y="1143400"/>
          <a:ext cx="7878757" cy="107402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594359</xdr:colOff>
      <xdr:row>57</xdr:row>
      <xdr:rowOff>45720</xdr:rowOff>
    </xdr:from>
    <xdr:to>
      <xdr:col>5</xdr:col>
      <xdr:colOff>167458</xdr:colOff>
      <xdr:row>66</xdr:row>
      <xdr:rowOff>129540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38C66A-8470-44B4-B4AF-64D7F035C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6720"/>
        <a:stretch>
          <a:fillRect/>
        </a:stretch>
      </xdr:blipFill>
      <xdr:spPr bwMode="auto">
        <a:xfrm>
          <a:off x="594359" y="10485120"/>
          <a:ext cx="2621099" cy="17907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106680</xdr:colOff>
      <xdr:row>15</xdr:row>
      <xdr:rowOff>128016</xdr:rowOff>
    </xdr:from>
    <xdr:to>
      <xdr:col>12</xdr:col>
      <xdr:colOff>129540</xdr:colOff>
      <xdr:row>30</xdr:row>
      <xdr:rowOff>41148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86B926-ECEE-4D3A-9570-1A18AE2C7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4680" y="2878836"/>
          <a:ext cx="4427220" cy="2656332"/>
        </a:xfrm>
        <a:prstGeom prst="rect">
          <a:avLst/>
        </a:prstGeom>
      </xdr:spPr>
    </xdr:pic>
    <xdr:clientData/>
  </xdr:twoCellAnchor>
  <xdr:twoCellAnchor>
    <xdr:from>
      <xdr:col>4</xdr:col>
      <xdr:colOff>160020</xdr:colOff>
      <xdr:row>25</xdr:row>
      <xdr:rowOff>125730</xdr:rowOff>
    </xdr:from>
    <xdr:to>
      <xdr:col>11</xdr:col>
      <xdr:colOff>464820</xdr:colOff>
      <xdr:row>40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48F85E-8A8E-490E-95AB-CADA410E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449580</xdr:colOff>
      <xdr:row>9</xdr:row>
      <xdr:rowOff>129540</xdr:rowOff>
    </xdr:from>
    <xdr:to>
      <xdr:col>5</xdr:col>
      <xdr:colOff>358140</xdr:colOff>
      <xdr:row>12</xdr:row>
      <xdr:rowOff>45720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7FCE2C1-DBF0-402C-9945-CF708A405104}"/>
            </a:ext>
          </a:extLst>
        </xdr:cNvPr>
        <xdr:cNvSpPr/>
      </xdr:nvSpPr>
      <xdr:spPr>
        <a:xfrm>
          <a:off x="2887980" y="1783080"/>
          <a:ext cx="518160" cy="4648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175260</xdr:colOff>
      <xdr:row>12</xdr:row>
      <xdr:rowOff>81336</xdr:rowOff>
    </xdr:from>
    <xdr:to>
      <xdr:col>16</xdr:col>
      <xdr:colOff>388620</xdr:colOff>
      <xdr:row>15</xdr:row>
      <xdr:rowOff>167640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9668E5-00E6-42B6-B717-C718FB313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660" y="2283516"/>
          <a:ext cx="1432560" cy="63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9</xdr:row>
      <xdr:rowOff>144780</xdr:rowOff>
    </xdr:from>
    <xdr:to>
      <xdr:col>15</xdr:col>
      <xdr:colOff>53340</xdr:colOff>
      <xdr:row>37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32DEE7D-E011-49BA-8FE3-73CE514E748B}"/>
            </a:ext>
          </a:extLst>
        </xdr:cNvPr>
        <xdr:cNvCxnSpPr/>
      </xdr:nvCxnSpPr>
      <xdr:spPr>
        <a:xfrm flipH="1" flipV="1">
          <a:off x="4953000" y="1798320"/>
          <a:ext cx="4244340" cy="515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167640</xdr:colOff>
      <xdr:row>66</xdr:row>
      <xdr:rowOff>76200</xdr:rowOff>
    </xdr:from>
    <xdr:to>
      <xdr:col>9</xdr:col>
      <xdr:colOff>541020</xdr:colOff>
      <xdr:row>75</xdr:row>
      <xdr:rowOff>87161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6C282B-B0DA-4E6D-A7C8-57711665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640" y="1222248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419100</xdr:colOff>
      <xdr:row>71</xdr:row>
      <xdr:rowOff>38100</xdr:rowOff>
    </xdr:from>
    <xdr:to>
      <xdr:col>5</xdr:col>
      <xdr:colOff>434340</xdr:colOff>
      <xdr:row>74</xdr:row>
      <xdr:rowOff>152400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540BED3-8A0D-44E7-94F6-49816C64271B}"/>
            </a:ext>
          </a:extLst>
        </xdr:cNvPr>
        <xdr:cNvCxnSpPr/>
      </xdr:nvCxnSpPr>
      <xdr:spPr>
        <a:xfrm flipH="1">
          <a:off x="3467100" y="13129260"/>
          <a:ext cx="15240" cy="6629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121920</xdr:colOff>
      <xdr:row>71</xdr:row>
      <xdr:rowOff>38100</xdr:rowOff>
    </xdr:from>
    <xdr:to>
      <xdr:col>9</xdr:col>
      <xdr:colOff>137160</xdr:colOff>
      <xdr:row>74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A2056F6-14F3-4BA8-B2CC-CA387EF402AD}"/>
            </a:ext>
          </a:extLst>
        </xdr:cNvPr>
        <xdr:cNvCxnSpPr/>
      </xdr:nvCxnSpPr>
      <xdr:spPr>
        <a:xfrm flipH="1">
          <a:off x="5745480" y="13129260"/>
          <a:ext cx="15240" cy="6629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434340</xdr:colOff>
      <xdr:row>74</xdr:row>
      <xdr:rowOff>99060</xdr:rowOff>
    </xdr:from>
    <xdr:to>
      <xdr:col>9</xdr:col>
      <xdr:colOff>114300</xdr:colOff>
      <xdr:row>77</xdr:row>
      <xdr:rowOff>144780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A87BA33B-813A-4EEF-A306-C6AE7AFCB09C}"/>
            </a:ext>
          </a:extLst>
        </xdr:cNvPr>
        <xdr:cNvSpPr/>
      </xdr:nvSpPr>
      <xdr:spPr>
        <a:xfrm rot="5400000">
          <a:off x="4312920" y="12908280"/>
          <a:ext cx="594360" cy="225552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114300</xdr:colOff>
      <xdr:row>73</xdr:row>
      <xdr:rowOff>91440</xdr:rowOff>
    </xdr:from>
    <xdr:to>
      <xdr:col>5</xdr:col>
      <xdr:colOff>15240</xdr:colOff>
      <xdr:row>75</xdr:row>
      <xdr:rowOff>129540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50B5DC6-3C3F-4651-A26A-B10BCDE3FFEC}"/>
            </a:ext>
          </a:extLst>
        </xdr:cNvPr>
        <xdr:cNvSpPr/>
      </xdr:nvSpPr>
      <xdr:spPr>
        <a:xfrm>
          <a:off x="2552700" y="13548360"/>
          <a:ext cx="510540" cy="403860"/>
        </a:xfrm>
        <a:prstGeom prst="wedgeRoundRectCallout">
          <a:avLst>
            <a:gd name="adj1" fmla="val 117500"/>
            <a:gd name="adj2" fmla="val -2995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2.5%</a:t>
          </a:r>
        </a:p>
      </xdr:txBody>
    </xdr:sp>
    <xdr:clientData/>
  </xdr:twoCellAnchor>
  <xdr:twoCellAnchor>
    <xdr:from>
      <xdr:col>9</xdr:col>
      <xdr:colOff>175260</xdr:colOff>
      <xdr:row>76</xdr:row>
      <xdr:rowOff>106680</xdr:rowOff>
    </xdr:from>
    <xdr:to>
      <xdr:col>10</xdr:col>
      <xdr:colOff>76200</xdr:colOff>
      <xdr:row>78</xdr:row>
      <xdr:rowOff>144780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E5837845-7C5A-42DC-8DDA-FDFC04303E61}"/>
            </a:ext>
          </a:extLst>
        </xdr:cNvPr>
        <xdr:cNvSpPr/>
      </xdr:nvSpPr>
      <xdr:spPr>
        <a:xfrm>
          <a:off x="5798820" y="14112240"/>
          <a:ext cx="510540" cy="403860"/>
        </a:xfrm>
        <a:prstGeom prst="wedgeRoundRectCallout">
          <a:avLst>
            <a:gd name="adj1" fmla="val -36231"/>
            <a:gd name="adj2" fmla="val -15070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2.5%</a:t>
          </a:r>
        </a:p>
      </xdr:txBody>
    </xdr:sp>
    <xdr:clientData/>
  </xdr:twoCellAnchor>
  <xdr:twoCellAnchor>
    <xdr:from>
      <xdr:col>8</xdr:col>
      <xdr:colOff>381000</xdr:colOff>
      <xdr:row>81</xdr:row>
      <xdr:rowOff>156210</xdr:rowOff>
    </xdr:from>
    <xdr:to>
      <xdr:col>16</xdr:col>
      <xdr:colOff>76200</xdr:colOff>
      <xdr:row>96</xdr:row>
      <xdr:rowOff>156210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0F2012-6BEE-423C-A1CE-4B153EA2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91440</xdr:colOff>
      <xdr:row>121</xdr:row>
      <xdr:rowOff>53340</xdr:rowOff>
    </xdr:from>
    <xdr:to>
      <xdr:col>13</xdr:col>
      <xdr:colOff>220980</xdr:colOff>
      <xdr:row>121</xdr:row>
      <xdr:rowOff>68580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D21FE87-DE20-4E8D-AD1B-258CA5E78CD2}"/>
            </a:ext>
          </a:extLst>
        </xdr:cNvPr>
        <xdr:cNvCxnSpPr/>
      </xdr:nvCxnSpPr>
      <xdr:spPr>
        <a:xfrm>
          <a:off x="3749040" y="22303740"/>
          <a:ext cx="4533900" cy="152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128</xdr:row>
      <xdr:rowOff>68580</xdr:rowOff>
    </xdr:from>
    <xdr:to>
      <xdr:col>13</xdr:col>
      <xdr:colOff>457200</xdr:colOff>
      <xdr:row>128</xdr:row>
      <xdr:rowOff>83820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6FFC7E1-8227-4D71-8F7A-FDA04CCAA3DE}"/>
            </a:ext>
          </a:extLst>
        </xdr:cNvPr>
        <xdr:cNvCxnSpPr/>
      </xdr:nvCxnSpPr>
      <xdr:spPr>
        <a:xfrm>
          <a:off x="3810000" y="23682960"/>
          <a:ext cx="470916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335280</xdr:colOff>
      <xdr:row>120</xdr:row>
      <xdr:rowOff>152400</xdr:rowOff>
    </xdr:from>
    <xdr:to>
      <xdr:col>11</xdr:col>
      <xdr:colOff>335280</xdr:colOff>
      <xdr:row>121</xdr:row>
      <xdr:rowOff>213360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4878347-06A5-44B1-A410-D83BAF59DD80}"/>
            </a:ext>
          </a:extLst>
        </xdr:cNvPr>
        <xdr:cNvCxnSpPr/>
      </xdr:nvCxnSpPr>
      <xdr:spPr>
        <a:xfrm>
          <a:off x="7178040" y="22219920"/>
          <a:ext cx="0" cy="2438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120</xdr:row>
      <xdr:rowOff>137160</xdr:rowOff>
    </xdr:from>
    <xdr:to>
      <xdr:col>11</xdr:col>
      <xdr:colOff>518160</xdr:colOff>
      <xdr:row>121</xdr:row>
      <xdr:rowOff>198120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1CD6B87-57F0-42D9-B4CD-8DF9A8867A9F}"/>
            </a:ext>
          </a:extLst>
        </xdr:cNvPr>
        <xdr:cNvCxnSpPr/>
      </xdr:nvCxnSpPr>
      <xdr:spPr>
        <a:xfrm>
          <a:off x="7360920" y="22204680"/>
          <a:ext cx="0" cy="2438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594360</xdr:colOff>
      <xdr:row>146</xdr:row>
      <xdr:rowOff>152400</xdr:rowOff>
    </xdr:from>
    <xdr:to>
      <xdr:col>9</xdr:col>
      <xdr:colOff>396240</xdr:colOff>
      <xdr:row>146</xdr:row>
      <xdr:rowOff>167640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4D6276A-1AA7-4DDD-8ED0-3E307E98EACC}"/>
            </a:ext>
          </a:extLst>
        </xdr:cNvPr>
        <xdr:cNvCxnSpPr/>
      </xdr:nvCxnSpPr>
      <xdr:spPr>
        <a:xfrm>
          <a:off x="3032760" y="27073860"/>
          <a:ext cx="2987040" cy="152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166</xdr:row>
      <xdr:rowOff>38100</xdr:rowOff>
    </xdr:from>
    <xdr:to>
      <xdr:col>12</xdr:col>
      <xdr:colOff>266700</xdr:colOff>
      <xdr:row>166</xdr:row>
      <xdr:rowOff>45720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61FC21-A74D-4808-9D45-0B75581CE6C4}"/>
            </a:ext>
          </a:extLst>
        </xdr:cNvPr>
        <xdr:cNvCxnSpPr/>
      </xdr:nvCxnSpPr>
      <xdr:spPr>
        <a:xfrm>
          <a:off x="3756660" y="30617160"/>
          <a:ext cx="396240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251460</xdr:colOff>
      <xdr:row>153</xdr:row>
      <xdr:rowOff>91440</xdr:rowOff>
    </xdr:from>
    <xdr:to>
      <xdr:col>6</xdr:col>
      <xdr:colOff>281940</xdr:colOff>
      <xdr:row>167</xdr:row>
      <xdr:rowOff>7620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7412DA9-3804-4E72-8B12-D031A9AD2710}"/>
            </a:ext>
          </a:extLst>
        </xdr:cNvPr>
        <xdr:cNvCxnSpPr/>
      </xdr:nvCxnSpPr>
      <xdr:spPr>
        <a:xfrm flipV="1">
          <a:off x="3909060" y="28293060"/>
          <a:ext cx="30480" cy="24765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154</xdr:row>
      <xdr:rowOff>152400</xdr:rowOff>
    </xdr:from>
    <xdr:to>
      <xdr:col>11</xdr:col>
      <xdr:colOff>274320</xdr:colOff>
      <xdr:row>155</xdr:row>
      <xdr:rowOff>167640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8507228-B7A9-497B-BF5A-BBD939F8103B}"/>
            </a:ext>
          </a:extLst>
        </xdr:cNvPr>
        <xdr:cNvSpPr/>
      </xdr:nvSpPr>
      <xdr:spPr>
        <a:xfrm>
          <a:off x="6918960" y="28536900"/>
          <a:ext cx="198120" cy="198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10</xdr:col>
      <xdr:colOff>68580</xdr:colOff>
      <xdr:row>162</xdr:row>
      <xdr:rowOff>137160</xdr:rowOff>
    </xdr:from>
    <xdr:to>
      <xdr:col>10</xdr:col>
      <xdr:colOff>266700</xdr:colOff>
      <xdr:row>163</xdr:row>
      <xdr:rowOff>144780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C639C4C9-B8C3-4AF0-B163-F385210211D9}"/>
            </a:ext>
          </a:extLst>
        </xdr:cNvPr>
        <xdr:cNvSpPr/>
      </xdr:nvSpPr>
      <xdr:spPr>
        <a:xfrm>
          <a:off x="6301740" y="29984700"/>
          <a:ext cx="198120" cy="1905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594360</xdr:colOff>
      <xdr:row>153</xdr:row>
      <xdr:rowOff>7620</xdr:rowOff>
    </xdr:from>
    <xdr:to>
      <xdr:col>12</xdr:col>
      <xdr:colOff>182880</xdr:colOff>
      <xdr:row>154</xdr:row>
      <xdr:rowOff>15240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B90FE12B-18CA-4729-8C36-C56F3541B38E}"/>
            </a:ext>
          </a:extLst>
        </xdr:cNvPr>
        <xdr:cNvSpPr/>
      </xdr:nvSpPr>
      <xdr:spPr>
        <a:xfrm>
          <a:off x="7437120" y="28209240"/>
          <a:ext cx="198120" cy="190500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245306</xdr:colOff>
      <xdr:row>153</xdr:row>
      <xdr:rowOff>170222</xdr:rowOff>
    </xdr:from>
    <xdr:to>
      <xdr:col>12</xdr:col>
      <xdr:colOff>13774</xdr:colOff>
      <xdr:row>154</xdr:row>
      <xdr:rowOff>181414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AD32CC3-22A0-4BC1-A463-2A0A764F7144}"/>
            </a:ext>
          </a:extLst>
        </xdr:cNvPr>
        <xdr:cNvCxnSpPr>
          <a:stCxn id="24" idx="7"/>
          <a:endCxn id="32" idx="3"/>
        </xdr:cNvCxnSpPr>
      </xdr:nvCxnSpPr>
      <xdr:spPr>
        <a:xfrm flipV="1">
          <a:off x="7088066" y="28371842"/>
          <a:ext cx="378068" cy="19407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243840</xdr:colOff>
      <xdr:row>153</xdr:row>
      <xdr:rowOff>22860</xdr:rowOff>
    </xdr:from>
    <xdr:to>
      <xdr:col>11</xdr:col>
      <xdr:colOff>259080</xdr:colOff>
      <xdr:row>168</xdr:row>
      <xdr:rowOff>22860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C6D4BEB0-BBCC-4437-B489-EC3EA45F453C}"/>
            </a:ext>
          </a:extLst>
        </xdr:cNvPr>
        <xdr:cNvCxnSpPr/>
      </xdr:nvCxnSpPr>
      <xdr:spPr>
        <a:xfrm>
          <a:off x="7086600" y="28224480"/>
          <a:ext cx="15240" cy="274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153</xdr:row>
      <xdr:rowOff>68580</xdr:rowOff>
    </xdr:from>
    <xdr:to>
      <xdr:col>12</xdr:col>
      <xdr:colOff>15240</xdr:colOff>
      <xdr:row>168</xdr:row>
      <xdr:rowOff>68580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9F340B0-5AD1-41DA-BA36-BAA21C15C6DD}"/>
            </a:ext>
          </a:extLst>
        </xdr:cNvPr>
        <xdr:cNvCxnSpPr/>
      </xdr:nvCxnSpPr>
      <xdr:spPr>
        <a:xfrm>
          <a:off x="7452360" y="28270200"/>
          <a:ext cx="15240" cy="274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154</xdr:row>
      <xdr:rowOff>160020</xdr:rowOff>
    </xdr:from>
    <xdr:to>
      <xdr:col>13</xdr:col>
      <xdr:colOff>38100</xdr:colOff>
      <xdr:row>155</xdr:row>
      <xdr:rowOff>7620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C11AABBE-B4FA-4540-B0B8-3A4B4B581310}"/>
            </a:ext>
          </a:extLst>
        </xdr:cNvPr>
        <xdr:cNvCxnSpPr/>
      </xdr:nvCxnSpPr>
      <xdr:spPr>
        <a:xfrm>
          <a:off x="3703320" y="28544520"/>
          <a:ext cx="43967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153</xdr:row>
      <xdr:rowOff>144780</xdr:rowOff>
    </xdr:from>
    <xdr:to>
      <xdr:col>13</xdr:col>
      <xdr:colOff>190500</xdr:colOff>
      <xdr:row>153</xdr:row>
      <xdr:rowOff>175260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C1C75F9-6BFF-474D-B8FF-FAA27043170C}"/>
            </a:ext>
          </a:extLst>
        </xdr:cNvPr>
        <xdr:cNvCxnSpPr/>
      </xdr:nvCxnSpPr>
      <xdr:spPr>
        <a:xfrm>
          <a:off x="3855720" y="28346400"/>
          <a:ext cx="43967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160</xdr:row>
      <xdr:rowOff>99060</xdr:rowOff>
    </xdr:from>
    <xdr:to>
      <xdr:col>8</xdr:col>
      <xdr:colOff>487680</xdr:colOff>
      <xdr:row>166</xdr:row>
      <xdr:rowOff>30480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1EE17FE8-AAE8-47B4-8B3D-CA2623C74400}"/>
            </a:ext>
          </a:extLst>
        </xdr:cNvPr>
        <xdr:cNvCxnSpPr/>
      </xdr:nvCxnSpPr>
      <xdr:spPr>
        <a:xfrm flipV="1">
          <a:off x="3947160" y="29580840"/>
          <a:ext cx="1554480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91440</xdr:colOff>
      <xdr:row>170</xdr:row>
      <xdr:rowOff>0</xdr:rowOff>
    </xdr:from>
    <xdr:to>
      <xdr:col>16</xdr:col>
      <xdr:colOff>205740</xdr:colOff>
      <xdr:row>176</xdr:row>
      <xdr:rowOff>175260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866116DE-D7E0-4A75-A13C-B5E8CB4632D1}"/>
            </a:ext>
          </a:extLst>
        </xdr:cNvPr>
        <xdr:cNvSpPr/>
      </xdr:nvSpPr>
      <xdr:spPr>
        <a:xfrm>
          <a:off x="9372600" y="31325820"/>
          <a:ext cx="723900" cy="12725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373380</xdr:colOff>
      <xdr:row>203</xdr:row>
      <xdr:rowOff>152400</xdr:rowOff>
    </xdr:from>
    <xdr:to>
      <xdr:col>11</xdr:col>
      <xdr:colOff>495300</xdr:colOff>
      <xdr:row>203</xdr:row>
      <xdr:rowOff>160020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121A880-F976-4583-9E64-295444BC3310}"/>
            </a:ext>
          </a:extLst>
        </xdr:cNvPr>
        <xdr:cNvCxnSpPr/>
      </xdr:nvCxnSpPr>
      <xdr:spPr>
        <a:xfrm>
          <a:off x="2811780" y="37513260"/>
          <a:ext cx="452628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525780</xdr:colOff>
      <xdr:row>186</xdr:row>
      <xdr:rowOff>175260</xdr:rowOff>
    </xdr:from>
    <xdr:to>
      <xdr:col>4</xdr:col>
      <xdr:colOff>525780</xdr:colOff>
      <xdr:row>204</xdr:row>
      <xdr:rowOff>121920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F3C8D98-81E2-4D1C-BD77-5FBEC71BADA5}"/>
            </a:ext>
          </a:extLst>
        </xdr:cNvPr>
        <xdr:cNvCxnSpPr/>
      </xdr:nvCxnSpPr>
      <xdr:spPr>
        <a:xfrm flipV="1">
          <a:off x="2964180" y="34427160"/>
          <a:ext cx="0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190</xdr:row>
      <xdr:rowOff>175260</xdr:rowOff>
    </xdr:from>
    <xdr:to>
      <xdr:col>7</xdr:col>
      <xdr:colOff>15240</xdr:colOff>
      <xdr:row>191</xdr:row>
      <xdr:rowOff>137160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120A565F-EBCD-4DA1-8720-4D842E2E5ABC}"/>
            </a:ext>
          </a:extLst>
        </xdr:cNvPr>
        <xdr:cNvSpPr/>
      </xdr:nvSpPr>
      <xdr:spPr>
        <a:xfrm>
          <a:off x="4229100" y="35158680"/>
          <a:ext cx="190500" cy="1447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106680</xdr:colOff>
      <xdr:row>193</xdr:row>
      <xdr:rowOff>30480</xdr:rowOff>
    </xdr:from>
    <xdr:to>
      <xdr:col>6</xdr:col>
      <xdr:colOff>297180</xdr:colOff>
      <xdr:row>193</xdr:row>
      <xdr:rowOff>175260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7E89F658-38EA-4D6D-9D65-13AEAD83E01E}"/>
            </a:ext>
          </a:extLst>
        </xdr:cNvPr>
        <xdr:cNvSpPr/>
      </xdr:nvSpPr>
      <xdr:spPr>
        <a:xfrm>
          <a:off x="3764280" y="35562540"/>
          <a:ext cx="190500" cy="1447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83820</xdr:colOff>
      <xdr:row>194</xdr:row>
      <xdr:rowOff>38100</xdr:rowOff>
    </xdr:from>
    <xdr:to>
      <xdr:col>7</xdr:col>
      <xdr:colOff>274320</xdr:colOff>
      <xdr:row>195</xdr:row>
      <xdr:rowOff>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64CB2B95-52FF-4817-B13E-A4E3A2C4D1CA}"/>
            </a:ext>
          </a:extLst>
        </xdr:cNvPr>
        <xdr:cNvSpPr/>
      </xdr:nvSpPr>
      <xdr:spPr>
        <a:xfrm>
          <a:off x="4488180" y="35753040"/>
          <a:ext cx="190500" cy="1447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220980</xdr:colOff>
      <xdr:row>196</xdr:row>
      <xdr:rowOff>144780</xdr:rowOff>
    </xdr:from>
    <xdr:to>
      <xdr:col>9</xdr:col>
      <xdr:colOff>411480</xdr:colOff>
      <xdr:row>197</xdr:row>
      <xdr:rowOff>106680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97E2C58A-525A-4CF9-BAB6-5FD599499FFC}"/>
            </a:ext>
          </a:extLst>
        </xdr:cNvPr>
        <xdr:cNvSpPr/>
      </xdr:nvSpPr>
      <xdr:spPr>
        <a:xfrm>
          <a:off x="5844540" y="36225480"/>
          <a:ext cx="190500" cy="1447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403860</xdr:colOff>
      <xdr:row>196</xdr:row>
      <xdr:rowOff>53340</xdr:rowOff>
    </xdr:from>
    <xdr:to>
      <xdr:col>6</xdr:col>
      <xdr:colOff>594360</xdr:colOff>
      <xdr:row>197</xdr:row>
      <xdr:rowOff>15240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57A7BDBC-9E97-4EA4-8085-BBCC0FFB192E}"/>
            </a:ext>
          </a:extLst>
        </xdr:cNvPr>
        <xdr:cNvSpPr/>
      </xdr:nvSpPr>
      <xdr:spPr>
        <a:xfrm>
          <a:off x="4061460" y="36134040"/>
          <a:ext cx="190500" cy="1447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335280</xdr:colOff>
      <xdr:row>190</xdr:row>
      <xdr:rowOff>121920</xdr:rowOff>
    </xdr:from>
    <xdr:to>
      <xdr:col>8</xdr:col>
      <xdr:colOff>525780</xdr:colOff>
      <xdr:row>191</xdr:row>
      <xdr:rowOff>83820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570538ED-C0AD-4D72-8FF6-BEB379D9DFA1}"/>
            </a:ext>
          </a:extLst>
        </xdr:cNvPr>
        <xdr:cNvSpPr/>
      </xdr:nvSpPr>
      <xdr:spPr>
        <a:xfrm>
          <a:off x="5349240" y="35105340"/>
          <a:ext cx="190500" cy="1447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243840</xdr:colOff>
      <xdr:row>191</xdr:row>
      <xdr:rowOff>160020</xdr:rowOff>
    </xdr:from>
    <xdr:to>
      <xdr:col>7</xdr:col>
      <xdr:colOff>449580</xdr:colOff>
      <xdr:row>193</xdr:row>
      <xdr:rowOff>0</xdr:rowOff>
    </xdr:to>
    <xdr:sp macro="" textlink="">
      <xdr:nvSpPr>
        <xdr:cNvPr id="47" name="Star: 5 Points 46">
          <a:extLst>
            <a:ext uri="{FF2B5EF4-FFF2-40B4-BE49-F238E27FC236}">
              <a16:creationId xmlns:a16="http://schemas.microsoft.com/office/drawing/2014/main" id="{AD4FECEE-9FB9-467D-9CFB-CD21BDF2824C}"/>
            </a:ext>
          </a:extLst>
        </xdr:cNvPr>
        <xdr:cNvSpPr/>
      </xdr:nvSpPr>
      <xdr:spPr>
        <a:xfrm>
          <a:off x="4648200" y="35326320"/>
          <a:ext cx="205740" cy="205740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464820</xdr:colOff>
      <xdr:row>195</xdr:row>
      <xdr:rowOff>114300</xdr:rowOff>
    </xdr:from>
    <xdr:to>
      <xdr:col>8</xdr:col>
      <xdr:colOff>167640</xdr:colOff>
      <xdr:row>197</xdr:row>
      <xdr:rowOff>76200</xdr:rowOff>
    </xdr:to>
    <xdr:sp macro="" textlink="">
      <xdr:nvSpPr>
        <xdr:cNvPr id="48" name="Star: 5 Points 47">
          <a:extLst>
            <a:ext uri="{FF2B5EF4-FFF2-40B4-BE49-F238E27FC236}">
              <a16:creationId xmlns:a16="http://schemas.microsoft.com/office/drawing/2014/main" id="{C61C5E7B-B622-43DE-8C6F-64BFCC9C06BD}"/>
            </a:ext>
          </a:extLst>
        </xdr:cNvPr>
        <xdr:cNvSpPr/>
      </xdr:nvSpPr>
      <xdr:spPr>
        <a:xfrm>
          <a:off x="4869180" y="36012120"/>
          <a:ext cx="312420" cy="327660"/>
        </a:xfrm>
        <a:prstGeom prst="star5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555315</xdr:colOff>
      <xdr:row>188</xdr:row>
      <xdr:rowOff>130967</xdr:rowOff>
    </xdr:from>
    <xdr:to>
      <xdr:col>9</xdr:col>
      <xdr:colOff>509595</xdr:colOff>
      <xdr:row>194</xdr:row>
      <xdr:rowOff>86863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5337B235-89A2-481B-9C3E-261480A45CA8}"/>
            </a:ext>
          </a:extLst>
        </xdr:cNvPr>
        <xdr:cNvSpPr/>
      </xdr:nvSpPr>
      <xdr:spPr>
        <a:xfrm rot="20037779">
          <a:off x="3603315" y="34748627"/>
          <a:ext cx="2529840" cy="1053176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172942</xdr:colOff>
      <xdr:row>195</xdr:row>
      <xdr:rowOff>120007</xdr:rowOff>
    </xdr:from>
    <xdr:to>
      <xdr:col>10</xdr:col>
      <xdr:colOff>127222</xdr:colOff>
      <xdr:row>198</xdr:row>
      <xdr:rowOff>128231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68112006-38CB-4D9C-A714-3A825CEB05C2}"/>
            </a:ext>
          </a:extLst>
        </xdr:cNvPr>
        <xdr:cNvSpPr/>
      </xdr:nvSpPr>
      <xdr:spPr>
        <a:xfrm rot="359514">
          <a:off x="3830542" y="36017827"/>
          <a:ext cx="2529840" cy="556864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373380</xdr:colOff>
      <xdr:row>226</xdr:row>
      <xdr:rowOff>152400</xdr:rowOff>
    </xdr:from>
    <xdr:to>
      <xdr:col>9</xdr:col>
      <xdr:colOff>495300</xdr:colOff>
      <xdr:row>226</xdr:row>
      <xdr:rowOff>160020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AC0BE55-BEA8-4804-BEB1-D16858417FCE}"/>
            </a:ext>
          </a:extLst>
        </xdr:cNvPr>
        <xdr:cNvCxnSpPr/>
      </xdr:nvCxnSpPr>
      <xdr:spPr>
        <a:xfrm>
          <a:off x="2811780" y="37513260"/>
          <a:ext cx="452628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209</xdr:row>
      <xdr:rowOff>175260</xdr:rowOff>
    </xdr:from>
    <xdr:to>
      <xdr:col>2</xdr:col>
      <xdr:colOff>525780</xdr:colOff>
      <xdr:row>227</xdr:row>
      <xdr:rowOff>121920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936CB633-A442-4E72-9E94-9F101B9BAFAF}"/>
            </a:ext>
          </a:extLst>
        </xdr:cNvPr>
        <xdr:cNvCxnSpPr/>
      </xdr:nvCxnSpPr>
      <xdr:spPr>
        <a:xfrm flipV="1">
          <a:off x="2964180" y="34427160"/>
          <a:ext cx="0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213</xdr:row>
      <xdr:rowOff>175260</xdr:rowOff>
    </xdr:from>
    <xdr:to>
      <xdr:col>5</xdr:col>
      <xdr:colOff>99060</xdr:colOff>
      <xdr:row>215</xdr:row>
      <xdr:rowOff>7620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950707DF-FDD7-4573-895A-C86B1973BDE2}"/>
            </a:ext>
          </a:extLst>
        </xdr:cNvPr>
        <xdr:cNvSpPr/>
      </xdr:nvSpPr>
      <xdr:spPr>
        <a:xfrm>
          <a:off x="3009900" y="39364920"/>
          <a:ext cx="137160" cy="19812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106680</xdr:colOff>
      <xdr:row>216</xdr:row>
      <xdr:rowOff>30480</xdr:rowOff>
    </xdr:from>
    <xdr:to>
      <xdr:col>4</xdr:col>
      <xdr:colOff>297180</xdr:colOff>
      <xdr:row>216</xdr:row>
      <xdr:rowOff>175260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918F27C5-1260-4319-B160-8055EF84676C}"/>
            </a:ext>
          </a:extLst>
        </xdr:cNvPr>
        <xdr:cNvSpPr/>
      </xdr:nvSpPr>
      <xdr:spPr>
        <a:xfrm>
          <a:off x="3764280" y="35562540"/>
          <a:ext cx="190500" cy="1447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335280</xdr:colOff>
      <xdr:row>213</xdr:row>
      <xdr:rowOff>121920</xdr:rowOff>
    </xdr:from>
    <xdr:to>
      <xdr:col>6</xdr:col>
      <xdr:colOff>525780</xdr:colOff>
      <xdr:row>214</xdr:row>
      <xdr:rowOff>83820</xdr:rowOff>
    </xdr:to>
    <xdr:sp macro="" textlink="">
      <xdr:nvSpPr>
        <xdr:cNvPr id="58" name="Isosceles Triangle 57">
          <a:extLst>
            <a:ext uri="{FF2B5EF4-FFF2-40B4-BE49-F238E27FC236}">
              <a16:creationId xmlns:a16="http://schemas.microsoft.com/office/drawing/2014/main" id="{DF80F6A1-489B-49B0-B423-B6C542568163}"/>
            </a:ext>
          </a:extLst>
        </xdr:cNvPr>
        <xdr:cNvSpPr/>
      </xdr:nvSpPr>
      <xdr:spPr>
        <a:xfrm>
          <a:off x="5349240" y="35105340"/>
          <a:ext cx="190500" cy="1447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533400</xdr:colOff>
      <xdr:row>214</xdr:row>
      <xdr:rowOff>175260</xdr:rowOff>
    </xdr:from>
    <xdr:to>
      <xdr:col>6</xdr:col>
      <xdr:colOff>129540</xdr:colOff>
      <xdr:row>216</xdr:row>
      <xdr:rowOff>15240</xdr:rowOff>
    </xdr:to>
    <xdr:sp macro="" textlink="">
      <xdr:nvSpPr>
        <xdr:cNvPr id="59" name="Star: 5 Points 58">
          <a:extLst>
            <a:ext uri="{FF2B5EF4-FFF2-40B4-BE49-F238E27FC236}">
              <a16:creationId xmlns:a16="http://schemas.microsoft.com/office/drawing/2014/main" id="{9393BA34-EED5-4F67-81D7-222163E03824}"/>
            </a:ext>
          </a:extLst>
        </xdr:cNvPr>
        <xdr:cNvSpPr/>
      </xdr:nvSpPr>
      <xdr:spPr>
        <a:xfrm>
          <a:off x="4937760" y="35341560"/>
          <a:ext cx="205740" cy="205740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517516</xdr:colOff>
      <xdr:row>211</xdr:row>
      <xdr:rowOff>139707</xdr:rowOff>
    </xdr:from>
    <xdr:to>
      <xdr:col>7</xdr:col>
      <xdr:colOff>471796</xdr:colOff>
      <xdr:row>216</xdr:row>
      <xdr:rowOff>106256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A2F22EF-C3B0-49FD-BE66-1A6DED8971F0}"/>
            </a:ext>
          </a:extLst>
        </xdr:cNvPr>
        <xdr:cNvSpPr/>
      </xdr:nvSpPr>
      <xdr:spPr>
        <a:xfrm rot="20037779">
          <a:off x="3565516" y="34757367"/>
          <a:ext cx="2529840" cy="880949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396240</xdr:colOff>
      <xdr:row>212</xdr:row>
      <xdr:rowOff>160020</xdr:rowOff>
    </xdr:from>
    <xdr:to>
      <xdr:col>6</xdr:col>
      <xdr:colOff>396240</xdr:colOff>
      <xdr:row>228</xdr:row>
      <xdr:rowOff>45720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516B9598-D469-4FA3-8478-226610DA9B27}"/>
            </a:ext>
          </a:extLst>
        </xdr:cNvPr>
        <xdr:cNvCxnSpPr/>
      </xdr:nvCxnSpPr>
      <xdr:spPr>
        <a:xfrm>
          <a:off x="4053840" y="39166800"/>
          <a:ext cx="0" cy="2811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213</xdr:row>
      <xdr:rowOff>167640</xdr:rowOff>
    </xdr:from>
    <xdr:to>
      <xdr:col>6</xdr:col>
      <xdr:colOff>478155</xdr:colOff>
      <xdr:row>214</xdr:row>
      <xdr:rowOff>11430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E186859A-94D2-4DAD-AE11-D4D9716B8064}"/>
            </a:ext>
          </a:extLst>
        </xdr:cNvPr>
        <xdr:cNvCxnSpPr>
          <a:endCxn id="58" idx="5"/>
        </xdr:cNvCxnSpPr>
      </xdr:nvCxnSpPr>
      <xdr:spPr>
        <a:xfrm>
          <a:off x="1485900" y="39357300"/>
          <a:ext cx="2649855" cy="266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167640</xdr:colOff>
      <xdr:row>214</xdr:row>
      <xdr:rowOff>144780</xdr:rowOff>
    </xdr:from>
    <xdr:to>
      <xdr:col>4</xdr:col>
      <xdr:colOff>167640</xdr:colOff>
      <xdr:row>230</xdr:row>
      <xdr:rowOff>30480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27CE8BD5-FE32-424E-B771-9E7AB06EE782}"/>
            </a:ext>
          </a:extLst>
        </xdr:cNvPr>
        <xdr:cNvCxnSpPr/>
      </xdr:nvCxnSpPr>
      <xdr:spPr>
        <a:xfrm>
          <a:off x="2606040" y="39517320"/>
          <a:ext cx="0" cy="2811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312420</xdr:colOff>
      <xdr:row>216</xdr:row>
      <xdr:rowOff>106680</xdr:rowOff>
    </xdr:from>
    <xdr:to>
      <xdr:col>6</xdr:col>
      <xdr:colOff>523875</xdr:colOff>
      <xdr:row>216</xdr:row>
      <xdr:rowOff>133350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B6D367A7-5650-4DD6-BF32-44445A1F67AF}"/>
            </a:ext>
          </a:extLst>
        </xdr:cNvPr>
        <xdr:cNvCxnSpPr/>
      </xdr:nvCxnSpPr>
      <xdr:spPr>
        <a:xfrm>
          <a:off x="1531620" y="39844980"/>
          <a:ext cx="2649855" cy="266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388620</xdr:colOff>
      <xdr:row>214</xdr:row>
      <xdr:rowOff>99060</xdr:rowOff>
    </xdr:from>
    <xdr:to>
      <xdr:col>6</xdr:col>
      <xdr:colOff>600075</xdr:colOff>
      <xdr:row>214</xdr:row>
      <xdr:rowOff>125730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4EDA13A3-B3D6-43F3-873B-8C0725A29CC9}"/>
            </a:ext>
          </a:extLst>
        </xdr:cNvPr>
        <xdr:cNvCxnSpPr/>
      </xdr:nvCxnSpPr>
      <xdr:spPr>
        <a:xfrm>
          <a:off x="1607820" y="39471600"/>
          <a:ext cx="2649855" cy="266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213</xdr:row>
      <xdr:rowOff>60960</xdr:rowOff>
    </xdr:from>
    <xdr:to>
      <xdr:col>5</xdr:col>
      <xdr:colOff>30480</xdr:colOff>
      <xdr:row>228</xdr:row>
      <xdr:rowOff>129540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A5958B9B-3996-4CA8-8066-94CE18590DCD}"/>
            </a:ext>
          </a:extLst>
        </xdr:cNvPr>
        <xdr:cNvCxnSpPr/>
      </xdr:nvCxnSpPr>
      <xdr:spPr>
        <a:xfrm>
          <a:off x="3078480" y="39250620"/>
          <a:ext cx="0" cy="2811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236220</xdr:colOff>
      <xdr:row>212</xdr:row>
      <xdr:rowOff>38100</xdr:rowOff>
    </xdr:from>
    <xdr:to>
      <xdr:col>5</xdr:col>
      <xdr:colOff>236220</xdr:colOff>
      <xdr:row>227</xdr:row>
      <xdr:rowOff>106680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9A6153D8-939A-49B7-B6B1-299F43E06943}"/>
            </a:ext>
          </a:extLst>
        </xdr:cNvPr>
        <xdr:cNvCxnSpPr/>
      </xdr:nvCxnSpPr>
      <xdr:spPr>
        <a:xfrm>
          <a:off x="3284220" y="39044880"/>
          <a:ext cx="0" cy="281178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335280</xdr:colOff>
      <xdr:row>215</xdr:row>
      <xdr:rowOff>15240</xdr:rowOff>
    </xdr:from>
    <xdr:to>
      <xdr:col>5</xdr:col>
      <xdr:colOff>388620</xdr:colOff>
      <xdr:row>215</xdr:row>
      <xdr:rowOff>30480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EFFC7100-4D1B-489A-A879-AE6A7D594967}"/>
            </a:ext>
          </a:extLst>
        </xdr:cNvPr>
        <xdr:cNvCxnSpPr/>
      </xdr:nvCxnSpPr>
      <xdr:spPr>
        <a:xfrm flipH="1" flipV="1">
          <a:off x="1554480" y="39570660"/>
          <a:ext cx="1882140" cy="1524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202</xdr:row>
      <xdr:rowOff>30480</xdr:rowOff>
    </xdr:from>
    <xdr:to>
      <xdr:col>22</xdr:col>
      <xdr:colOff>304800</xdr:colOff>
      <xdr:row>214</xdr:row>
      <xdr:rowOff>34290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8C8546AC-9EEE-4537-812C-A20E8E6A4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381000</xdr:colOff>
      <xdr:row>206</xdr:row>
      <xdr:rowOff>76200</xdr:rowOff>
    </xdr:from>
    <xdr:to>
      <xdr:col>19</xdr:col>
      <xdr:colOff>403860</xdr:colOff>
      <xdr:row>212</xdr:row>
      <xdr:rowOff>30480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DA845B3-1749-42C2-BC20-8F71C822F9B4}"/>
            </a:ext>
          </a:extLst>
        </xdr:cNvPr>
        <xdr:cNvCxnSpPr/>
      </xdr:nvCxnSpPr>
      <xdr:spPr>
        <a:xfrm flipH="1">
          <a:off x="12496800" y="38016180"/>
          <a:ext cx="22860" cy="105156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220980</xdr:colOff>
      <xdr:row>235</xdr:row>
      <xdr:rowOff>53340</xdr:rowOff>
    </xdr:from>
    <xdr:to>
      <xdr:col>19</xdr:col>
      <xdr:colOff>579120</xdr:colOff>
      <xdr:row>235</xdr:row>
      <xdr:rowOff>60960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F786D2A3-7BD5-4486-B75B-7F2B8425A6BC}"/>
            </a:ext>
          </a:extLst>
        </xdr:cNvPr>
        <xdr:cNvCxnSpPr/>
      </xdr:nvCxnSpPr>
      <xdr:spPr>
        <a:xfrm>
          <a:off x="9288780" y="43296840"/>
          <a:ext cx="34061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373380</xdr:colOff>
      <xdr:row>223</xdr:row>
      <xdr:rowOff>160020</xdr:rowOff>
    </xdr:from>
    <xdr:to>
      <xdr:col>14</xdr:col>
      <xdr:colOff>373380</xdr:colOff>
      <xdr:row>236</xdr:row>
      <xdr:rowOff>22860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80CD0BC-6700-4EAF-934F-644F137D086D}"/>
            </a:ext>
          </a:extLst>
        </xdr:cNvPr>
        <xdr:cNvCxnSpPr/>
      </xdr:nvCxnSpPr>
      <xdr:spPr>
        <a:xfrm flipV="1">
          <a:off x="9441180" y="41208960"/>
          <a:ext cx="0" cy="2240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231</xdr:row>
      <xdr:rowOff>0</xdr:rowOff>
    </xdr:from>
    <xdr:to>
      <xdr:col>8</xdr:col>
      <xdr:colOff>45539</xdr:colOff>
      <xdr:row>240</xdr:row>
      <xdr:rowOff>144780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F3EDC28B-0297-420B-B6C5-90DD4B5A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6720"/>
        <a:stretch>
          <a:fillRect/>
        </a:stretch>
      </xdr:blipFill>
      <xdr:spPr bwMode="auto">
        <a:xfrm>
          <a:off x="2438400" y="42511980"/>
          <a:ext cx="2621099" cy="17907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358140</xdr:colOff>
      <xdr:row>229</xdr:row>
      <xdr:rowOff>15240</xdr:rowOff>
    </xdr:from>
    <xdr:to>
      <xdr:col>18</xdr:col>
      <xdr:colOff>487357</xdr:colOff>
      <xdr:row>234</xdr:row>
      <xdr:rowOff>3467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E135F53-CEEA-465B-B877-C5651CA7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42161460"/>
          <a:ext cx="6621457" cy="902627"/>
        </a:xfrm>
        <a:prstGeom prst="rect">
          <a:avLst/>
        </a:prstGeom>
      </xdr:spPr>
    </xdr:pic>
    <xdr:clientData/>
  </xdr:twoCellAnchor>
  <xdr:twoCellAnchor>
    <xdr:from>
      <xdr:col>10</xdr:col>
      <xdr:colOff>213360</xdr:colOff>
      <xdr:row>229</xdr:row>
      <xdr:rowOff>167640</xdr:rowOff>
    </xdr:from>
    <xdr:to>
      <xdr:col>11</xdr:col>
      <xdr:colOff>121920</xdr:colOff>
      <xdr:row>232</xdr:row>
      <xdr:rowOff>15240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187ECD3-1AB6-46E1-A151-B1E224EB148D}"/>
            </a:ext>
          </a:extLst>
        </xdr:cNvPr>
        <xdr:cNvSpPr/>
      </xdr:nvSpPr>
      <xdr:spPr>
        <a:xfrm>
          <a:off x="6446520" y="42313860"/>
          <a:ext cx="518160" cy="3962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99060</xdr:colOff>
      <xdr:row>231</xdr:row>
      <xdr:rowOff>175260</xdr:rowOff>
    </xdr:from>
    <xdr:to>
      <xdr:col>10</xdr:col>
      <xdr:colOff>7620</xdr:colOff>
      <xdr:row>234</xdr:row>
      <xdr:rowOff>22860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27BADF06-C52E-4E96-9AC9-9A8C6E6681E6}"/>
            </a:ext>
          </a:extLst>
        </xdr:cNvPr>
        <xdr:cNvSpPr/>
      </xdr:nvSpPr>
      <xdr:spPr>
        <a:xfrm>
          <a:off x="5722620" y="42687240"/>
          <a:ext cx="518160" cy="3962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350520</xdr:colOff>
      <xdr:row>252</xdr:row>
      <xdr:rowOff>57114</xdr:rowOff>
    </xdr:from>
    <xdr:to>
      <xdr:col>15</xdr:col>
      <xdr:colOff>113347</xdr:colOff>
      <xdr:row>254</xdr:row>
      <xdr:rowOff>144779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8073B07-A734-43AA-8974-A0A20D437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2880" y="46409574"/>
          <a:ext cx="1987867" cy="453425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8</xdr:col>
      <xdr:colOff>373380</xdr:colOff>
      <xdr:row>261</xdr:row>
      <xdr:rowOff>41441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A001180-214D-450D-AEEF-796B39C44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36770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342900</xdr:colOff>
      <xdr:row>265</xdr:row>
      <xdr:rowOff>30480</xdr:rowOff>
    </xdr:from>
    <xdr:to>
      <xdr:col>17</xdr:col>
      <xdr:colOff>342900</xdr:colOff>
      <xdr:row>265</xdr:row>
      <xdr:rowOff>38100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FAAEC35-FE6C-4D1E-8F78-44D96E3684BE}"/>
            </a:ext>
          </a:extLst>
        </xdr:cNvPr>
        <xdr:cNvCxnSpPr/>
      </xdr:nvCxnSpPr>
      <xdr:spPr>
        <a:xfrm>
          <a:off x="7185660" y="48775620"/>
          <a:ext cx="405384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264</xdr:row>
      <xdr:rowOff>68580</xdr:rowOff>
    </xdr:from>
    <xdr:to>
      <xdr:col>14</xdr:col>
      <xdr:colOff>7620</xdr:colOff>
      <xdr:row>265</xdr:row>
      <xdr:rowOff>175260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FC71CA5-2901-416C-B42F-8051671D5AA5}"/>
            </a:ext>
          </a:extLst>
        </xdr:cNvPr>
        <xdr:cNvCxnSpPr/>
      </xdr:nvCxnSpPr>
      <xdr:spPr>
        <a:xfrm>
          <a:off x="9075420" y="48630840"/>
          <a:ext cx="0" cy="28956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381000</xdr:colOff>
      <xdr:row>262</xdr:row>
      <xdr:rowOff>121920</xdr:rowOff>
    </xdr:from>
    <xdr:to>
      <xdr:col>18</xdr:col>
      <xdr:colOff>38100</xdr:colOff>
      <xdr:row>264</xdr:row>
      <xdr:rowOff>91440</xdr:rowOff>
    </xdr:to>
    <xdr:sp macro="" textlink="">
      <xdr:nvSpPr>
        <xdr:cNvPr id="57" name="Speech Bubble: Rectangle with Corners Rounded 56">
          <a:extLst>
            <a:ext uri="{FF2B5EF4-FFF2-40B4-BE49-F238E27FC236}">
              <a16:creationId xmlns:a16="http://schemas.microsoft.com/office/drawing/2014/main" id="{F6B41629-D727-4A7D-B2B9-FC842A59E236}"/>
            </a:ext>
          </a:extLst>
        </xdr:cNvPr>
        <xdr:cNvSpPr/>
      </xdr:nvSpPr>
      <xdr:spPr>
        <a:xfrm>
          <a:off x="10668000" y="48318420"/>
          <a:ext cx="876300" cy="335280"/>
        </a:xfrm>
        <a:prstGeom prst="wedgeRoundRectCallout">
          <a:avLst>
            <a:gd name="adj1" fmla="val -44418"/>
            <a:gd name="adj2" fmla="val 80682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45, +2.045</a:t>
          </a:r>
        </a:p>
      </xdr:txBody>
    </xdr:sp>
    <xdr:clientData/>
  </xdr:twoCellAnchor>
  <xdr:twoCellAnchor>
    <xdr:from>
      <xdr:col>11</xdr:col>
      <xdr:colOff>289560</xdr:colOff>
      <xdr:row>262</xdr:row>
      <xdr:rowOff>99060</xdr:rowOff>
    </xdr:from>
    <xdr:to>
      <xdr:col>12</xdr:col>
      <xdr:colOff>541020</xdr:colOff>
      <xdr:row>264</xdr:row>
      <xdr:rowOff>68580</xdr:rowOff>
    </xdr:to>
    <xdr:sp macro="" textlink="">
      <xdr:nvSpPr>
        <xdr:cNvPr id="80" name="Speech Bubble: Rectangle with Corners Rounded 79">
          <a:extLst>
            <a:ext uri="{FF2B5EF4-FFF2-40B4-BE49-F238E27FC236}">
              <a16:creationId xmlns:a16="http://schemas.microsoft.com/office/drawing/2014/main" id="{AA6BF6C0-D817-4F93-8F5C-21E18B338534}"/>
            </a:ext>
          </a:extLst>
        </xdr:cNvPr>
        <xdr:cNvSpPr/>
      </xdr:nvSpPr>
      <xdr:spPr>
        <a:xfrm>
          <a:off x="7132320" y="48295560"/>
          <a:ext cx="861060" cy="335280"/>
        </a:xfrm>
        <a:prstGeom prst="wedgeRoundRectCallout">
          <a:avLst>
            <a:gd name="adj1" fmla="val -7450"/>
            <a:gd name="adj2" fmla="val 85227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31, -2.045</a:t>
          </a:r>
        </a:p>
      </xdr:txBody>
    </xdr:sp>
    <xdr:clientData/>
  </xdr:twoCellAnchor>
  <xdr:twoCellAnchor>
    <xdr:from>
      <xdr:col>14</xdr:col>
      <xdr:colOff>289560</xdr:colOff>
      <xdr:row>260</xdr:row>
      <xdr:rowOff>60960</xdr:rowOff>
    </xdr:from>
    <xdr:to>
      <xdr:col>16</xdr:col>
      <xdr:colOff>335280</xdr:colOff>
      <xdr:row>262</xdr:row>
      <xdr:rowOff>30480</xdr:rowOff>
    </xdr:to>
    <xdr:sp macro="" textlink="">
      <xdr:nvSpPr>
        <xdr:cNvPr id="81" name="Speech Bubble: Rectangle with Corners Rounded 80">
          <a:extLst>
            <a:ext uri="{FF2B5EF4-FFF2-40B4-BE49-F238E27FC236}">
              <a16:creationId xmlns:a16="http://schemas.microsoft.com/office/drawing/2014/main" id="{9833FD3F-1B46-4CD6-B8C1-B473B66CD831}"/>
            </a:ext>
          </a:extLst>
        </xdr:cNvPr>
        <xdr:cNvSpPr/>
      </xdr:nvSpPr>
      <xdr:spPr>
        <a:xfrm>
          <a:off x="9357360" y="47891700"/>
          <a:ext cx="1264920" cy="335280"/>
        </a:xfrm>
        <a:prstGeom prst="wedgeRoundRectCallout">
          <a:avLst>
            <a:gd name="adj1" fmla="val 24142"/>
            <a:gd name="adj2" fmla="val 189772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Ho: mu =40, -0.65</a:t>
          </a:r>
        </a:p>
      </xdr:txBody>
    </xdr:sp>
    <xdr:clientData/>
  </xdr:twoCellAnchor>
  <xdr:twoCellAnchor>
    <xdr:from>
      <xdr:col>12</xdr:col>
      <xdr:colOff>68580</xdr:colOff>
      <xdr:row>265</xdr:row>
      <xdr:rowOff>76200</xdr:rowOff>
    </xdr:from>
    <xdr:to>
      <xdr:col>16</xdr:col>
      <xdr:colOff>457200</xdr:colOff>
      <xdr:row>267</xdr:row>
      <xdr:rowOff>175260</xdr:rowOff>
    </xdr:to>
    <xdr:sp macro="" textlink="">
      <xdr:nvSpPr>
        <xdr:cNvPr id="60" name="Right Brace 59">
          <a:extLst>
            <a:ext uri="{FF2B5EF4-FFF2-40B4-BE49-F238E27FC236}">
              <a16:creationId xmlns:a16="http://schemas.microsoft.com/office/drawing/2014/main" id="{CB68A9B5-DFB3-48DF-ADBF-45A54E89C633}"/>
            </a:ext>
          </a:extLst>
        </xdr:cNvPr>
        <xdr:cNvSpPr/>
      </xdr:nvSpPr>
      <xdr:spPr>
        <a:xfrm rot="5400000">
          <a:off x="8900160" y="47442120"/>
          <a:ext cx="464820" cy="3223260"/>
        </a:xfrm>
        <a:prstGeom prst="rightBrace">
          <a:avLst/>
        </a:prstGeom>
        <a:solidFill>
          <a:srgbClr val="00B050"/>
        </a:solidFill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15</xdr:col>
      <xdr:colOff>373380</xdr:colOff>
      <xdr:row>245</xdr:row>
      <xdr:rowOff>52716</xdr:rowOff>
    </xdr:from>
    <xdr:to>
      <xdr:col>23</xdr:col>
      <xdr:colOff>23935</xdr:colOff>
      <xdr:row>254</xdr:row>
      <xdr:rowOff>106365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3611BF8-7E05-4E33-9A7C-4B2841AE9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50780" y="45125016"/>
          <a:ext cx="4527355" cy="1714809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255</xdr:row>
      <xdr:rowOff>156421</xdr:rowOff>
    </xdr:from>
    <xdr:to>
      <xdr:col>25</xdr:col>
      <xdr:colOff>88698</xdr:colOff>
      <xdr:row>265</xdr:row>
      <xdr:rowOff>134899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8B13C3F-01FC-403C-9A65-D44F83184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612880" y="47072761"/>
          <a:ext cx="4249218" cy="1807278"/>
        </a:xfrm>
        <a:prstGeom prst="rect">
          <a:avLst/>
        </a:prstGeom>
      </xdr:spPr>
    </xdr:pic>
    <xdr:clientData/>
  </xdr:twoCellAnchor>
  <xdr:twoCellAnchor>
    <xdr:from>
      <xdr:col>5</xdr:col>
      <xdr:colOff>320040</xdr:colOff>
      <xdr:row>271</xdr:row>
      <xdr:rowOff>175260</xdr:rowOff>
    </xdr:from>
    <xdr:to>
      <xdr:col>9</xdr:col>
      <xdr:colOff>297180</xdr:colOff>
      <xdr:row>283</xdr:row>
      <xdr:rowOff>99060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6A35382C-706B-4C77-B2E6-CD8F0C9A434F}"/>
            </a:ext>
          </a:extLst>
        </xdr:cNvPr>
        <xdr:cNvSpPr/>
      </xdr:nvSpPr>
      <xdr:spPr>
        <a:xfrm>
          <a:off x="3368040" y="50017680"/>
          <a:ext cx="2552700" cy="2133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251460</xdr:colOff>
      <xdr:row>282</xdr:row>
      <xdr:rowOff>152400</xdr:rowOff>
    </xdr:from>
    <xdr:to>
      <xdr:col>12</xdr:col>
      <xdr:colOff>541020</xdr:colOff>
      <xdr:row>289</xdr:row>
      <xdr:rowOff>129540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66B4AFF3-1502-4DC3-9EF3-FB5E8658AAC4}"/>
            </a:ext>
          </a:extLst>
        </xdr:cNvPr>
        <xdr:cNvCxnSpPr/>
      </xdr:nvCxnSpPr>
      <xdr:spPr>
        <a:xfrm>
          <a:off x="5265420" y="52105560"/>
          <a:ext cx="272796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282</xdr:row>
      <xdr:rowOff>144780</xdr:rowOff>
    </xdr:from>
    <xdr:to>
      <xdr:col>10</xdr:col>
      <xdr:colOff>525780</xdr:colOff>
      <xdr:row>296</xdr:row>
      <xdr:rowOff>15240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18AE827-88AC-40C7-9A79-222DA79FE331}"/>
            </a:ext>
          </a:extLst>
        </xdr:cNvPr>
        <xdr:cNvCxnSpPr/>
      </xdr:nvCxnSpPr>
      <xdr:spPr>
        <a:xfrm>
          <a:off x="5280660" y="52097940"/>
          <a:ext cx="1478280" cy="2430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556260</xdr:colOff>
      <xdr:row>296</xdr:row>
      <xdr:rowOff>38100</xdr:rowOff>
    </xdr:from>
    <xdr:to>
      <xdr:col>13</xdr:col>
      <xdr:colOff>30480</xdr:colOff>
      <xdr:row>296</xdr:row>
      <xdr:rowOff>45720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1DCABD5E-B6B3-4C42-A702-4D2E01BFF121}"/>
            </a:ext>
          </a:extLst>
        </xdr:cNvPr>
        <xdr:cNvCxnSpPr/>
      </xdr:nvCxnSpPr>
      <xdr:spPr>
        <a:xfrm>
          <a:off x="6789420" y="54551580"/>
          <a:ext cx="13030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518160</xdr:colOff>
      <xdr:row>288</xdr:row>
      <xdr:rowOff>175260</xdr:rowOff>
    </xdr:from>
    <xdr:to>
      <xdr:col>19</xdr:col>
      <xdr:colOff>571500</xdr:colOff>
      <xdr:row>298</xdr:row>
      <xdr:rowOff>15240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2858CC5F-0A63-4B5C-9A56-278D4117F0FC}"/>
            </a:ext>
          </a:extLst>
        </xdr:cNvPr>
        <xdr:cNvSpPr txBox="1"/>
      </xdr:nvSpPr>
      <xdr:spPr>
        <a:xfrm>
          <a:off x="10805160" y="53225700"/>
          <a:ext cx="1882140" cy="166878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400" b="1"/>
        </a:p>
        <a:p>
          <a:pPr algn="ctr"/>
          <a:r>
            <a:rPr lang="en-IN" sz="1400" b="1"/>
            <a:t>TRUTH</a:t>
          </a:r>
        </a:p>
        <a:p>
          <a:pPr algn="ctr"/>
          <a:r>
            <a:rPr lang="en-IN" sz="1400" b="1"/>
            <a:t>Mean age of Hyd</a:t>
          </a:r>
        </a:p>
        <a:p>
          <a:pPr algn="ctr"/>
          <a:r>
            <a:rPr lang="en-IN" sz="1400" b="1"/>
            <a:t>Adrashya</a:t>
          </a:r>
        </a:p>
        <a:p>
          <a:pPr algn="ctr"/>
          <a:r>
            <a:rPr lang="en-IN" sz="1400" b="1"/>
            <a:t>Invisible</a:t>
          </a:r>
        </a:p>
        <a:p>
          <a:pPr algn="ctr"/>
          <a:endParaRPr lang="en-IN" sz="1400" b="1"/>
        </a:p>
      </xdr:txBody>
    </xdr:sp>
    <xdr:clientData/>
  </xdr:twoCellAnchor>
  <xdr:twoCellAnchor>
    <xdr:from>
      <xdr:col>12</xdr:col>
      <xdr:colOff>373380</xdr:colOff>
      <xdr:row>277</xdr:row>
      <xdr:rowOff>68580</xdr:rowOff>
    </xdr:from>
    <xdr:to>
      <xdr:col>15</xdr:col>
      <xdr:colOff>160020</xdr:colOff>
      <xdr:row>282</xdr:row>
      <xdr:rowOff>144780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E4BCBDEF-89DF-4D5D-9698-60211DA98810}"/>
            </a:ext>
          </a:extLst>
        </xdr:cNvPr>
        <xdr:cNvSpPr/>
      </xdr:nvSpPr>
      <xdr:spPr>
        <a:xfrm rot="20669092">
          <a:off x="7825740" y="51023520"/>
          <a:ext cx="2011680" cy="10744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342900</xdr:colOff>
      <xdr:row>316</xdr:row>
      <xdr:rowOff>30480</xdr:rowOff>
    </xdr:from>
    <xdr:to>
      <xdr:col>12</xdr:col>
      <xdr:colOff>342900</xdr:colOff>
      <xdr:row>316</xdr:row>
      <xdr:rowOff>38100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2E9DF493-3FC4-481D-B001-5137E76906C5}"/>
            </a:ext>
          </a:extLst>
        </xdr:cNvPr>
        <xdr:cNvCxnSpPr/>
      </xdr:nvCxnSpPr>
      <xdr:spPr>
        <a:xfrm>
          <a:off x="7185660" y="48775620"/>
          <a:ext cx="405384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315</xdr:row>
      <xdr:rowOff>68580</xdr:rowOff>
    </xdr:from>
    <xdr:to>
      <xdr:col>9</xdr:col>
      <xdr:colOff>7620</xdr:colOff>
      <xdr:row>316</xdr:row>
      <xdr:rowOff>175260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37FECBB2-5B9E-4F00-9B6D-123F139E1346}"/>
            </a:ext>
          </a:extLst>
        </xdr:cNvPr>
        <xdr:cNvCxnSpPr/>
      </xdr:nvCxnSpPr>
      <xdr:spPr>
        <a:xfrm>
          <a:off x="9075420" y="48630840"/>
          <a:ext cx="0" cy="28956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313</xdr:row>
      <xdr:rowOff>121920</xdr:rowOff>
    </xdr:from>
    <xdr:to>
      <xdr:col>12</xdr:col>
      <xdr:colOff>213360</xdr:colOff>
      <xdr:row>315</xdr:row>
      <xdr:rowOff>91440</xdr:rowOff>
    </xdr:to>
    <xdr:sp macro="" textlink="">
      <xdr:nvSpPr>
        <xdr:cNvPr id="92" name="Speech Bubble: Rectangle with Corners Rounded 91">
          <a:extLst>
            <a:ext uri="{FF2B5EF4-FFF2-40B4-BE49-F238E27FC236}">
              <a16:creationId xmlns:a16="http://schemas.microsoft.com/office/drawing/2014/main" id="{995F58B8-7A74-4D5D-AFE3-EA732EB784EC}"/>
            </a:ext>
          </a:extLst>
        </xdr:cNvPr>
        <xdr:cNvSpPr/>
      </xdr:nvSpPr>
      <xdr:spPr>
        <a:xfrm>
          <a:off x="7223760" y="57759600"/>
          <a:ext cx="441960" cy="335280"/>
        </a:xfrm>
        <a:prstGeom prst="wedgeRoundRectCallout">
          <a:avLst>
            <a:gd name="adj1" fmla="val -44418"/>
            <a:gd name="adj2" fmla="val 80682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45</a:t>
          </a:r>
        </a:p>
      </xdr:txBody>
    </xdr:sp>
    <xdr:clientData/>
  </xdr:twoCellAnchor>
  <xdr:twoCellAnchor>
    <xdr:from>
      <xdr:col>6</xdr:col>
      <xdr:colOff>624840</xdr:colOff>
      <xdr:row>313</xdr:row>
      <xdr:rowOff>91440</xdr:rowOff>
    </xdr:from>
    <xdr:to>
      <xdr:col>7</xdr:col>
      <xdr:colOff>335280</xdr:colOff>
      <xdr:row>315</xdr:row>
      <xdr:rowOff>60960</xdr:rowOff>
    </xdr:to>
    <xdr:sp macro="" textlink="">
      <xdr:nvSpPr>
        <xdr:cNvPr id="93" name="Speech Bubble: Rectangle with Corners Rounded 92">
          <a:extLst>
            <a:ext uri="{FF2B5EF4-FFF2-40B4-BE49-F238E27FC236}">
              <a16:creationId xmlns:a16="http://schemas.microsoft.com/office/drawing/2014/main" id="{BA1F5ACE-09E0-4AAD-8F9B-5A51DBFD6231}"/>
            </a:ext>
          </a:extLst>
        </xdr:cNvPr>
        <xdr:cNvSpPr/>
      </xdr:nvSpPr>
      <xdr:spPr>
        <a:xfrm>
          <a:off x="4282440" y="57729120"/>
          <a:ext cx="457200" cy="335280"/>
        </a:xfrm>
        <a:prstGeom prst="wedgeRoundRectCallout">
          <a:avLst>
            <a:gd name="adj1" fmla="val -7450"/>
            <a:gd name="adj2" fmla="val 85227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31</a:t>
          </a:r>
        </a:p>
      </xdr:txBody>
    </xdr:sp>
    <xdr:clientData/>
  </xdr:twoCellAnchor>
  <xdr:twoCellAnchor>
    <xdr:from>
      <xdr:col>11</xdr:col>
      <xdr:colOff>190500</xdr:colOff>
      <xdr:row>310</xdr:row>
      <xdr:rowOff>15240</xdr:rowOff>
    </xdr:from>
    <xdr:to>
      <xdr:col>12</xdr:col>
      <xdr:colOff>541020</xdr:colOff>
      <xdr:row>311</xdr:row>
      <xdr:rowOff>167640</xdr:rowOff>
    </xdr:to>
    <xdr:sp macro="" textlink="">
      <xdr:nvSpPr>
        <xdr:cNvPr id="94" name="Speech Bubble: Rectangle with Corners Rounded 93">
          <a:extLst>
            <a:ext uri="{FF2B5EF4-FFF2-40B4-BE49-F238E27FC236}">
              <a16:creationId xmlns:a16="http://schemas.microsoft.com/office/drawing/2014/main" id="{30FDD2A4-313D-41C1-82A1-5B34CD54102B}"/>
            </a:ext>
          </a:extLst>
        </xdr:cNvPr>
        <xdr:cNvSpPr/>
      </xdr:nvSpPr>
      <xdr:spPr>
        <a:xfrm>
          <a:off x="7033260" y="57104280"/>
          <a:ext cx="960120" cy="335280"/>
        </a:xfrm>
        <a:prstGeom prst="wedgeRoundRectCallout">
          <a:avLst>
            <a:gd name="adj1" fmla="val 28110"/>
            <a:gd name="adj2" fmla="val 269318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Ho: mu =48</a:t>
          </a:r>
        </a:p>
      </xdr:txBody>
    </xdr:sp>
    <xdr:clientData/>
  </xdr:twoCellAnchor>
  <xdr:twoCellAnchor>
    <xdr:from>
      <xdr:col>7</xdr:col>
      <xdr:colOff>68580</xdr:colOff>
      <xdr:row>316</xdr:row>
      <xdr:rowOff>76200</xdr:rowOff>
    </xdr:from>
    <xdr:to>
      <xdr:col>11</xdr:col>
      <xdr:colOff>457200</xdr:colOff>
      <xdr:row>318</xdr:row>
      <xdr:rowOff>175260</xdr:rowOff>
    </xdr:to>
    <xdr:sp macro="" textlink="">
      <xdr:nvSpPr>
        <xdr:cNvPr id="95" name="Right Brace 94">
          <a:extLst>
            <a:ext uri="{FF2B5EF4-FFF2-40B4-BE49-F238E27FC236}">
              <a16:creationId xmlns:a16="http://schemas.microsoft.com/office/drawing/2014/main" id="{47D6EBEB-8DF3-41AA-83FE-3524C50DCAAF}"/>
            </a:ext>
          </a:extLst>
        </xdr:cNvPr>
        <xdr:cNvSpPr/>
      </xdr:nvSpPr>
      <xdr:spPr>
        <a:xfrm rot="5400000">
          <a:off x="8900160" y="47442120"/>
          <a:ext cx="464820" cy="3223260"/>
        </a:xfrm>
        <a:prstGeom prst="rightBrace">
          <a:avLst/>
        </a:prstGeom>
        <a:solidFill>
          <a:srgbClr val="00B050"/>
        </a:solidFill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ACCEPTED</a:t>
          </a:r>
        </a:p>
      </xdr:txBody>
    </xdr:sp>
    <xdr:clientData/>
  </xdr:twoCellAnchor>
  <xdr:twoCellAnchor editAs="oneCell">
    <xdr:from>
      <xdr:col>13</xdr:col>
      <xdr:colOff>15240</xdr:colOff>
      <xdr:row>309</xdr:row>
      <xdr:rowOff>89534</xdr:rowOff>
    </xdr:from>
    <xdr:to>
      <xdr:col>17</xdr:col>
      <xdr:colOff>532562</xdr:colOff>
      <xdr:row>317</xdr:row>
      <xdr:rowOff>64409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D36E4E8-9ACF-43CD-AD77-F34339088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77200" y="56995694"/>
          <a:ext cx="3351962" cy="1437915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318</xdr:row>
      <xdr:rowOff>48790</xdr:rowOff>
    </xdr:from>
    <xdr:to>
      <xdr:col>17</xdr:col>
      <xdr:colOff>594361</xdr:colOff>
      <xdr:row>326</xdr:row>
      <xdr:rowOff>39453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24A16CF6-3EE7-41CA-8C90-503A9A3B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1961" y="58600870"/>
          <a:ext cx="3429000" cy="1453703"/>
        </a:xfrm>
        <a:prstGeom prst="rect">
          <a:avLst/>
        </a:prstGeom>
      </xdr:spPr>
    </xdr:pic>
    <xdr:clientData/>
  </xdr:twoCellAnchor>
  <xdr:twoCellAnchor editAs="oneCell">
    <xdr:from>
      <xdr:col>17</xdr:col>
      <xdr:colOff>594359</xdr:colOff>
      <xdr:row>327</xdr:row>
      <xdr:rowOff>167194</xdr:rowOff>
    </xdr:from>
    <xdr:to>
      <xdr:col>23</xdr:col>
      <xdr:colOff>376334</xdr:colOff>
      <xdr:row>336</xdr:row>
      <xdr:rowOff>1537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20806AE-C2EE-43C1-A277-A053879DE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90959" y="60365194"/>
          <a:ext cx="3439575" cy="1480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233565</xdr:colOff>
      <xdr:row>309</xdr:row>
      <xdr:rowOff>121920</xdr:rowOff>
    </xdr:from>
    <xdr:to>
      <xdr:col>23</xdr:col>
      <xdr:colOff>490649</xdr:colOff>
      <xdr:row>317</xdr:row>
      <xdr:rowOff>110121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234770D-A271-4CF7-A2F0-399FCC10C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739765" y="57028080"/>
          <a:ext cx="3305084" cy="1451241"/>
        </a:xfrm>
        <a:prstGeom prst="rect">
          <a:avLst/>
        </a:prstGeom>
      </xdr:spPr>
    </xdr:pic>
    <xdr:clientData/>
  </xdr:twoCellAnchor>
  <xdr:twoCellAnchor editAs="oneCell">
    <xdr:from>
      <xdr:col>18</xdr:col>
      <xdr:colOff>274320</xdr:colOff>
      <xdr:row>318</xdr:row>
      <xdr:rowOff>69018</xdr:rowOff>
    </xdr:from>
    <xdr:to>
      <xdr:col>24</xdr:col>
      <xdr:colOff>81068</xdr:colOff>
      <xdr:row>326</xdr:row>
      <xdr:rowOff>131071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6FB89D51-1A0D-4554-8AC9-F9A5C60B4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80520" y="58621098"/>
          <a:ext cx="3464348" cy="1525093"/>
        </a:xfrm>
        <a:prstGeom prst="rect">
          <a:avLst/>
        </a:prstGeom>
      </xdr:spPr>
    </xdr:pic>
    <xdr:clientData/>
  </xdr:twoCellAnchor>
  <xdr:twoCellAnchor>
    <xdr:from>
      <xdr:col>8</xdr:col>
      <xdr:colOff>472440</xdr:colOff>
      <xdr:row>326</xdr:row>
      <xdr:rowOff>114300</xdr:rowOff>
    </xdr:from>
    <xdr:to>
      <xdr:col>13</xdr:col>
      <xdr:colOff>731520</xdr:colOff>
      <xdr:row>337</xdr:row>
      <xdr:rowOff>30480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B599418D-D39A-43E7-8117-EB48F9BBC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548640</xdr:colOff>
      <xdr:row>333</xdr:row>
      <xdr:rowOff>68580</xdr:rowOff>
    </xdr:from>
    <xdr:to>
      <xdr:col>13</xdr:col>
      <xdr:colOff>647700</xdr:colOff>
      <xdr:row>333</xdr:row>
      <xdr:rowOff>76200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94BA234F-C8A3-4BE1-B8CD-A3D050D8E105}"/>
            </a:ext>
          </a:extLst>
        </xdr:cNvPr>
        <xdr:cNvCxnSpPr/>
      </xdr:nvCxnSpPr>
      <xdr:spPr>
        <a:xfrm flipV="1">
          <a:off x="5562600" y="61363860"/>
          <a:ext cx="3147060" cy="7620"/>
        </a:xfrm>
        <a:prstGeom prst="straightConnector1">
          <a:avLst/>
        </a:prstGeom>
        <a:ln w="19050">
          <a:solidFill>
            <a:srgbClr val="FF0000"/>
          </a:solidFill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359</xdr:row>
      <xdr:rowOff>30480</xdr:rowOff>
    </xdr:from>
    <xdr:to>
      <xdr:col>12</xdr:col>
      <xdr:colOff>342900</xdr:colOff>
      <xdr:row>359</xdr:row>
      <xdr:rowOff>38100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6E0D42D6-C670-462D-B4E5-39042FABE1BE}"/>
            </a:ext>
          </a:extLst>
        </xdr:cNvPr>
        <xdr:cNvCxnSpPr/>
      </xdr:nvCxnSpPr>
      <xdr:spPr>
        <a:xfrm>
          <a:off x="4000500" y="58216800"/>
          <a:ext cx="379476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220980</xdr:colOff>
      <xdr:row>358</xdr:row>
      <xdr:rowOff>99060</xdr:rowOff>
    </xdr:from>
    <xdr:to>
      <xdr:col>11</xdr:col>
      <xdr:colOff>220980</xdr:colOff>
      <xdr:row>360</xdr:row>
      <xdr:rowOff>22860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858E04AD-4827-46B2-A8A6-DB6CB135292E}"/>
            </a:ext>
          </a:extLst>
        </xdr:cNvPr>
        <xdr:cNvCxnSpPr/>
      </xdr:nvCxnSpPr>
      <xdr:spPr>
        <a:xfrm>
          <a:off x="7063740" y="65966340"/>
          <a:ext cx="0" cy="28956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356</xdr:row>
      <xdr:rowOff>38100</xdr:rowOff>
    </xdr:from>
    <xdr:to>
      <xdr:col>10</xdr:col>
      <xdr:colOff>198120</xdr:colOff>
      <xdr:row>358</xdr:row>
      <xdr:rowOff>7620</xdr:rowOff>
    </xdr:to>
    <xdr:sp macro="" textlink="">
      <xdr:nvSpPr>
        <xdr:cNvPr id="105" name="Speech Bubble: Rectangle with Corners Rounded 104">
          <a:extLst>
            <a:ext uri="{FF2B5EF4-FFF2-40B4-BE49-F238E27FC236}">
              <a16:creationId xmlns:a16="http://schemas.microsoft.com/office/drawing/2014/main" id="{D9895760-7991-4BCC-B781-953DCAE396A0}"/>
            </a:ext>
          </a:extLst>
        </xdr:cNvPr>
        <xdr:cNvSpPr/>
      </xdr:nvSpPr>
      <xdr:spPr>
        <a:xfrm>
          <a:off x="5814060" y="65539620"/>
          <a:ext cx="617220" cy="335280"/>
        </a:xfrm>
        <a:prstGeom prst="wedgeRoundRectCallout">
          <a:avLst>
            <a:gd name="adj1" fmla="val -48122"/>
            <a:gd name="adj2" fmla="val 110228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-0.16</a:t>
          </a:r>
        </a:p>
      </xdr:txBody>
    </xdr:sp>
    <xdr:clientData/>
  </xdr:twoCellAnchor>
  <xdr:twoCellAnchor>
    <xdr:from>
      <xdr:col>6</xdr:col>
      <xdr:colOff>190500</xdr:colOff>
      <xdr:row>356</xdr:row>
      <xdr:rowOff>0</xdr:rowOff>
    </xdr:from>
    <xdr:to>
      <xdr:col>7</xdr:col>
      <xdr:colOff>83820</xdr:colOff>
      <xdr:row>357</xdr:row>
      <xdr:rowOff>152400</xdr:rowOff>
    </xdr:to>
    <xdr:sp macro="" textlink="">
      <xdr:nvSpPr>
        <xdr:cNvPr id="106" name="Speech Bubble: Rectangle with Corners Rounded 105">
          <a:extLst>
            <a:ext uri="{FF2B5EF4-FFF2-40B4-BE49-F238E27FC236}">
              <a16:creationId xmlns:a16="http://schemas.microsoft.com/office/drawing/2014/main" id="{C1B23BCB-28E3-4BB4-B123-29DFFEDB9A49}"/>
            </a:ext>
          </a:extLst>
        </xdr:cNvPr>
        <xdr:cNvSpPr/>
      </xdr:nvSpPr>
      <xdr:spPr>
        <a:xfrm>
          <a:off x="3848100" y="65501520"/>
          <a:ext cx="640080" cy="335280"/>
        </a:xfrm>
        <a:prstGeom prst="wedgeRoundRectCallout">
          <a:avLst>
            <a:gd name="adj1" fmla="val -7450"/>
            <a:gd name="adj2" fmla="val 112500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-0.90</a:t>
          </a:r>
        </a:p>
      </xdr:txBody>
    </xdr:sp>
    <xdr:clientData/>
  </xdr:twoCellAnchor>
  <xdr:twoCellAnchor>
    <xdr:from>
      <xdr:col>10</xdr:col>
      <xdr:colOff>441960</xdr:colOff>
      <xdr:row>350</xdr:row>
      <xdr:rowOff>137160</xdr:rowOff>
    </xdr:from>
    <xdr:to>
      <xdr:col>12</xdr:col>
      <xdr:colOff>182880</xdr:colOff>
      <xdr:row>352</xdr:row>
      <xdr:rowOff>106680</xdr:rowOff>
    </xdr:to>
    <xdr:sp macro="" textlink="">
      <xdr:nvSpPr>
        <xdr:cNvPr id="107" name="Speech Bubble: Rectangle with Corners Rounded 106">
          <a:extLst>
            <a:ext uri="{FF2B5EF4-FFF2-40B4-BE49-F238E27FC236}">
              <a16:creationId xmlns:a16="http://schemas.microsoft.com/office/drawing/2014/main" id="{7F044EBC-2B7D-4ACC-A540-234CCFCBA9F0}"/>
            </a:ext>
          </a:extLst>
        </xdr:cNvPr>
        <xdr:cNvSpPr/>
      </xdr:nvSpPr>
      <xdr:spPr>
        <a:xfrm>
          <a:off x="6675120" y="64541400"/>
          <a:ext cx="960120" cy="335280"/>
        </a:xfrm>
        <a:prstGeom prst="wedgeRoundRectCallout">
          <a:avLst>
            <a:gd name="adj1" fmla="val -9985"/>
            <a:gd name="adj2" fmla="val 328409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Ho: mu =0</a:t>
          </a:r>
        </a:p>
      </xdr:txBody>
    </xdr:sp>
    <xdr:clientData/>
  </xdr:twoCellAnchor>
  <xdr:twoCellAnchor>
    <xdr:from>
      <xdr:col>6</xdr:col>
      <xdr:colOff>472440</xdr:colOff>
      <xdr:row>359</xdr:row>
      <xdr:rowOff>45720</xdr:rowOff>
    </xdr:from>
    <xdr:to>
      <xdr:col>9</xdr:col>
      <xdr:colOff>205740</xdr:colOff>
      <xdr:row>362</xdr:row>
      <xdr:rowOff>15240</xdr:rowOff>
    </xdr:to>
    <xdr:sp macro="" textlink="">
      <xdr:nvSpPr>
        <xdr:cNvPr id="108" name="Right Brace 107">
          <a:extLst>
            <a:ext uri="{FF2B5EF4-FFF2-40B4-BE49-F238E27FC236}">
              <a16:creationId xmlns:a16="http://schemas.microsoft.com/office/drawing/2014/main" id="{D3FF6537-42DA-401D-A5FB-AD3BE2E643FF}"/>
            </a:ext>
          </a:extLst>
        </xdr:cNvPr>
        <xdr:cNvSpPr/>
      </xdr:nvSpPr>
      <xdr:spPr>
        <a:xfrm rot="5400000">
          <a:off x="4720590" y="65551050"/>
          <a:ext cx="518160" cy="1699260"/>
        </a:xfrm>
        <a:prstGeom prst="rightBrace">
          <a:avLst/>
        </a:prstGeom>
        <a:solidFill>
          <a:srgbClr val="00B050"/>
        </a:solidFill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ACCEPTED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April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 skew kut"/>
      <sheetName val="200520fdp"/>
      <sheetName val="Type I &amp; II"/>
      <sheetName val="Hyp Testing"/>
      <sheetName val="one sample t test"/>
      <sheetName val="Sheet2"/>
      <sheetName val="median"/>
      <sheetName val="reg dws"/>
      <sheetName val="log Reg"/>
      <sheetName val="clustering"/>
      <sheetName val="3may20"/>
      <sheetName val="d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7">
          <cell r="N27" t="str">
            <v>Values</v>
          </cell>
        </row>
        <row r="28">
          <cell r="M28">
            <v>1</v>
          </cell>
          <cell r="N28">
            <v>21</v>
          </cell>
        </row>
        <row r="29">
          <cell r="M29">
            <v>2</v>
          </cell>
          <cell r="N29">
            <v>22</v>
          </cell>
        </row>
        <row r="30">
          <cell r="M30">
            <v>3</v>
          </cell>
          <cell r="N30">
            <v>25</v>
          </cell>
        </row>
        <row r="31">
          <cell r="M31">
            <v>4</v>
          </cell>
          <cell r="N31">
            <v>27</v>
          </cell>
        </row>
        <row r="32">
          <cell r="M32">
            <v>5</v>
          </cell>
          <cell r="N32">
            <v>45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43DF-F66F-46EA-AFD0-D2C5FF7B6FB3}">
  <dimension ref="A2:W364"/>
  <sheetViews>
    <sheetView tabSelected="1" topLeftCell="E277" zoomScaleNormal="100" workbookViewId="0">
      <selection activeCell="S365" sqref="S365"/>
    </sheetView>
  </sheetViews>
  <sheetFormatPr defaultRowHeight="14.4" x14ac:dyDescent="0.3"/>
  <cols>
    <col min="7" max="7" width="10.88671875" customWidth="1"/>
    <col min="14" max="14" width="14.6640625" customWidth="1"/>
  </cols>
  <sheetData>
    <row r="2" spans="3:22" ht="15" thickBot="1" x14ac:dyDescent="0.35">
      <c r="C2" t="s">
        <v>0</v>
      </c>
      <c r="J2" t="s">
        <v>1</v>
      </c>
      <c r="P2" t="s">
        <v>2</v>
      </c>
    </row>
    <row r="3" spans="3:22" x14ac:dyDescent="0.3">
      <c r="C3" s="1">
        <v>16</v>
      </c>
      <c r="G3" t="s">
        <v>3</v>
      </c>
    </row>
    <row r="4" spans="3:22" x14ac:dyDescent="0.3">
      <c r="C4" s="2">
        <v>18</v>
      </c>
    </row>
    <row r="5" spans="3:22" x14ac:dyDescent="0.3">
      <c r="C5" s="2">
        <v>18</v>
      </c>
      <c r="I5" t="s">
        <v>4</v>
      </c>
      <c r="L5" t="s">
        <v>5</v>
      </c>
      <c r="U5">
        <v>23</v>
      </c>
    </row>
    <row r="6" spans="3:22" x14ac:dyDescent="0.3">
      <c r="C6" s="2">
        <v>18</v>
      </c>
      <c r="U6">
        <v>19</v>
      </c>
    </row>
    <row r="7" spans="3:22" x14ac:dyDescent="0.3">
      <c r="C7" s="2">
        <v>19</v>
      </c>
      <c r="U7">
        <v>17</v>
      </c>
    </row>
    <row r="8" spans="3:22" x14ac:dyDescent="0.3">
      <c r="C8" s="2">
        <v>20</v>
      </c>
    </row>
    <row r="9" spans="3:22" x14ac:dyDescent="0.3">
      <c r="C9" s="2">
        <v>20</v>
      </c>
    </row>
    <row r="10" spans="3:22" x14ac:dyDescent="0.3">
      <c r="C10" s="3">
        <v>21</v>
      </c>
    </row>
    <row r="11" spans="3:22" x14ac:dyDescent="0.3">
      <c r="C11" s="3">
        <v>25</v>
      </c>
    </row>
    <row r="12" spans="3:22" x14ac:dyDescent="0.3">
      <c r="C12" s="3">
        <v>25</v>
      </c>
    </row>
    <row r="13" spans="3:22" x14ac:dyDescent="0.3">
      <c r="C13" s="3">
        <v>28</v>
      </c>
    </row>
    <row r="14" spans="3:22" x14ac:dyDescent="0.3">
      <c r="C14" s="3">
        <v>29</v>
      </c>
      <c r="R14" s="43" t="s">
        <v>150</v>
      </c>
      <c r="S14" s="44"/>
      <c r="T14" s="44"/>
      <c r="U14" s="44"/>
      <c r="V14" s="45"/>
    </row>
    <row r="15" spans="3:22" x14ac:dyDescent="0.3">
      <c r="C15" s="3">
        <v>30</v>
      </c>
      <c r="M15">
        <v>37</v>
      </c>
      <c r="R15" s="46" t="s">
        <v>151</v>
      </c>
      <c r="S15" s="29"/>
      <c r="T15" s="29"/>
      <c r="U15" s="29"/>
      <c r="V15" s="47"/>
    </row>
    <row r="16" spans="3:22" x14ac:dyDescent="0.3">
      <c r="C16" s="3">
        <v>30</v>
      </c>
      <c r="M16">
        <v>37.770000000000003</v>
      </c>
      <c r="R16" s="46" t="s">
        <v>152</v>
      </c>
      <c r="S16" s="29"/>
      <c r="T16" s="29"/>
      <c r="U16" s="29"/>
      <c r="V16" s="47"/>
    </row>
    <row r="17" spans="3:22" x14ac:dyDescent="0.3">
      <c r="C17" s="3">
        <v>30</v>
      </c>
      <c r="R17" s="48" t="s">
        <v>153</v>
      </c>
      <c r="S17" s="49" t="s">
        <v>154</v>
      </c>
      <c r="T17" s="50"/>
      <c r="U17" s="50" t="s">
        <v>155</v>
      </c>
      <c r="V17" s="51"/>
    </row>
    <row r="18" spans="3:22" x14ac:dyDescent="0.3">
      <c r="C18" s="4">
        <v>32</v>
      </c>
      <c r="M18">
        <v>31</v>
      </c>
      <c r="O18" t="s">
        <v>6</v>
      </c>
    </row>
    <row r="19" spans="3:22" x14ac:dyDescent="0.3">
      <c r="C19" s="4">
        <v>35</v>
      </c>
    </row>
    <row r="20" spans="3:22" x14ac:dyDescent="0.3">
      <c r="C20" s="4">
        <v>36</v>
      </c>
      <c r="O20" t="s">
        <v>7</v>
      </c>
    </row>
    <row r="21" spans="3:22" x14ac:dyDescent="0.3">
      <c r="C21" s="4">
        <v>38</v>
      </c>
      <c r="N21">
        <v>60</v>
      </c>
      <c r="Q21" s="5"/>
      <c r="R21" s="5" t="s">
        <v>8</v>
      </c>
      <c r="S21" s="5"/>
    </row>
    <row r="22" spans="3:22" x14ac:dyDescent="0.3">
      <c r="C22" s="4">
        <v>40</v>
      </c>
      <c r="Q22" s="5"/>
      <c r="R22" s="5">
        <v>7</v>
      </c>
      <c r="S22" s="5"/>
    </row>
    <row r="23" spans="3:22" x14ac:dyDescent="0.3">
      <c r="C23" s="4">
        <v>40</v>
      </c>
      <c r="Q23" s="5"/>
      <c r="R23" s="5">
        <v>3.5</v>
      </c>
      <c r="S23" s="5"/>
    </row>
    <row r="24" spans="3:22" x14ac:dyDescent="0.3">
      <c r="C24" s="6">
        <v>45</v>
      </c>
      <c r="Q24" s="5">
        <v>15</v>
      </c>
      <c r="R24" s="5" t="s">
        <v>9</v>
      </c>
      <c r="S24" s="5"/>
    </row>
    <row r="25" spans="3:22" x14ac:dyDescent="0.3">
      <c r="C25" s="3">
        <v>56</v>
      </c>
    </row>
    <row r="26" spans="3:22" x14ac:dyDescent="0.3">
      <c r="C26" s="3">
        <v>56</v>
      </c>
    </row>
    <row r="27" spans="3:22" x14ac:dyDescent="0.3">
      <c r="C27" s="3">
        <v>58</v>
      </c>
      <c r="M27" t="s">
        <v>10</v>
      </c>
      <c r="N27" t="s">
        <v>11</v>
      </c>
    </row>
    <row r="28" spans="3:22" x14ac:dyDescent="0.3">
      <c r="C28" s="3">
        <v>59</v>
      </c>
      <c r="M28">
        <v>1</v>
      </c>
      <c r="N28">
        <v>21</v>
      </c>
    </row>
    <row r="29" spans="3:22" x14ac:dyDescent="0.3">
      <c r="C29" s="7">
        <v>65</v>
      </c>
      <c r="M29">
        <v>2</v>
      </c>
      <c r="N29">
        <v>22</v>
      </c>
    </row>
    <row r="30" spans="3:22" x14ac:dyDescent="0.3">
      <c r="C30" s="8">
        <v>72</v>
      </c>
      <c r="M30">
        <v>3</v>
      </c>
      <c r="N30">
        <v>25</v>
      </c>
    </row>
    <row r="31" spans="3:22" x14ac:dyDescent="0.3">
      <c r="C31" s="8">
        <v>73</v>
      </c>
      <c r="M31">
        <v>4</v>
      </c>
      <c r="N31">
        <v>27</v>
      </c>
      <c r="T31" s="9">
        <v>12</v>
      </c>
    </row>
    <row r="32" spans="3:22" ht="15" thickBot="1" x14ac:dyDescent="0.35">
      <c r="C32" s="10">
        <v>81</v>
      </c>
      <c r="M32">
        <v>5</v>
      </c>
      <c r="N32">
        <v>45</v>
      </c>
      <c r="P32" t="s">
        <v>12</v>
      </c>
      <c r="S32" s="11">
        <v>21</v>
      </c>
      <c r="T32" s="12">
        <v>21</v>
      </c>
    </row>
    <row r="33" spans="7:20" x14ac:dyDescent="0.3">
      <c r="S33" s="11">
        <v>22</v>
      </c>
      <c r="T33" s="12">
        <v>22</v>
      </c>
    </row>
    <row r="34" spans="7:20" x14ac:dyDescent="0.3">
      <c r="S34" s="11">
        <v>25</v>
      </c>
      <c r="T34" s="12">
        <v>25</v>
      </c>
    </row>
    <row r="35" spans="7:20" x14ac:dyDescent="0.3">
      <c r="N35" t="s">
        <v>13</v>
      </c>
      <c r="P35" t="s">
        <v>14</v>
      </c>
      <c r="S35" s="11">
        <v>27</v>
      </c>
      <c r="T35" s="12">
        <v>27</v>
      </c>
    </row>
    <row r="36" spans="7:20" x14ac:dyDescent="0.3">
      <c r="N36" t="s">
        <v>15</v>
      </c>
      <c r="P36" t="s">
        <v>16</v>
      </c>
      <c r="T36" s="9">
        <v>45</v>
      </c>
    </row>
    <row r="37" spans="7:20" x14ac:dyDescent="0.3">
      <c r="N37" t="s">
        <v>17</v>
      </c>
      <c r="P37" t="s">
        <v>18</v>
      </c>
      <c r="S37">
        <f>AVERAGE(S32:S35)</f>
        <v>23.75</v>
      </c>
      <c r="T37">
        <f>AVERAGE(T31:T36)</f>
        <v>25.333333333333332</v>
      </c>
    </row>
    <row r="38" spans="7:20" x14ac:dyDescent="0.3">
      <c r="N38" t="s">
        <v>19</v>
      </c>
      <c r="P38" t="s">
        <v>20</v>
      </c>
    </row>
    <row r="39" spans="7:20" x14ac:dyDescent="0.3">
      <c r="N39" t="s">
        <v>21</v>
      </c>
      <c r="P39" s="11" t="s">
        <v>22</v>
      </c>
    </row>
    <row r="40" spans="7:20" x14ac:dyDescent="0.3">
      <c r="N40" t="s">
        <v>23</v>
      </c>
    </row>
    <row r="41" spans="7:20" x14ac:dyDescent="0.3">
      <c r="N41" t="s">
        <v>24</v>
      </c>
      <c r="P41" t="s">
        <v>25</v>
      </c>
    </row>
    <row r="42" spans="7:20" x14ac:dyDescent="0.3">
      <c r="R42" t="s">
        <v>26</v>
      </c>
      <c r="S42" t="s">
        <v>27</v>
      </c>
    </row>
    <row r="45" spans="7:20" x14ac:dyDescent="0.3">
      <c r="L45">
        <v>1</v>
      </c>
      <c r="M45" t="s">
        <v>28</v>
      </c>
      <c r="Q45" t="s">
        <v>29</v>
      </c>
    </row>
    <row r="46" spans="7:20" x14ac:dyDescent="0.3">
      <c r="G46" t="s">
        <v>45</v>
      </c>
      <c r="L46">
        <v>2</v>
      </c>
      <c r="M46" t="s">
        <v>30</v>
      </c>
      <c r="Q46" t="s">
        <v>31</v>
      </c>
    </row>
    <row r="47" spans="7:20" x14ac:dyDescent="0.3">
      <c r="G47" t="s">
        <v>36</v>
      </c>
      <c r="L47">
        <v>3</v>
      </c>
      <c r="M47" t="s">
        <v>32</v>
      </c>
      <c r="Q47" t="s">
        <v>33</v>
      </c>
    </row>
    <row r="48" spans="7:20" x14ac:dyDescent="0.3">
      <c r="L48">
        <v>4</v>
      </c>
      <c r="M48" t="s">
        <v>34</v>
      </c>
      <c r="Q48" t="s">
        <v>35</v>
      </c>
    </row>
    <row r="49" spans="7:18" x14ac:dyDescent="0.3">
      <c r="H49" t="s">
        <v>47</v>
      </c>
    </row>
    <row r="50" spans="7:18" x14ac:dyDescent="0.3">
      <c r="G50" t="s">
        <v>37</v>
      </c>
      <c r="H50">
        <v>90</v>
      </c>
    </row>
    <row r="51" spans="7:18" x14ac:dyDescent="0.3">
      <c r="G51" t="s">
        <v>38</v>
      </c>
      <c r="H51">
        <v>100</v>
      </c>
    </row>
    <row r="52" spans="7:18" x14ac:dyDescent="0.3">
      <c r="G52" t="s">
        <v>39</v>
      </c>
      <c r="H52">
        <v>75</v>
      </c>
    </row>
    <row r="53" spans="7:18" x14ac:dyDescent="0.3">
      <c r="G53" t="s">
        <v>40</v>
      </c>
      <c r="H53">
        <v>100</v>
      </c>
      <c r="Q53" t="s">
        <v>48</v>
      </c>
    </row>
    <row r="54" spans="7:18" x14ac:dyDescent="0.3">
      <c r="G54" t="s">
        <v>41</v>
      </c>
      <c r="H54">
        <v>95</v>
      </c>
      <c r="P54" t="s">
        <v>43</v>
      </c>
      <c r="Q54" t="s">
        <v>46</v>
      </c>
    </row>
    <row r="55" spans="7:18" x14ac:dyDescent="0.3">
      <c r="G55" t="s">
        <v>42</v>
      </c>
      <c r="H55">
        <v>100</v>
      </c>
    </row>
    <row r="56" spans="7:18" x14ac:dyDescent="0.3">
      <c r="H56">
        <v>90</v>
      </c>
      <c r="K56" t="s">
        <v>52</v>
      </c>
    </row>
    <row r="57" spans="7:18" x14ac:dyDescent="0.3">
      <c r="G57" t="s">
        <v>44</v>
      </c>
      <c r="H57">
        <v>75</v>
      </c>
    </row>
    <row r="59" spans="7:18" ht="18" x14ac:dyDescent="0.35">
      <c r="G59" s="14" t="s">
        <v>55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7:18" x14ac:dyDescent="0.3">
      <c r="H60" t="s">
        <v>58</v>
      </c>
    </row>
    <row r="61" spans="7:18" x14ac:dyDescent="0.3">
      <c r="G61" t="s">
        <v>49</v>
      </c>
      <c r="H61">
        <v>95</v>
      </c>
      <c r="I61" t="s">
        <v>57</v>
      </c>
    </row>
    <row r="62" spans="7:18" x14ac:dyDescent="0.3">
      <c r="G62" t="s">
        <v>50</v>
      </c>
      <c r="L62" t="s">
        <v>56</v>
      </c>
      <c r="N62">
        <v>3.43</v>
      </c>
      <c r="O62" t="s">
        <v>59</v>
      </c>
    </row>
    <row r="63" spans="7:18" x14ac:dyDescent="0.3">
      <c r="G63">
        <v>37.770000000000003</v>
      </c>
      <c r="L63" t="s">
        <v>54</v>
      </c>
    </row>
    <row r="64" spans="7:18" ht="15.6" x14ac:dyDescent="0.3">
      <c r="G64" t="s">
        <v>51</v>
      </c>
      <c r="M64" s="17">
        <v>1.96</v>
      </c>
      <c r="N64" t="s">
        <v>62</v>
      </c>
    </row>
    <row r="65" spans="5:17" x14ac:dyDescent="0.3">
      <c r="G65">
        <v>37.5</v>
      </c>
      <c r="K65" s="16" t="s">
        <v>60</v>
      </c>
      <c r="L65" s="16">
        <v>45</v>
      </c>
    </row>
    <row r="66" spans="5:17" x14ac:dyDescent="0.3">
      <c r="G66" t="s">
        <v>53</v>
      </c>
      <c r="K66" s="16" t="s">
        <v>61</v>
      </c>
      <c r="L66" s="16">
        <v>31</v>
      </c>
    </row>
    <row r="67" spans="5:17" ht="15.6" x14ac:dyDescent="0.3">
      <c r="M67" s="13" t="s">
        <v>63</v>
      </c>
      <c r="Q67" t="s">
        <v>64</v>
      </c>
    </row>
    <row r="68" spans="5:17" ht="15.6" x14ac:dyDescent="0.3">
      <c r="M68" s="18" t="s">
        <v>65</v>
      </c>
    </row>
    <row r="70" spans="5:17" x14ac:dyDescent="0.3">
      <c r="K70" t="s">
        <v>66</v>
      </c>
    </row>
    <row r="71" spans="5:17" x14ac:dyDescent="0.3">
      <c r="K71" t="s">
        <v>67</v>
      </c>
    </row>
    <row r="72" spans="5:17" x14ac:dyDescent="0.3">
      <c r="K72" t="s">
        <v>68</v>
      </c>
    </row>
    <row r="74" spans="5:17" x14ac:dyDescent="0.3">
      <c r="L74" t="s">
        <v>69</v>
      </c>
    </row>
    <row r="75" spans="5:17" x14ac:dyDescent="0.3">
      <c r="L75" t="s">
        <v>70</v>
      </c>
    </row>
    <row r="76" spans="5:17" x14ac:dyDescent="0.3">
      <c r="K76" t="s">
        <v>71</v>
      </c>
    </row>
    <row r="77" spans="5:17" x14ac:dyDescent="0.3">
      <c r="E77">
        <v>2.5000000000000001E-2</v>
      </c>
    </row>
    <row r="78" spans="5:17" x14ac:dyDescent="0.3">
      <c r="L78" t="s">
        <v>72</v>
      </c>
      <c r="M78" t="s">
        <v>74</v>
      </c>
    </row>
    <row r="79" spans="5:17" x14ac:dyDescent="0.3">
      <c r="L79" t="s">
        <v>73</v>
      </c>
    </row>
    <row r="80" spans="5:17" x14ac:dyDescent="0.3">
      <c r="J80">
        <v>2.5000000000000001E-2</v>
      </c>
    </row>
    <row r="81" spans="6:14" ht="15.6" x14ac:dyDescent="0.3">
      <c r="L81">
        <f>TINV(0.05,29)</f>
        <v>2.0452296421327048</v>
      </c>
      <c r="M81" s="19" t="s">
        <v>75</v>
      </c>
      <c r="N81" s="20"/>
    </row>
    <row r="82" spans="6:14" x14ac:dyDescent="0.3">
      <c r="G82" s="21">
        <v>0.95</v>
      </c>
    </row>
    <row r="83" spans="6:14" x14ac:dyDescent="0.3">
      <c r="F83" s="20" t="s">
        <v>76</v>
      </c>
      <c r="G83" s="20" t="s">
        <v>77</v>
      </c>
      <c r="H83" s="20" t="s">
        <v>78</v>
      </c>
    </row>
    <row r="84" spans="6:14" x14ac:dyDescent="0.3">
      <c r="F84" s="20">
        <v>30</v>
      </c>
      <c r="G84" s="20">
        <v>1.96</v>
      </c>
      <c r="H84" s="20">
        <f>TINV(0.05,29)</f>
        <v>2.0452296421327048</v>
      </c>
    </row>
    <row r="85" spans="6:14" x14ac:dyDescent="0.3">
      <c r="F85" s="20">
        <v>50</v>
      </c>
      <c r="G85" s="20">
        <v>1.96</v>
      </c>
      <c r="H85" s="20">
        <f>TINV(0.05,49)</f>
        <v>2.0095752371292388</v>
      </c>
    </row>
    <row r="86" spans="6:14" x14ac:dyDescent="0.3">
      <c r="F86" s="20">
        <v>100</v>
      </c>
      <c r="G86" s="20">
        <v>1.96</v>
      </c>
      <c r="H86" s="20">
        <f>TINV(0.05,99)</f>
        <v>1.9842169515864165</v>
      </c>
    </row>
    <row r="87" spans="6:14" x14ac:dyDescent="0.3">
      <c r="F87" s="20">
        <v>500</v>
      </c>
      <c r="G87" s="20">
        <v>1.96</v>
      </c>
      <c r="H87" s="20">
        <f>TINV(0.05,499)</f>
        <v>1.964729390987682</v>
      </c>
    </row>
    <row r="88" spans="6:14" x14ac:dyDescent="0.3">
      <c r="F88" s="20">
        <v>1000</v>
      </c>
      <c r="G88" s="20">
        <v>1.96</v>
      </c>
      <c r="H88" s="20">
        <f>TINV(0.05,999)</f>
        <v>1.9623414611334626</v>
      </c>
    </row>
    <row r="89" spans="6:14" x14ac:dyDescent="0.3">
      <c r="F89" s="20">
        <v>2000</v>
      </c>
      <c r="G89" s="20">
        <v>1.96</v>
      </c>
      <c r="H89" s="20">
        <f>TINV(0.05,1999)</f>
        <v>1.9611514201705258</v>
      </c>
    </row>
    <row r="90" spans="6:14" x14ac:dyDescent="0.3">
      <c r="F90" s="20">
        <v>10000</v>
      </c>
      <c r="G90" s="20">
        <v>1.96</v>
      </c>
      <c r="H90" s="20">
        <f>TINV(0.05,9999)</f>
        <v>1.960201263620778</v>
      </c>
    </row>
    <row r="92" spans="6:14" x14ac:dyDescent="0.3">
      <c r="F92" t="s">
        <v>79</v>
      </c>
    </row>
    <row r="93" spans="6:14" x14ac:dyDescent="0.3">
      <c r="F93" t="s">
        <v>80</v>
      </c>
    </row>
    <row r="100" spans="5:13" x14ac:dyDescent="0.3">
      <c r="I100" t="s">
        <v>81</v>
      </c>
      <c r="J100" t="s">
        <v>87</v>
      </c>
      <c r="K100" t="s">
        <v>90</v>
      </c>
      <c r="L100" t="s">
        <v>91</v>
      </c>
      <c r="M100" t="s">
        <v>92</v>
      </c>
    </row>
    <row r="101" spans="5:13" x14ac:dyDescent="0.3">
      <c r="H101">
        <v>1</v>
      </c>
      <c r="I101" t="s">
        <v>82</v>
      </c>
      <c r="J101" t="s">
        <v>88</v>
      </c>
      <c r="K101">
        <v>50</v>
      </c>
      <c r="L101">
        <v>30</v>
      </c>
    </row>
    <row r="102" spans="5:13" x14ac:dyDescent="0.3">
      <c r="H102">
        <v>2</v>
      </c>
      <c r="I102" t="s">
        <v>83</v>
      </c>
      <c r="J102" t="s">
        <v>88</v>
      </c>
      <c r="K102">
        <v>70</v>
      </c>
      <c r="L102">
        <v>30</v>
      </c>
    </row>
    <row r="103" spans="5:13" x14ac:dyDescent="0.3">
      <c r="H103">
        <v>3</v>
      </c>
      <c r="I103" t="s">
        <v>84</v>
      </c>
      <c r="J103" t="s">
        <v>89</v>
      </c>
      <c r="K103">
        <v>75</v>
      </c>
    </row>
    <row r="104" spans="5:13" x14ac:dyDescent="0.3">
      <c r="I104" t="s">
        <v>85</v>
      </c>
      <c r="J104" t="s">
        <v>89</v>
      </c>
      <c r="K104">
        <v>80</v>
      </c>
    </row>
    <row r="105" spans="5:13" x14ac:dyDescent="0.3">
      <c r="H105">
        <v>100</v>
      </c>
      <c r="I105" t="s">
        <v>86</v>
      </c>
      <c r="J105" t="s">
        <v>89</v>
      </c>
      <c r="K105">
        <v>100</v>
      </c>
    </row>
    <row r="107" spans="5:13" x14ac:dyDescent="0.3">
      <c r="I107" t="s">
        <v>93</v>
      </c>
    </row>
    <row r="109" spans="5:13" x14ac:dyDescent="0.3">
      <c r="E109" t="s">
        <v>94</v>
      </c>
    </row>
    <row r="111" spans="5:13" x14ac:dyDescent="0.3">
      <c r="F111">
        <v>21</v>
      </c>
    </row>
    <row r="112" spans="5:13" x14ac:dyDescent="0.3">
      <c r="F112">
        <v>23</v>
      </c>
    </row>
    <row r="113" spans="6:19" x14ac:dyDescent="0.3">
      <c r="F113">
        <v>24</v>
      </c>
    </row>
    <row r="114" spans="6:19" x14ac:dyDescent="0.3">
      <c r="F114">
        <v>20</v>
      </c>
    </row>
    <row r="115" spans="6:19" x14ac:dyDescent="0.3">
      <c r="F115">
        <v>25</v>
      </c>
    </row>
    <row r="116" spans="6:19" x14ac:dyDescent="0.3">
      <c r="F116">
        <v>29</v>
      </c>
    </row>
    <row r="117" spans="6:19" x14ac:dyDescent="0.3">
      <c r="G117">
        <v>30</v>
      </c>
    </row>
    <row r="119" spans="6:19" ht="15" thickBot="1" x14ac:dyDescent="0.35">
      <c r="M119" t="s">
        <v>102</v>
      </c>
    </row>
    <row r="120" spans="6:19" x14ac:dyDescent="0.3">
      <c r="F120" s="25"/>
      <c r="G120" s="26"/>
      <c r="H120" s="26"/>
      <c r="I120" s="26"/>
      <c r="J120" s="26"/>
      <c r="K120" s="26"/>
      <c r="L120" s="26"/>
      <c r="M120" s="26"/>
      <c r="N120" s="27"/>
    </row>
    <row r="121" spans="6:19" x14ac:dyDescent="0.3">
      <c r="F121" s="28"/>
      <c r="G121" s="29"/>
      <c r="H121" s="29"/>
      <c r="I121" s="29"/>
      <c r="J121" s="29"/>
      <c r="K121" s="29"/>
      <c r="L121" s="30">
        <v>0.5</v>
      </c>
      <c r="M121" s="29"/>
      <c r="N121" s="31"/>
    </row>
    <row r="122" spans="6:19" ht="21" x14ac:dyDescent="0.4">
      <c r="F122" s="28">
        <v>-1</v>
      </c>
      <c r="G122" s="29"/>
      <c r="H122" s="29"/>
      <c r="I122" s="29"/>
      <c r="J122" s="32">
        <v>0</v>
      </c>
      <c r="K122" s="29"/>
      <c r="L122" s="29"/>
      <c r="M122" s="29"/>
      <c r="N122" s="33">
        <v>1</v>
      </c>
    </row>
    <row r="123" spans="6:19" x14ac:dyDescent="0.3">
      <c r="F123" s="28"/>
      <c r="G123" s="29"/>
      <c r="H123" s="29"/>
      <c r="I123" s="29"/>
      <c r="J123" s="29"/>
      <c r="K123" s="29"/>
      <c r="L123" s="34">
        <v>0.6</v>
      </c>
      <c r="M123" s="29"/>
      <c r="N123" s="31"/>
      <c r="P123" t="s">
        <v>103</v>
      </c>
    </row>
    <row r="124" spans="6:19" ht="15" thickBot="1" x14ac:dyDescent="0.35">
      <c r="F124" s="35"/>
      <c r="G124" s="36"/>
      <c r="H124" s="36"/>
      <c r="I124" s="36"/>
      <c r="J124" s="36"/>
      <c r="K124" s="36"/>
      <c r="L124" s="36"/>
      <c r="M124" s="36"/>
      <c r="N124" s="37"/>
      <c r="R124" t="s">
        <v>104</v>
      </c>
    </row>
    <row r="125" spans="6:19" x14ac:dyDescent="0.3">
      <c r="G125" s="23" t="s">
        <v>98</v>
      </c>
      <c r="H125" s="23" t="s">
        <v>101</v>
      </c>
      <c r="I125" s="23" t="s">
        <v>84</v>
      </c>
      <c r="J125" s="23" t="s">
        <v>100</v>
      </c>
      <c r="K125" s="23" t="s">
        <v>96</v>
      </c>
      <c r="L125" s="23" t="s">
        <v>86</v>
      </c>
      <c r="M125" s="23" t="s">
        <v>99</v>
      </c>
      <c r="N125" s="23" t="s">
        <v>82</v>
      </c>
    </row>
    <row r="126" spans="6:19" x14ac:dyDescent="0.3">
      <c r="F126" t="s">
        <v>95</v>
      </c>
      <c r="G126" s="24">
        <v>0.6</v>
      </c>
      <c r="H126" s="24">
        <v>0.73333333333333328</v>
      </c>
      <c r="I126" s="24">
        <v>0.73333333333333328</v>
      </c>
      <c r="J126" s="24">
        <v>0.73333333333333328</v>
      </c>
      <c r="K126" s="24">
        <v>0.8</v>
      </c>
      <c r="L126" s="24">
        <v>0.83333333333333337</v>
      </c>
      <c r="M126" s="24">
        <v>0.96666666666666667</v>
      </c>
      <c r="N126" s="24">
        <v>1</v>
      </c>
      <c r="P126" s="11" t="s">
        <v>105</v>
      </c>
      <c r="Q126" s="11"/>
      <c r="R126" s="11"/>
      <c r="S126" s="11"/>
    </row>
    <row r="127" spans="6:19" x14ac:dyDescent="0.3">
      <c r="F127">
        <v>30</v>
      </c>
      <c r="P127" s="11"/>
      <c r="Q127" s="11"/>
      <c r="R127" s="11"/>
      <c r="S127" s="11"/>
    </row>
    <row r="128" spans="6:19" x14ac:dyDescent="0.3">
      <c r="P128" s="11"/>
      <c r="Q128" s="11"/>
      <c r="R128" s="11" t="s">
        <v>104</v>
      </c>
      <c r="S128" s="11"/>
    </row>
    <row r="129" spans="3:19" x14ac:dyDescent="0.3">
      <c r="F129">
        <v>0</v>
      </c>
      <c r="N129">
        <v>1</v>
      </c>
    </row>
    <row r="130" spans="3:19" x14ac:dyDescent="0.3">
      <c r="P130" s="20" t="s">
        <v>108</v>
      </c>
      <c r="Q130" s="20"/>
      <c r="R130" s="20"/>
      <c r="S130" s="20"/>
    </row>
    <row r="131" spans="3:19" x14ac:dyDescent="0.3">
      <c r="E131">
        <v>150</v>
      </c>
    </row>
    <row r="132" spans="3:19" x14ac:dyDescent="0.3">
      <c r="D132" s="11" t="s">
        <v>96</v>
      </c>
      <c r="E132" s="11">
        <v>120</v>
      </c>
      <c r="F132" s="22">
        <f>E132/$E$138</f>
        <v>0.8</v>
      </c>
      <c r="H132" t="s">
        <v>98</v>
      </c>
      <c r="I132" s="22">
        <v>0.6</v>
      </c>
      <c r="P132" s="38" t="s">
        <v>109</v>
      </c>
      <c r="Q132" s="38"/>
      <c r="R132" s="38"/>
    </row>
    <row r="133" spans="3:19" x14ac:dyDescent="0.3">
      <c r="D133" s="11" t="s">
        <v>86</v>
      </c>
      <c r="E133" s="11">
        <v>125</v>
      </c>
      <c r="F133" s="22">
        <f t="shared" ref="F133:F139" si="0">E133/$E$138</f>
        <v>0.83333333333333337</v>
      </c>
      <c r="H133" t="s">
        <v>101</v>
      </c>
      <c r="I133" s="22">
        <v>0.73333333333333328</v>
      </c>
    </row>
    <row r="134" spans="3:19" x14ac:dyDescent="0.3">
      <c r="C134" t="s">
        <v>97</v>
      </c>
      <c r="D134" s="11"/>
      <c r="E134" s="11">
        <v>110</v>
      </c>
      <c r="F134" s="22">
        <f t="shared" si="0"/>
        <v>0.73333333333333328</v>
      </c>
      <c r="H134" t="s">
        <v>84</v>
      </c>
      <c r="I134" s="22">
        <v>0.73333333333333328</v>
      </c>
      <c r="N134" t="s">
        <v>106</v>
      </c>
    </row>
    <row r="135" spans="3:19" x14ac:dyDescent="0.3">
      <c r="D135" s="11" t="s">
        <v>98</v>
      </c>
      <c r="E135" s="11">
        <v>90</v>
      </c>
      <c r="F135" s="22">
        <f t="shared" si="0"/>
        <v>0.6</v>
      </c>
      <c r="H135" t="s">
        <v>100</v>
      </c>
      <c r="I135" s="22">
        <v>0.73333333333333328</v>
      </c>
      <c r="N135" t="s">
        <v>107</v>
      </c>
      <c r="O135">
        <v>0.2</v>
      </c>
    </row>
    <row r="136" spans="3:19" x14ac:dyDescent="0.3">
      <c r="D136" s="11" t="s">
        <v>84</v>
      </c>
      <c r="E136" s="11">
        <v>110</v>
      </c>
      <c r="F136" s="22">
        <f t="shared" si="0"/>
        <v>0.73333333333333328</v>
      </c>
      <c r="H136" t="s">
        <v>96</v>
      </c>
      <c r="I136" s="22">
        <v>0.8</v>
      </c>
    </row>
    <row r="137" spans="3:19" x14ac:dyDescent="0.3">
      <c r="D137" s="11" t="s">
        <v>99</v>
      </c>
      <c r="E137" s="11">
        <v>145</v>
      </c>
      <c r="F137" s="22">
        <f t="shared" si="0"/>
        <v>0.96666666666666667</v>
      </c>
      <c r="H137" t="s">
        <v>86</v>
      </c>
      <c r="I137" s="22">
        <v>0.83333333333333337</v>
      </c>
      <c r="O137" t="s">
        <v>121</v>
      </c>
    </row>
    <row r="138" spans="3:19" x14ac:dyDescent="0.3">
      <c r="D138" s="11" t="s">
        <v>82</v>
      </c>
      <c r="E138" s="11">
        <v>150</v>
      </c>
      <c r="F138" s="22">
        <f t="shared" si="0"/>
        <v>1</v>
      </c>
      <c r="H138" t="s">
        <v>99</v>
      </c>
      <c r="I138" s="22">
        <v>0.96666666666666667</v>
      </c>
      <c r="O138" t="s">
        <v>122</v>
      </c>
    </row>
    <row r="139" spans="3:19" x14ac:dyDescent="0.3">
      <c r="D139" s="11" t="s">
        <v>100</v>
      </c>
      <c r="E139" s="11">
        <v>110</v>
      </c>
      <c r="F139" s="22">
        <f t="shared" si="0"/>
        <v>0.73333333333333328</v>
      </c>
      <c r="H139" t="s">
        <v>82</v>
      </c>
      <c r="I139" s="22">
        <v>1</v>
      </c>
    </row>
    <row r="142" spans="3:19" x14ac:dyDescent="0.3">
      <c r="G142" t="s">
        <v>110</v>
      </c>
      <c r="H142" t="s">
        <v>115</v>
      </c>
      <c r="P142" s="5">
        <v>20</v>
      </c>
      <c r="Q142" s="5"/>
      <c r="R142" s="5"/>
      <c r="S142" t="s">
        <v>166</v>
      </c>
    </row>
    <row r="143" spans="3:19" x14ac:dyDescent="0.3">
      <c r="F143" t="s">
        <v>111</v>
      </c>
      <c r="G143">
        <v>200</v>
      </c>
      <c r="H143" s="11">
        <v>1</v>
      </c>
      <c r="N143" t="s">
        <v>117</v>
      </c>
      <c r="P143" s="5"/>
      <c r="Q143" s="5"/>
      <c r="R143" s="5"/>
      <c r="S143" t="s">
        <v>167</v>
      </c>
    </row>
    <row r="144" spans="3:19" x14ac:dyDescent="0.3">
      <c r="F144" t="s">
        <v>112</v>
      </c>
      <c r="G144">
        <v>221</v>
      </c>
      <c r="H144" s="5">
        <v>3</v>
      </c>
      <c r="N144" t="s">
        <v>118</v>
      </c>
      <c r="P144" s="5" t="s">
        <v>123</v>
      </c>
      <c r="Q144" s="5"/>
      <c r="R144" s="5">
        <v>2</v>
      </c>
      <c r="S144" t="s">
        <v>168</v>
      </c>
    </row>
    <row r="145" spans="6:23" x14ac:dyDescent="0.3">
      <c r="G145">
        <v>234</v>
      </c>
      <c r="H145" s="39">
        <v>2</v>
      </c>
      <c r="P145" s="5" t="s">
        <v>124</v>
      </c>
      <c r="Q145" s="5"/>
      <c r="R145" s="5">
        <v>3</v>
      </c>
    </row>
    <row r="146" spans="6:23" x14ac:dyDescent="0.3">
      <c r="G146">
        <v>300</v>
      </c>
      <c r="H146" s="11">
        <v>1</v>
      </c>
      <c r="P146" s="5" t="s">
        <v>125</v>
      </c>
      <c r="Q146" s="5"/>
      <c r="R146" s="5"/>
    </row>
    <row r="147" spans="6:23" x14ac:dyDescent="0.3">
      <c r="G147">
        <v>375</v>
      </c>
      <c r="H147" s="20">
        <v>4</v>
      </c>
      <c r="K147" t="s">
        <v>116</v>
      </c>
    </row>
    <row r="148" spans="6:23" x14ac:dyDescent="0.3">
      <c r="G148">
        <v>400</v>
      </c>
      <c r="H148" s="39">
        <v>2</v>
      </c>
      <c r="P148" s="5" t="s">
        <v>126</v>
      </c>
      <c r="Q148" t="s">
        <v>130</v>
      </c>
    </row>
    <row r="149" spans="6:23" x14ac:dyDescent="0.3">
      <c r="G149">
        <v>125</v>
      </c>
      <c r="H149" s="5">
        <v>3</v>
      </c>
      <c r="K149" t="s">
        <v>119</v>
      </c>
      <c r="P149" s="5" t="s">
        <v>127</v>
      </c>
    </row>
    <row r="150" spans="6:23" x14ac:dyDescent="0.3">
      <c r="G150">
        <v>534</v>
      </c>
      <c r="H150" s="20">
        <v>4</v>
      </c>
      <c r="K150">
        <v>1000</v>
      </c>
      <c r="L150">
        <v>30</v>
      </c>
      <c r="P150" s="5" t="s">
        <v>128</v>
      </c>
    </row>
    <row r="151" spans="6:23" x14ac:dyDescent="0.3">
      <c r="M151" t="s">
        <v>120</v>
      </c>
    </row>
    <row r="152" spans="6:23" x14ac:dyDescent="0.3">
      <c r="F152" t="s">
        <v>113</v>
      </c>
      <c r="G152">
        <v>1800</v>
      </c>
      <c r="H152">
        <v>2</v>
      </c>
      <c r="P152" s="5" t="s">
        <v>129</v>
      </c>
    </row>
    <row r="153" spans="6:23" x14ac:dyDescent="0.3">
      <c r="F153" t="s">
        <v>114</v>
      </c>
    </row>
    <row r="154" spans="6:23" x14ac:dyDescent="0.3">
      <c r="G154" s="16" t="s">
        <v>95</v>
      </c>
      <c r="R154" t="s">
        <v>136</v>
      </c>
    </row>
    <row r="155" spans="6:23" x14ac:dyDescent="0.3">
      <c r="M155" t="s">
        <v>141</v>
      </c>
      <c r="R155" s="40" t="s">
        <v>134</v>
      </c>
      <c r="S155" s="40" t="s">
        <v>95</v>
      </c>
      <c r="T155" s="40" t="s">
        <v>135</v>
      </c>
      <c r="U155" s="40" t="s">
        <v>144</v>
      </c>
      <c r="V155" s="40"/>
      <c r="W155" s="40"/>
    </row>
    <row r="156" spans="6:23" x14ac:dyDescent="0.3">
      <c r="L156" t="s">
        <v>142</v>
      </c>
      <c r="Q156" t="s">
        <v>131</v>
      </c>
      <c r="R156" s="40">
        <v>8</v>
      </c>
      <c r="S156" s="40">
        <v>8</v>
      </c>
      <c r="T156" s="40">
        <v>7</v>
      </c>
      <c r="U156" s="40">
        <v>0</v>
      </c>
    </row>
    <row r="157" spans="6:23" x14ac:dyDescent="0.3">
      <c r="Q157" t="s">
        <v>132</v>
      </c>
      <c r="R157" s="40">
        <v>7</v>
      </c>
      <c r="S157" s="40">
        <v>2</v>
      </c>
      <c r="T157" s="40">
        <v>9</v>
      </c>
      <c r="U157" s="40">
        <v>8</v>
      </c>
    </row>
    <row r="158" spans="6:23" x14ac:dyDescent="0.3">
      <c r="Q158" t="s">
        <v>133</v>
      </c>
      <c r="R158" s="40">
        <v>9</v>
      </c>
      <c r="S158" s="40">
        <v>9</v>
      </c>
      <c r="T158" s="40">
        <v>8</v>
      </c>
      <c r="U158" s="40">
        <v>5</v>
      </c>
    </row>
    <row r="159" spans="6:23" x14ac:dyDescent="0.3">
      <c r="Q159" t="s">
        <v>146</v>
      </c>
      <c r="R159" s="40">
        <v>0</v>
      </c>
    </row>
    <row r="160" spans="6:23" x14ac:dyDescent="0.3">
      <c r="Q160" t="s">
        <v>137</v>
      </c>
      <c r="R160">
        <f>SQRT((R156-R157)^2+(S156-S157)^2+(T156-T157)^2+(U156-U157)^2)</f>
        <v>10.246950765959598</v>
      </c>
    </row>
    <row r="161" spans="1:19" x14ac:dyDescent="0.3">
      <c r="Q161" t="s">
        <v>138</v>
      </c>
      <c r="R161">
        <f>SQRT((R156-R158)^2+(S156-S158)^2+(T156-T158)^2+(U156-U158)^2)</f>
        <v>5.2915026221291814</v>
      </c>
    </row>
    <row r="162" spans="1:19" x14ac:dyDescent="0.3">
      <c r="Q162" t="s">
        <v>139</v>
      </c>
    </row>
    <row r="165" spans="1:19" ht="15.6" x14ac:dyDescent="0.3">
      <c r="P165" t="s">
        <v>143</v>
      </c>
      <c r="S165" s="13" t="s">
        <v>145</v>
      </c>
    </row>
    <row r="166" spans="1:19" x14ac:dyDescent="0.3">
      <c r="P166">
        <f>SQRT((2))</f>
        <v>1.4142135623730951</v>
      </c>
    </row>
    <row r="167" spans="1:19" x14ac:dyDescent="0.3">
      <c r="A167" s="63">
        <v>100</v>
      </c>
      <c r="B167" s="62">
        <v>25</v>
      </c>
      <c r="C167" s="62"/>
      <c r="D167" s="62"/>
      <c r="E167" s="62"/>
      <c r="F167" s="64">
        <v>75</v>
      </c>
      <c r="M167" s="41" t="s">
        <v>140</v>
      </c>
    </row>
    <row r="168" spans="1:19" x14ac:dyDescent="0.3">
      <c r="B168" t="s">
        <v>187</v>
      </c>
      <c r="F168" s="65" t="s">
        <v>186</v>
      </c>
    </row>
    <row r="169" spans="1:19" x14ac:dyDescent="0.3">
      <c r="C169" s="91" t="s">
        <v>176</v>
      </c>
      <c r="D169" s="91"/>
      <c r="E169" s="91"/>
      <c r="F169" s="61" t="s">
        <v>184</v>
      </c>
    </row>
    <row r="170" spans="1:19" x14ac:dyDescent="0.3">
      <c r="B170" s="40" t="s">
        <v>169</v>
      </c>
      <c r="C170" s="60" t="s">
        <v>170</v>
      </c>
      <c r="D170" s="60" t="s">
        <v>171</v>
      </c>
      <c r="E170" s="60" t="s">
        <v>175</v>
      </c>
      <c r="F170" s="61"/>
      <c r="J170" s="52"/>
      <c r="K170" s="53"/>
      <c r="L170" s="53"/>
      <c r="M170" s="53"/>
      <c r="N170" s="53"/>
      <c r="O170" s="53"/>
      <c r="P170" s="53"/>
      <c r="Q170" s="53"/>
      <c r="R170" s="53"/>
      <c r="S170" s="54"/>
    </row>
    <row r="171" spans="1:19" x14ac:dyDescent="0.3">
      <c r="B171" s="59">
        <v>21</v>
      </c>
      <c r="C171" s="60">
        <v>6</v>
      </c>
      <c r="D171" s="60">
        <v>2</v>
      </c>
      <c r="E171" s="60">
        <v>4</v>
      </c>
      <c r="F171" s="61">
        <v>12</v>
      </c>
      <c r="J171" s="46">
        <v>1</v>
      </c>
      <c r="K171" s="52" t="s">
        <v>147</v>
      </c>
      <c r="L171" s="53"/>
      <c r="M171" s="53" t="s">
        <v>148</v>
      </c>
      <c r="N171" s="54"/>
      <c r="O171" s="29"/>
      <c r="P171" s="29"/>
      <c r="Q171" s="29"/>
      <c r="R171" s="29"/>
      <c r="S171" s="47"/>
    </row>
    <row r="172" spans="1:19" x14ac:dyDescent="0.3">
      <c r="B172" s="59">
        <v>32</v>
      </c>
      <c r="C172" s="60">
        <v>8</v>
      </c>
      <c r="D172" s="60">
        <v>3</v>
      </c>
      <c r="E172" s="60">
        <v>5</v>
      </c>
      <c r="F172" s="61">
        <v>16</v>
      </c>
      <c r="J172" s="46">
        <v>2</v>
      </c>
      <c r="K172" s="58" t="s">
        <v>149</v>
      </c>
      <c r="L172" s="55"/>
      <c r="M172" s="29"/>
      <c r="N172" s="47"/>
      <c r="O172" s="29"/>
      <c r="P172" s="29"/>
      <c r="Q172" s="29"/>
      <c r="R172" s="29"/>
      <c r="S172" s="47"/>
    </row>
    <row r="173" spans="1:19" x14ac:dyDescent="0.3">
      <c r="B173" s="59"/>
      <c r="C173" s="60"/>
      <c r="D173" s="60"/>
      <c r="E173" s="60"/>
      <c r="F173" s="61"/>
      <c r="J173" s="46">
        <v>3</v>
      </c>
      <c r="K173" s="46" t="s">
        <v>156</v>
      </c>
      <c r="L173" s="29"/>
      <c r="M173" s="29"/>
      <c r="N173" s="47"/>
      <c r="O173" s="29"/>
      <c r="P173" s="29"/>
      <c r="Q173" s="29"/>
      <c r="R173" s="29"/>
      <c r="S173" s="47"/>
    </row>
    <row r="174" spans="1:19" x14ac:dyDescent="0.3">
      <c r="B174" s="59"/>
      <c r="C174" s="60"/>
      <c r="D174" s="60"/>
      <c r="E174" s="60"/>
      <c r="F174" s="61"/>
      <c r="J174" s="46">
        <v>4</v>
      </c>
      <c r="K174" s="57" t="s">
        <v>157</v>
      </c>
      <c r="L174" s="50"/>
      <c r="M174" s="50"/>
      <c r="N174" s="51"/>
      <c r="O174" s="29"/>
      <c r="P174" s="29"/>
      <c r="Q174" s="29"/>
      <c r="R174" s="29" t="s">
        <v>161</v>
      </c>
      <c r="S174" s="47"/>
    </row>
    <row r="175" spans="1:19" x14ac:dyDescent="0.3">
      <c r="B175" s="59"/>
      <c r="C175" s="60"/>
      <c r="D175" s="60"/>
      <c r="E175" s="60"/>
      <c r="F175" s="61"/>
      <c r="J175" s="46"/>
      <c r="K175" s="29" t="s">
        <v>160</v>
      </c>
      <c r="L175" s="29"/>
      <c r="M175" s="29"/>
      <c r="N175" s="29"/>
      <c r="O175" s="29"/>
      <c r="P175" s="29"/>
      <c r="Q175" s="29"/>
      <c r="R175" s="29"/>
      <c r="S175" s="47"/>
    </row>
    <row r="176" spans="1:19" x14ac:dyDescent="0.3">
      <c r="B176" s="59"/>
      <c r="C176" s="60"/>
      <c r="D176" s="60"/>
      <c r="E176" s="60"/>
      <c r="F176" s="61"/>
      <c r="J176" s="46"/>
      <c r="K176" s="56" t="s">
        <v>158</v>
      </c>
      <c r="L176" s="56"/>
      <c r="M176" s="56"/>
      <c r="N176" s="56"/>
      <c r="O176" s="56"/>
      <c r="P176" s="29"/>
      <c r="Q176" s="29"/>
      <c r="R176" s="29" t="s">
        <v>162</v>
      </c>
      <c r="S176" s="47"/>
    </row>
    <row r="177" spans="2:19" x14ac:dyDescent="0.3">
      <c r="B177" s="59" t="s">
        <v>172</v>
      </c>
      <c r="C177" s="60" t="s">
        <v>172</v>
      </c>
      <c r="D177" s="60" t="s">
        <v>173</v>
      </c>
      <c r="E177" s="60" t="s">
        <v>174</v>
      </c>
      <c r="F177" s="61" t="s">
        <v>185</v>
      </c>
      <c r="J177" s="46"/>
      <c r="K177" s="56" t="s">
        <v>159</v>
      </c>
      <c r="L177" s="56"/>
      <c r="M177" s="56"/>
      <c r="N177" s="56"/>
      <c r="O177" s="56"/>
      <c r="P177" s="29"/>
      <c r="Q177" s="29"/>
      <c r="R177" s="29"/>
      <c r="S177" s="47"/>
    </row>
    <row r="178" spans="2:19" x14ac:dyDescent="0.3">
      <c r="B178" s="42" t="s">
        <v>195</v>
      </c>
      <c r="J178" s="57"/>
      <c r="K178" s="50"/>
      <c r="L178" s="50"/>
      <c r="M178" s="50"/>
      <c r="N178" s="50"/>
      <c r="O178" s="50"/>
      <c r="P178" s="50"/>
      <c r="Q178" s="50"/>
      <c r="R178" s="50"/>
      <c r="S178" s="51"/>
    </row>
    <row r="179" spans="2:19" x14ac:dyDescent="0.3">
      <c r="F179" s="20" t="s">
        <v>188</v>
      </c>
      <c r="G179" s="20"/>
    </row>
    <row r="180" spans="2:19" x14ac:dyDescent="0.3">
      <c r="F180" s="20" t="s">
        <v>189</v>
      </c>
      <c r="G180" s="20"/>
      <c r="K180">
        <v>1</v>
      </c>
      <c r="L180" t="s">
        <v>163</v>
      </c>
    </row>
    <row r="181" spans="2:19" x14ac:dyDescent="0.3">
      <c r="C181">
        <v>1</v>
      </c>
      <c r="D181" t="s">
        <v>177</v>
      </c>
      <c r="F181" s="20" t="s">
        <v>190</v>
      </c>
      <c r="G181" s="20"/>
      <c r="K181">
        <v>2</v>
      </c>
      <c r="L181" t="s">
        <v>164</v>
      </c>
    </row>
    <row r="182" spans="2:19" x14ac:dyDescent="0.3">
      <c r="C182">
        <v>2</v>
      </c>
      <c r="D182" t="s">
        <v>178</v>
      </c>
      <c r="F182" s="20" t="s">
        <v>191</v>
      </c>
      <c r="G182" s="20"/>
      <c r="H182" s="21">
        <v>1</v>
      </c>
      <c r="L182" t="s">
        <v>165</v>
      </c>
    </row>
    <row r="183" spans="2:19" x14ac:dyDescent="0.3">
      <c r="D183" t="s">
        <v>179</v>
      </c>
      <c r="F183" s="20" t="s">
        <v>192</v>
      </c>
      <c r="G183" s="20"/>
      <c r="H183" t="s">
        <v>194</v>
      </c>
    </row>
    <row r="184" spans="2:19" x14ac:dyDescent="0.3">
      <c r="D184" t="s">
        <v>180</v>
      </c>
      <c r="F184" s="20" t="s">
        <v>193</v>
      </c>
      <c r="G184" s="20"/>
    </row>
    <row r="185" spans="2:19" x14ac:dyDescent="0.3">
      <c r="D185" t="s">
        <v>181</v>
      </c>
    </row>
    <row r="186" spans="2:19" x14ac:dyDescent="0.3">
      <c r="D186" t="s">
        <v>182</v>
      </c>
      <c r="N186" t="s">
        <v>215</v>
      </c>
    </row>
    <row r="187" spans="2:19" x14ac:dyDescent="0.3">
      <c r="D187" t="s">
        <v>183</v>
      </c>
      <c r="M187">
        <v>1</v>
      </c>
      <c r="N187" t="s">
        <v>196</v>
      </c>
    </row>
    <row r="188" spans="2:19" x14ac:dyDescent="0.3">
      <c r="M188">
        <v>2</v>
      </c>
      <c r="N188" t="s">
        <v>197</v>
      </c>
    </row>
    <row r="189" spans="2:19" x14ac:dyDescent="0.3">
      <c r="B189" t="s">
        <v>216</v>
      </c>
      <c r="C189" t="s">
        <v>217</v>
      </c>
      <c r="D189" t="s">
        <v>218</v>
      </c>
      <c r="M189">
        <v>3</v>
      </c>
      <c r="N189" t="s">
        <v>199</v>
      </c>
    </row>
    <row r="190" spans="2:19" x14ac:dyDescent="0.3">
      <c r="M190">
        <v>4</v>
      </c>
      <c r="N190" t="s">
        <v>200</v>
      </c>
    </row>
    <row r="191" spans="2:19" x14ac:dyDescent="0.3">
      <c r="M191">
        <v>5</v>
      </c>
      <c r="N191" t="s">
        <v>201</v>
      </c>
    </row>
    <row r="192" spans="2:19" x14ac:dyDescent="0.3">
      <c r="N192" t="s">
        <v>202</v>
      </c>
    </row>
    <row r="193" spans="9:20" x14ac:dyDescent="0.3">
      <c r="N193" t="s">
        <v>203</v>
      </c>
    </row>
    <row r="194" spans="9:20" x14ac:dyDescent="0.3">
      <c r="N194" t="s">
        <v>204</v>
      </c>
      <c r="O194" t="s">
        <v>211</v>
      </c>
    </row>
    <row r="195" spans="9:20" x14ac:dyDescent="0.3">
      <c r="N195" s="16" t="s">
        <v>205</v>
      </c>
      <c r="O195" s="16"/>
      <c r="P195" s="16"/>
      <c r="Q195" s="16"/>
      <c r="R195" s="16" t="s">
        <v>207</v>
      </c>
      <c r="S195" s="16"/>
    </row>
    <row r="196" spans="9:20" x14ac:dyDescent="0.3">
      <c r="N196" s="69" t="s">
        <v>206</v>
      </c>
      <c r="O196" s="69"/>
      <c r="P196" s="69"/>
      <c r="Q196" s="69"/>
      <c r="R196" s="69" t="s">
        <v>208</v>
      </c>
      <c r="S196" s="69"/>
    </row>
    <row r="197" spans="9:20" x14ac:dyDescent="0.3">
      <c r="N197" t="s">
        <v>209</v>
      </c>
      <c r="T197">
        <v>1</v>
      </c>
    </row>
    <row r="198" spans="9:20" x14ac:dyDescent="0.3">
      <c r="T198">
        <v>4</v>
      </c>
    </row>
    <row r="199" spans="9:20" x14ac:dyDescent="0.3">
      <c r="N199">
        <v>1</v>
      </c>
      <c r="O199">
        <v>100</v>
      </c>
      <c r="T199">
        <v>2</v>
      </c>
    </row>
    <row r="200" spans="9:20" x14ac:dyDescent="0.3">
      <c r="N200">
        <v>2</v>
      </c>
      <c r="O200">
        <v>110</v>
      </c>
      <c r="T200">
        <v>3</v>
      </c>
    </row>
    <row r="201" spans="9:20" x14ac:dyDescent="0.3">
      <c r="N201" s="70">
        <v>3</v>
      </c>
      <c r="O201" s="70">
        <v>80</v>
      </c>
      <c r="P201" t="s">
        <v>210</v>
      </c>
      <c r="T201">
        <v>50</v>
      </c>
    </row>
    <row r="203" spans="9:20" x14ac:dyDescent="0.3">
      <c r="N203">
        <v>25</v>
      </c>
      <c r="O203">
        <v>128</v>
      </c>
    </row>
    <row r="204" spans="9:20" x14ac:dyDescent="0.3">
      <c r="N204" s="11" t="s">
        <v>214</v>
      </c>
      <c r="O204" s="11" t="s">
        <v>213</v>
      </c>
      <c r="P204" s="11"/>
    </row>
    <row r="205" spans="9:20" ht="15.6" x14ac:dyDescent="0.3">
      <c r="N205" s="11">
        <v>1</v>
      </c>
      <c r="O205" s="71">
        <v>200</v>
      </c>
      <c r="P205" s="11"/>
    </row>
    <row r="206" spans="9:20" ht="15.6" x14ac:dyDescent="0.3">
      <c r="I206" s="13" t="s">
        <v>212</v>
      </c>
      <c r="N206" s="11">
        <v>2</v>
      </c>
      <c r="O206" s="11">
        <v>120</v>
      </c>
      <c r="P206" s="11">
        <v>80</v>
      </c>
    </row>
    <row r="207" spans="9:20" x14ac:dyDescent="0.3">
      <c r="N207" s="5">
        <v>3</v>
      </c>
      <c r="O207" s="11">
        <v>80</v>
      </c>
      <c r="P207" s="11">
        <v>40</v>
      </c>
    </row>
    <row r="208" spans="9:20" x14ac:dyDescent="0.3">
      <c r="N208" s="11">
        <v>4</v>
      </c>
      <c r="O208" s="11">
        <v>75</v>
      </c>
      <c r="P208" s="11">
        <v>5</v>
      </c>
    </row>
    <row r="209" spans="3:17" x14ac:dyDescent="0.3">
      <c r="N209" s="11">
        <v>5</v>
      </c>
      <c r="O209" s="11">
        <v>72</v>
      </c>
      <c r="P209" s="11">
        <v>3</v>
      </c>
    </row>
    <row r="210" spans="3:17" x14ac:dyDescent="0.3">
      <c r="J210" t="s">
        <v>219</v>
      </c>
    </row>
    <row r="212" spans="3:17" x14ac:dyDescent="0.3">
      <c r="I212" s="5" t="s">
        <v>220</v>
      </c>
      <c r="J212" s="40" t="s">
        <v>222</v>
      </c>
      <c r="K212" s="40" t="s">
        <v>223</v>
      </c>
      <c r="L212" s="40" t="s">
        <v>224</v>
      </c>
      <c r="M212" s="40" t="s">
        <v>225</v>
      </c>
    </row>
    <row r="213" spans="3:17" x14ac:dyDescent="0.3">
      <c r="I213">
        <v>1</v>
      </c>
      <c r="J213" s="40"/>
      <c r="K213" s="40"/>
      <c r="L213" s="40"/>
      <c r="M213" s="40"/>
    </row>
    <row r="214" spans="3:17" x14ac:dyDescent="0.3">
      <c r="C214" s="66">
        <v>8.5</v>
      </c>
      <c r="I214">
        <v>3</v>
      </c>
      <c r="J214" s="40"/>
      <c r="K214" s="40"/>
      <c r="L214" s="40"/>
      <c r="M214" s="40"/>
    </row>
    <row r="215" spans="3:17" x14ac:dyDescent="0.3">
      <c r="C215" s="66">
        <v>8</v>
      </c>
      <c r="I215">
        <v>6</v>
      </c>
      <c r="J215" s="40"/>
      <c r="K215" s="40"/>
      <c r="L215" s="40"/>
      <c r="M215" s="40"/>
    </row>
    <row r="216" spans="3:17" x14ac:dyDescent="0.3">
      <c r="C216" s="67">
        <v>7.5</v>
      </c>
      <c r="I216">
        <v>5</v>
      </c>
      <c r="J216" s="40"/>
      <c r="K216" s="40"/>
      <c r="L216" s="40"/>
      <c r="M216" s="40"/>
    </row>
    <row r="217" spans="3:17" x14ac:dyDescent="0.3">
      <c r="C217" s="66">
        <v>6</v>
      </c>
      <c r="I217" s="5" t="s">
        <v>226</v>
      </c>
      <c r="J217" s="60">
        <v>21</v>
      </c>
      <c r="K217" s="60">
        <v>10</v>
      </c>
      <c r="L217" s="60">
        <v>2</v>
      </c>
      <c r="M217" s="60">
        <v>8</v>
      </c>
    </row>
    <row r="218" spans="3:17" x14ac:dyDescent="0.3">
      <c r="I218" s="12" t="s">
        <v>221</v>
      </c>
    </row>
    <row r="219" spans="3:17" x14ac:dyDescent="0.3">
      <c r="I219">
        <v>2</v>
      </c>
      <c r="N219" s="12" t="s">
        <v>227</v>
      </c>
      <c r="O219" s="12"/>
      <c r="P219" s="12"/>
      <c r="Q219" s="12"/>
    </row>
    <row r="220" spans="3:17" x14ac:dyDescent="0.3">
      <c r="I220">
        <v>4</v>
      </c>
    </row>
    <row r="221" spans="3:17" x14ac:dyDescent="0.3">
      <c r="I221" s="12" t="s">
        <v>226</v>
      </c>
      <c r="J221" s="12">
        <v>17</v>
      </c>
      <c r="K221" s="12">
        <v>8</v>
      </c>
      <c r="L221" s="12">
        <v>1</v>
      </c>
      <c r="M221" s="12">
        <v>7</v>
      </c>
    </row>
    <row r="228" spans="2:10" x14ac:dyDescent="0.3">
      <c r="D228" t="s">
        <v>198</v>
      </c>
      <c r="E228" s="66">
        <v>3</v>
      </c>
      <c r="F228" s="66">
        <v>5</v>
      </c>
      <c r="G228" s="40">
        <v>8</v>
      </c>
    </row>
    <row r="229" spans="2:10" x14ac:dyDescent="0.3">
      <c r="F229" s="68">
        <v>5.33</v>
      </c>
    </row>
    <row r="230" spans="2:10" x14ac:dyDescent="0.3">
      <c r="B230" s="72" t="s">
        <v>228</v>
      </c>
    </row>
    <row r="231" spans="2:10" x14ac:dyDescent="0.3">
      <c r="B231" s="72" t="s">
        <v>229</v>
      </c>
    </row>
    <row r="232" spans="2:10" x14ac:dyDescent="0.3">
      <c r="C232" s="72" t="s">
        <v>0</v>
      </c>
    </row>
    <row r="233" spans="2:10" x14ac:dyDescent="0.3">
      <c r="C233" s="72">
        <v>20</v>
      </c>
    </row>
    <row r="234" spans="2:10" x14ac:dyDescent="0.3">
      <c r="C234" s="72">
        <v>16</v>
      </c>
    </row>
    <row r="235" spans="2:10" x14ac:dyDescent="0.3">
      <c r="C235" s="72">
        <v>18</v>
      </c>
    </row>
    <row r="236" spans="2:10" x14ac:dyDescent="0.3">
      <c r="C236" s="72">
        <v>25</v>
      </c>
    </row>
    <row r="237" spans="2:10" x14ac:dyDescent="0.3">
      <c r="C237" s="72">
        <v>36</v>
      </c>
    </row>
    <row r="238" spans="2:10" x14ac:dyDescent="0.3">
      <c r="C238" s="72">
        <v>56</v>
      </c>
    </row>
    <row r="239" spans="2:10" x14ac:dyDescent="0.3">
      <c r="C239" s="72">
        <v>59</v>
      </c>
    </row>
    <row r="240" spans="2:10" x14ac:dyDescent="0.3">
      <c r="C240" s="72">
        <v>45</v>
      </c>
      <c r="I240">
        <v>37.770000000000003</v>
      </c>
      <c r="J240" t="s">
        <v>232</v>
      </c>
    </row>
    <row r="241" spans="3:16" x14ac:dyDescent="0.3">
      <c r="C241" s="72">
        <v>40</v>
      </c>
      <c r="J241" t="s">
        <v>233</v>
      </c>
    </row>
    <row r="242" spans="3:16" x14ac:dyDescent="0.3">
      <c r="C242" s="72">
        <v>20</v>
      </c>
      <c r="L242" t="s">
        <v>244</v>
      </c>
    </row>
    <row r="243" spans="3:16" x14ac:dyDescent="0.3">
      <c r="C243" s="72">
        <v>18</v>
      </c>
      <c r="E243" t="s">
        <v>230</v>
      </c>
    </row>
    <row r="244" spans="3:16" x14ac:dyDescent="0.3">
      <c r="C244" s="72">
        <v>25</v>
      </c>
      <c r="E244" t="s">
        <v>231</v>
      </c>
      <c r="K244" t="s">
        <v>245</v>
      </c>
      <c r="L244" s="73" t="s">
        <v>246</v>
      </c>
      <c r="M244" s="74"/>
      <c r="N244" s="74"/>
      <c r="O244" s="75"/>
      <c r="P244" t="s">
        <v>247</v>
      </c>
    </row>
    <row r="245" spans="3:16" x14ac:dyDescent="0.3">
      <c r="C245" s="72">
        <v>30</v>
      </c>
      <c r="L245" t="s">
        <v>248</v>
      </c>
    </row>
    <row r="246" spans="3:16" x14ac:dyDescent="0.3">
      <c r="C246" s="72">
        <v>28</v>
      </c>
      <c r="E246" t="s">
        <v>234</v>
      </c>
      <c r="H246" t="s">
        <v>235</v>
      </c>
      <c r="L246" s="76" t="s">
        <v>249</v>
      </c>
      <c r="M246" s="76"/>
      <c r="N246" s="76"/>
      <c r="O246" s="76"/>
    </row>
    <row r="247" spans="3:16" x14ac:dyDescent="0.3">
      <c r="C247" s="72">
        <v>21</v>
      </c>
      <c r="E247" t="s">
        <v>236</v>
      </c>
      <c r="H247" t="s">
        <v>237</v>
      </c>
      <c r="K247" s="79" t="s">
        <v>256</v>
      </c>
      <c r="L247" s="80"/>
      <c r="M247" t="s">
        <v>257</v>
      </c>
    </row>
    <row r="248" spans="3:16" x14ac:dyDescent="0.3">
      <c r="C248" s="72">
        <v>19</v>
      </c>
      <c r="E248" t="s">
        <v>238</v>
      </c>
      <c r="H248" t="s">
        <v>239</v>
      </c>
      <c r="L248" s="77" t="s">
        <v>250</v>
      </c>
      <c r="M248" s="72"/>
      <c r="N248" t="s">
        <v>252</v>
      </c>
    </row>
    <row r="249" spans="3:16" x14ac:dyDescent="0.3">
      <c r="C249" s="72">
        <v>18</v>
      </c>
      <c r="E249" t="s">
        <v>240</v>
      </c>
      <c r="H249" t="s">
        <v>241</v>
      </c>
      <c r="L249" s="72" t="s">
        <v>26</v>
      </c>
      <c r="M249" s="72" t="s">
        <v>138</v>
      </c>
      <c r="N249" t="s">
        <v>253</v>
      </c>
    </row>
    <row r="250" spans="3:16" x14ac:dyDescent="0.3">
      <c r="C250" s="72">
        <v>30</v>
      </c>
      <c r="E250" t="s">
        <v>242</v>
      </c>
      <c r="H250" t="s">
        <v>243</v>
      </c>
      <c r="K250" s="16">
        <v>1</v>
      </c>
      <c r="L250" s="16"/>
      <c r="N250" s="78" t="s">
        <v>254</v>
      </c>
      <c r="O250" s="72"/>
    </row>
    <row r="251" spans="3:16" x14ac:dyDescent="0.3">
      <c r="C251" s="72">
        <v>29</v>
      </c>
      <c r="K251" s="16">
        <v>2</v>
      </c>
      <c r="L251" s="16"/>
      <c r="M251" s="42" t="s">
        <v>266</v>
      </c>
      <c r="N251" s="42" t="s">
        <v>268</v>
      </c>
      <c r="O251" s="82" t="s">
        <v>267</v>
      </c>
    </row>
    <row r="252" spans="3:16" ht="15.6" x14ac:dyDescent="0.3">
      <c r="C252" s="72">
        <v>30</v>
      </c>
      <c r="K252" s="16">
        <v>3</v>
      </c>
      <c r="L252" s="16"/>
      <c r="M252">
        <v>0.05</v>
      </c>
      <c r="N252" s="13" t="s">
        <v>269</v>
      </c>
    </row>
    <row r="253" spans="3:16" x14ac:dyDescent="0.3">
      <c r="C253" s="72">
        <v>35</v>
      </c>
      <c r="K253" s="16" t="s">
        <v>251</v>
      </c>
      <c r="L253" s="16"/>
    </row>
    <row r="254" spans="3:16" x14ac:dyDescent="0.3">
      <c r="C254" s="72">
        <v>38</v>
      </c>
    </row>
    <row r="255" spans="3:16" x14ac:dyDescent="0.3">
      <c r="C255" s="72">
        <v>32</v>
      </c>
      <c r="K255" t="s">
        <v>264</v>
      </c>
      <c r="L255" s="69" t="s">
        <v>255</v>
      </c>
    </row>
    <row r="256" spans="3:16" x14ac:dyDescent="0.3">
      <c r="C256" s="72">
        <v>40</v>
      </c>
      <c r="L256" s="69">
        <v>-0.65</v>
      </c>
    </row>
    <row r="257" spans="3:22" x14ac:dyDescent="0.3">
      <c r="C257" s="72">
        <v>65</v>
      </c>
      <c r="L257" s="81" t="s">
        <v>258</v>
      </c>
      <c r="M257" s="81" t="s">
        <v>260</v>
      </c>
      <c r="N257" s="81"/>
      <c r="O257" t="s">
        <v>262</v>
      </c>
      <c r="Q257">
        <v>45</v>
      </c>
    </row>
    <row r="258" spans="3:22" x14ac:dyDescent="0.3">
      <c r="C258" s="72">
        <v>72</v>
      </c>
      <c r="L258" s="81" t="s">
        <v>259</v>
      </c>
      <c r="M258" s="81" t="s">
        <v>261</v>
      </c>
      <c r="N258" s="81"/>
      <c r="O258" t="s">
        <v>263</v>
      </c>
      <c r="Q258">
        <v>31</v>
      </c>
    </row>
    <row r="259" spans="3:22" x14ac:dyDescent="0.3">
      <c r="C259" s="72">
        <v>56</v>
      </c>
    </row>
    <row r="260" spans="3:22" x14ac:dyDescent="0.3">
      <c r="C260" s="72">
        <v>58</v>
      </c>
      <c r="K260" t="s">
        <v>270</v>
      </c>
      <c r="L260" t="s">
        <v>265</v>
      </c>
      <c r="O260">
        <f>TINV(0.05,29)</f>
        <v>2.0452296421327048</v>
      </c>
    </row>
    <row r="261" spans="3:22" x14ac:dyDescent="0.3">
      <c r="C261" s="72">
        <v>81</v>
      </c>
    </row>
    <row r="262" spans="3:22" x14ac:dyDescent="0.3">
      <c r="C262" s="72">
        <v>73</v>
      </c>
      <c r="K262" t="s">
        <v>271</v>
      </c>
      <c r="L262" t="s">
        <v>272</v>
      </c>
    </row>
    <row r="263" spans="3:22" x14ac:dyDescent="0.3">
      <c r="L263" t="s">
        <v>273</v>
      </c>
    </row>
    <row r="264" spans="3:22" x14ac:dyDescent="0.3">
      <c r="F264">
        <f>TINV(0.05,104)</f>
        <v>1.9830375264837292</v>
      </c>
    </row>
    <row r="268" spans="3:22" x14ac:dyDescent="0.3">
      <c r="R268" t="s">
        <v>274</v>
      </c>
      <c r="T268" s="42" t="s">
        <v>285</v>
      </c>
      <c r="U268" s="42"/>
      <c r="V268" s="42"/>
    </row>
    <row r="269" spans="3:22" x14ac:dyDescent="0.3">
      <c r="O269" t="s">
        <v>259</v>
      </c>
      <c r="P269">
        <v>75</v>
      </c>
      <c r="T269" s="42" t="s">
        <v>277</v>
      </c>
      <c r="U269" s="42"/>
      <c r="V269" s="42"/>
    </row>
    <row r="270" spans="3:22" x14ac:dyDescent="0.3">
      <c r="O270" t="s">
        <v>258</v>
      </c>
      <c r="P270">
        <v>85</v>
      </c>
      <c r="T270" t="s">
        <v>278</v>
      </c>
      <c r="U270" t="s">
        <v>279</v>
      </c>
      <c r="V270">
        <v>10</v>
      </c>
    </row>
    <row r="271" spans="3:22" x14ac:dyDescent="0.3">
      <c r="L271" t="s">
        <v>275</v>
      </c>
      <c r="M271" t="s">
        <v>276</v>
      </c>
      <c r="T271" t="s">
        <v>280</v>
      </c>
      <c r="U271" t="s">
        <v>281</v>
      </c>
      <c r="V271">
        <v>20</v>
      </c>
    </row>
    <row r="272" spans="3:22" x14ac:dyDescent="0.3">
      <c r="T272" t="s">
        <v>282</v>
      </c>
      <c r="U272" t="s">
        <v>283</v>
      </c>
      <c r="V272">
        <v>100</v>
      </c>
    </row>
    <row r="273" spans="6:21" x14ac:dyDescent="0.3">
      <c r="U273" t="s">
        <v>284</v>
      </c>
    </row>
    <row r="275" spans="6:21" x14ac:dyDescent="0.3">
      <c r="H275" s="77" t="s">
        <v>250</v>
      </c>
      <c r="I275" s="72"/>
    </row>
    <row r="276" spans="6:21" x14ac:dyDescent="0.3">
      <c r="H276" s="72" t="s">
        <v>26</v>
      </c>
      <c r="I276" s="72" t="s">
        <v>138</v>
      </c>
    </row>
    <row r="277" spans="6:21" ht="15.6" x14ac:dyDescent="0.3">
      <c r="G277" s="16">
        <v>1</v>
      </c>
      <c r="H277" s="16"/>
      <c r="K277" s="13" t="s">
        <v>286</v>
      </c>
    </row>
    <row r="278" spans="6:21" x14ac:dyDescent="0.3">
      <c r="G278" s="16">
        <v>2</v>
      </c>
      <c r="H278" s="16"/>
      <c r="I278" s="42"/>
    </row>
    <row r="279" spans="6:21" x14ac:dyDescent="0.3">
      <c r="G279" s="16">
        <v>3</v>
      </c>
      <c r="H279" s="16"/>
      <c r="K279" t="s">
        <v>287</v>
      </c>
    </row>
    <row r="280" spans="6:21" ht="21" x14ac:dyDescent="0.4">
      <c r="G280" s="16" t="s">
        <v>251</v>
      </c>
      <c r="H280" s="16"/>
      <c r="K280" t="s">
        <v>288</v>
      </c>
      <c r="N280" s="83" t="s">
        <v>289</v>
      </c>
    </row>
    <row r="282" spans="6:21" x14ac:dyDescent="0.3">
      <c r="G282" t="s">
        <v>293</v>
      </c>
      <c r="N282" t="s">
        <v>290</v>
      </c>
    </row>
    <row r="287" spans="6:21" x14ac:dyDescent="0.3">
      <c r="F287" t="s">
        <v>294</v>
      </c>
      <c r="O287" t="s">
        <v>304</v>
      </c>
    </row>
    <row r="288" spans="6:21" x14ac:dyDescent="0.3">
      <c r="O288" t="s">
        <v>302</v>
      </c>
      <c r="R288" s="42" t="s">
        <v>307</v>
      </c>
    </row>
    <row r="289" spans="7:21" x14ac:dyDescent="0.3">
      <c r="O289" t="s">
        <v>296</v>
      </c>
      <c r="P289" t="s">
        <v>297</v>
      </c>
    </row>
    <row r="290" spans="7:21" x14ac:dyDescent="0.3">
      <c r="N290" s="84" t="s">
        <v>291</v>
      </c>
      <c r="O290" t="s">
        <v>295</v>
      </c>
    </row>
    <row r="291" spans="7:21" x14ac:dyDescent="0.3">
      <c r="N291" s="21">
        <v>0.05</v>
      </c>
    </row>
    <row r="292" spans="7:21" x14ac:dyDescent="0.3">
      <c r="N292" t="s">
        <v>305</v>
      </c>
    </row>
    <row r="293" spans="7:21" x14ac:dyDescent="0.3">
      <c r="N293" s="42" t="s">
        <v>306</v>
      </c>
    </row>
    <row r="294" spans="7:21" ht="15.6" x14ac:dyDescent="0.3">
      <c r="N294" s="42" t="s">
        <v>308</v>
      </c>
      <c r="U294" s="13" t="s">
        <v>298</v>
      </c>
    </row>
    <row r="295" spans="7:21" x14ac:dyDescent="0.3">
      <c r="P295" t="s">
        <v>303</v>
      </c>
    </row>
    <row r="296" spans="7:21" x14ac:dyDescent="0.3">
      <c r="O296" t="s">
        <v>300</v>
      </c>
      <c r="P296" t="s">
        <v>301</v>
      </c>
    </row>
    <row r="297" spans="7:21" x14ac:dyDescent="0.3">
      <c r="N297" s="69" t="s">
        <v>292</v>
      </c>
      <c r="O297" t="s">
        <v>299</v>
      </c>
    </row>
    <row r="301" spans="7:21" x14ac:dyDescent="0.3">
      <c r="G301" s="84" t="s">
        <v>315</v>
      </c>
      <c r="H301" s="84"/>
      <c r="I301" s="84"/>
      <c r="J301" s="85"/>
      <c r="K301" s="85" t="s">
        <v>323</v>
      </c>
      <c r="L301" s="85"/>
      <c r="M301" s="85"/>
    </row>
    <row r="302" spans="7:21" x14ac:dyDescent="0.3">
      <c r="G302" s="84"/>
      <c r="H302" s="84" t="s">
        <v>309</v>
      </c>
      <c r="I302" s="84" t="s">
        <v>310</v>
      </c>
      <c r="J302" s="85"/>
      <c r="K302" s="85" t="s">
        <v>316</v>
      </c>
      <c r="L302" s="85" t="s">
        <v>317</v>
      </c>
      <c r="M302" s="85"/>
    </row>
    <row r="303" spans="7:21" x14ac:dyDescent="0.3">
      <c r="G303" s="84" t="s">
        <v>311</v>
      </c>
      <c r="H303" s="84"/>
      <c r="I303" s="84"/>
      <c r="J303" s="85" t="s">
        <v>318</v>
      </c>
      <c r="K303" s="85">
        <v>121</v>
      </c>
      <c r="L303" s="85" t="s">
        <v>321</v>
      </c>
      <c r="M303" s="85"/>
    </row>
    <row r="304" spans="7:21" x14ac:dyDescent="0.3">
      <c r="G304" s="84" t="s">
        <v>312</v>
      </c>
      <c r="H304" s="84"/>
      <c r="I304" s="84"/>
      <c r="J304" s="85" t="s">
        <v>319</v>
      </c>
      <c r="K304" s="85" t="s">
        <v>322</v>
      </c>
      <c r="L304" s="85">
        <v>145</v>
      </c>
      <c r="M304" s="85"/>
      <c r="Q304">
        <v>1</v>
      </c>
      <c r="R304" t="s">
        <v>324</v>
      </c>
    </row>
    <row r="305" spans="7:18" x14ac:dyDescent="0.3">
      <c r="G305" s="84" t="s">
        <v>313</v>
      </c>
      <c r="H305" s="84"/>
      <c r="I305" s="84"/>
      <c r="J305" s="85" t="s">
        <v>320</v>
      </c>
      <c r="K305" s="85">
        <v>95</v>
      </c>
      <c r="L305" s="85" t="s">
        <v>322</v>
      </c>
      <c r="M305" s="85"/>
      <c r="Q305">
        <v>2</v>
      </c>
      <c r="R305" t="s">
        <v>325</v>
      </c>
    </row>
    <row r="306" spans="7:18" x14ac:dyDescent="0.3">
      <c r="G306" s="84"/>
      <c r="H306" s="84"/>
      <c r="I306" s="84"/>
      <c r="J306" s="85"/>
      <c r="K306" s="85"/>
      <c r="L306" s="85"/>
      <c r="M306" s="85"/>
    </row>
    <row r="307" spans="7:18" x14ac:dyDescent="0.3">
      <c r="G307" s="84"/>
      <c r="H307" s="84"/>
      <c r="I307" s="84"/>
      <c r="J307" s="85"/>
      <c r="K307" s="85"/>
      <c r="L307" s="85"/>
      <c r="M307" s="85"/>
    </row>
    <row r="308" spans="7:18" x14ac:dyDescent="0.3">
      <c r="G308" s="84" t="s">
        <v>314</v>
      </c>
      <c r="H308" s="84"/>
      <c r="I308" s="84"/>
      <c r="J308" s="85"/>
      <c r="K308" s="85"/>
      <c r="L308" s="85"/>
      <c r="M308" s="85"/>
    </row>
    <row r="320" spans="7:18" x14ac:dyDescent="0.3">
      <c r="J320" s="5" t="s">
        <v>259</v>
      </c>
      <c r="K320" s="86">
        <v>31</v>
      </c>
    </row>
    <row r="321" spans="6:11" x14ac:dyDescent="0.3">
      <c r="J321" s="5" t="s">
        <v>258</v>
      </c>
      <c r="K321" s="86">
        <v>45</v>
      </c>
    </row>
    <row r="322" spans="6:11" x14ac:dyDescent="0.3">
      <c r="G322" t="s">
        <v>275</v>
      </c>
      <c r="H322" t="s">
        <v>276</v>
      </c>
    </row>
    <row r="324" spans="6:11" x14ac:dyDescent="0.3">
      <c r="F324" s="42" t="s">
        <v>327</v>
      </c>
      <c r="G324" s="42" t="s">
        <v>326</v>
      </c>
      <c r="H324" s="42" t="s">
        <v>328</v>
      </c>
    </row>
    <row r="325" spans="6:11" x14ac:dyDescent="0.3">
      <c r="F325">
        <v>40</v>
      </c>
      <c r="G325" s="87">
        <v>0.52029999999999998</v>
      </c>
      <c r="H325" s="87" t="s">
        <v>329</v>
      </c>
    </row>
    <row r="326" spans="6:11" x14ac:dyDescent="0.3">
      <c r="F326">
        <v>34</v>
      </c>
      <c r="G326" s="87">
        <v>0.28139999999999998</v>
      </c>
      <c r="H326" s="87" t="s">
        <v>329</v>
      </c>
    </row>
    <row r="327" spans="6:11" x14ac:dyDescent="0.3">
      <c r="F327">
        <v>37</v>
      </c>
      <c r="G327" s="87">
        <v>0.82479999999999998</v>
      </c>
      <c r="H327" s="87" t="s">
        <v>329</v>
      </c>
    </row>
    <row r="328" spans="6:11" x14ac:dyDescent="0.3">
      <c r="F328">
        <v>30</v>
      </c>
      <c r="G328" s="76">
        <v>3.1280000000000002E-2</v>
      </c>
      <c r="H328" s="76" t="s">
        <v>330</v>
      </c>
    </row>
    <row r="329" spans="6:11" x14ac:dyDescent="0.3">
      <c r="F329">
        <v>48</v>
      </c>
      <c r="G329" s="76">
        <v>5.751E-3</v>
      </c>
      <c r="H329" s="76" t="s">
        <v>330</v>
      </c>
    </row>
    <row r="331" spans="6:11" x14ac:dyDescent="0.3">
      <c r="F331" s="42" t="s">
        <v>327</v>
      </c>
      <c r="G331" s="42" t="s">
        <v>331</v>
      </c>
      <c r="H331" s="42" t="s">
        <v>328</v>
      </c>
    </row>
    <row r="332" spans="6:11" x14ac:dyDescent="0.3">
      <c r="F332">
        <v>40</v>
      </c>
      <c r="G332" s="87">
        <v>52.03</v>
      </c>
      <c r="H332" s="87" t="s">
        <v>329</v>
      </c>
    </row>
    <row r="333" spans="6:11" x14ac:dyDescent="0.3">
      <c r="F333">
        <v>34</v>
      </c>
      <c r="G333" s="87">
        <v>28.14</v>
      </c>
      <c r="H333" s="87" t="s">
        <v>329</v>
      </c>
    </row>
    <row r="334" spans="6:11" x14ac:dyDescent="0.3">
      <c r="F334">
        <v>37</v>
      </c>
      <c r="G334" s="87">
        <v>82.48</v>
      </c>
      <c r="H334" s="87" t="s">
        <v>329</v>
      </c>
    </row>
    <row r="335" spans="6:11" x14ac:dyDescent="0.3">
      <c r="F335">
        <v>30</v>
      </c>
      <c r="G335" s="76">
        <v>3.13</v>
      </c>
      <c r="H335" s="76" t="s">
        <v>330</v>
      </c>
    </row>
    <row r="336" spans="6:11" x14ac:dyDescent="0.3">
      <c r="F336">
        <v>48</v>
      </c>
      <c r="G336" s="76">
        <v>0.57999999999999996</v>
      </c>
      <c r="H336" s="76" t="s">
        <v>330</v>
      </c>
    </row>
    <row r="340" spans="6:20" x14ac:dyDescent="0.3">
      <c r="G340" s="5" t="s">
        <v>332</v>
      </c>
      <c r="H340" s="5" t="s">
        <v>336</v>
      </c>
      <c r="I340" s="5" t="s">
        <v>338</v>
      </c>
      <c r="L340" s="5" t="s">
        <v>343</v>
      </c>
      <c r="M340" s="5" t="s">
        <v>344</v>
      </c>
      <c r="Q340" t="s">
        <v>347</v>
      </c>
      <c r="R340" t="s">
        <v>344</v>
      </c>
    </row>
    <row r="341" spans="6:20" x14ac:dyDescent="0.3">
      <c r="G341" s="5" t="s">
        <v>333</v>
      </c>
      <c r="H341" s="5" t="s">
        <v>337</v>
      </c>
      <c r="I341" s="5" t="s">
        <v>339</v>
      </c>
      <c r="K341" s="16" t="s">
        <v>340</v>
      </c>
      <c r="L341" s="16" t="s">
        <v>76</v>
      </c>
      <c r="M341" s="16" t="s">
        <v>76</v>
      </c>
      <c r="O341" s="16" t="s">
        <v>346</v>
      </c>
      <c r="P341" s="11">
        <v>1</v>
      </c>
      <c r="Q341" s="11"/>
      <c r="R341" s="11"/>
    </row>
    <row r="342" spans="6:20" x14ac:dyDescent="0.3">
      <c r="G342" s="5" t="s">
        <v>334</v>
      </c>
      <c r="H342" s="5"/>
      <c r="I342" s="5" t="s">
        <v>339</v>
      </c>
      <c r="K342" t="s">
        <v>341</v>
      </c>
      <c r="L342" s="5" t="s">
        <v>76</v>
      </c>
      <c r="M342" s="5" t="s">
        <v>76</v>
      </c>
      <c r="P342">
        <v>2</v>
      </c>
    </row>
    <row r="343" spans="6:20" x14ac:dyDescent="0.3">
      <c r="G343" s="5" t="s">
        <v>335</v>
      </c>
      <c r="H343" s="5"/>
      <c r="I343" s="5" t="s">
        <v>134</v>
      </c>
      <c r="K343" t="s">
        <v>342</v>
      </c>
      <c r="L343" s="5" t="s">
        <v>76</v>
      </c>
      <c r="M343" s="5" t="s">
        <v>76</v>
      </c>
      <c r="P343">
        <v>3</v>
      </c>
    </row>
    <row r="345" spans="6:20" x14ac:dyDescent="0.3">
      <c r="H345" s="20" t="s">
        <v>339</v>
      </c>
      <c r="I345" s="20" t="s">
        <v>134</v>
      </c>
    </row>
    <row r="346" spans="6:20" x14ac:dyDescent="0.3">
      <c r="G346" s="5" t="s">
        <v>333</v>
      </c>
      <c r="H346" s="20" t="s">
        <v>76</v>
      </c>
      <c r="I346" s="16"/>
    </row>
    <row r="347" spans="6:20" x14ac:dyDescent="0.3">
      <c r="G347" s="5" t="s">
        <v>334</v>
      </c>
      <c r="H347" s="20" t="s">
        <v>76</v>
      </c>
      <c r="I347" s="16"/>
    </row>
    <row r="348" spans="6:20" x14ac:dyDescent="0.3">
      <c r="G348" s="5" t="s">
        <v>345</v>
      </c>
      <c r="H348" s="16"/>
      <c r="I348" s="20" t="s">
        <v>76</v>
      </c>
      <c r="P348">
        <v>30</v>
      </c>
    </row>
    <row r="350" spans="6:20" x14ac:dyDescent="0.3">
      <c r="F350" s="52" t="s">
        <v>348</v>
      </c>
      <c r="G350" s="53"/>
      <c r="H350" s="53"/>
      <c r="I350" s="53"/>
      <c r="J350" s="53"/>
      <c r="K350" s="53"/>
      <c r="L350" s="53"/>
      <c r="M350" s="53"/>
      <c r="N350" s="54"/>
      <c r="R350" t="s">
        <v>350</v>
      </c>
    </row>
    <row r="351" spans="6:20" ht="18" x14ac:dyDescent="0.35">
      <c r="F351" s="46"/>
      <c r="G351" s="29"/>
      <c r="H351" s="29"/>
      <c r="I351" s="29"/>
      <c r="J351" s="29"/>
      <c r="K351" s="29"/>
      <c r="L351" s="29"/>
      <c r="M351" s="29"/>
      <c r="N351" s="47"/>
      <c r="Q351" s="89" t="s">
        <v>349</v>
      </c>
      <c r="R351" s="89"/>
      <c r="S351" s="89"/>
      <c r="T351" s="89"/>
    </row>
    <row r="352" spans="6:20" x14ac:dyDescent="0.3">
      <c r="F352" s="46"/>
      <c r="G352" s="29"/>
      <c r="H352" s="29"/>
      <c r="I352" s="29"/>
      <c r="J352" s="29"/>
      <c r="K352" s="29"/>
      <c r="L352" s="29"/>
      <c r="M352" s="29"/>
      <c r="N352" s="47"/>
      <c r="Q352">
        <f>TDIST(2.8,104,2)</f>
        <v>6.093237784159382E-3</v>
      </c>
    </row>
    <row r="353" spans="6:21" x14ac:dyDescent="0.3">
      <c r="F353" s="46"/>
      <c r="G353" s="29"/>
      <c r="H353" s="29"/>
      <c r="I353" s="29"/>
      <c r="J353" s="29"/>
      <c r="K353" s="29"/>
      <c r="L353" s="29"/>
      <c r="M353" s="29"/>
      <c r="N353" s="47"/>
    </row>
    <row r="354" spans="6:21" x14ac:dyDescent="0.3">
      <c r="F354" s="46"/>
      <c r="G354" s="29"/>
      <c r="H354" s="29"/>
      <c r="I354" s="29"/>
      <c r="J354" s="29"/>
      <c r="K354" s="29"/>
      <c r="L354" s="29"/>
      <c r="M354" s="29"/>
      <c r="N354" s="47"/>
    </row>
    <row r="355" spans="6:21" x14ac:dyDescent="0.3">
      <c r="F355" s="46"/>
      <c r="G355" s="29"/>
      <c r="H355" s="29"/>
      <c r="I355" s="29"/>
      <c r="J355" s="29"/>
      <c r="K355" s="29"/>
      <c r="L355" s="29"/>
      <c r="M355" s="29"/>
      <c r="N355" s="47"/>
      <c r="P355" t="s">
        <v>352</v>
      </c>
      <c r="Q355" s="90" t="s">
        <v>351</v>
      </c>
      <c r="R355" s="90"/>
      <c r="S355" s="90"/>
    </row>
    <row r="356" spans="6:21" x14ac:dyDescent="0.3">
      <c r="F356" s="46"/>
      <c r="G356" s="29"/>
      <c r="H356" s="29"/>
      <c r="I356" s="29"/>
      <c r="J356" s="29"/>
      <c r="K356" s="29"/>
      <c r="L356" s="29"/>
      <c r="M356" s="29"/>
      <c r="N356" s="47"/>
      <c r="Q356" t="s">
        <v>353</v>
      </c>
    </row>
    <row r="357" spans="6:21" ht="18" x14ac:dyDescent="0.35">
      <c r="F357" s="46"/>
      <c r="G357" s="29"/>
      <c r="H357" s="29"/>
      <c r="I357" s="29"/>
      <c r="J357" s="29"/>
      <c r="K357" s="29"/>
      <c r="L357" s="29"/>
      <c r="M357" s="29"/>
      <c r="N357" s="47"/>
      <c r="P357" s="70">
        <v>1</v>
      </c>
      <c r="Q357" s="70" t="s">
        <v>354</v>
      </c>
      <c r="R357" s="70"/>
      <c r="S357" s="70"/>
      <c r="T357" s="70"/>
    </row>
    <row r="358" spans="6:21" ht="18" x14ac:dyDescent="0.35">
      <c r="F358" s="46"/>
      <c r="G358" s="29"/>
      <c r="H358" s="29"/>
      <c r="I358" s="29"/>
      <c r="J358" s="29"/>
      <c r="K358" s="29"/>
      <c r="L358" s="29"/>
      <c r="M358" s="29"/>
      <c r="N358" s="47"/>
      <c r="P358">
        <v>2</v>
      </c>
      <c r="Q358" s="20" t="s">
        <v>355</v>
      </c>
      <c r="R358" s="20"/>
      <c r="S358" s="20"/>
      <c r="T358" s="20"/>
      <c r="U358" s="20"/>
    </row>
    <row r="359" spans="6:21" ht="18" x14ac:dyDescent="0.35">
      <c r="F359" s="46"/>
      <c r="G359" s="29"/>
      <c r="H359" s="29"/>
      <c r="I359" s="29"/>
      <c r="J359" s="29"/>
      <c r="K359" s="29"/>
      <c r="L359" s="88">
        <v>0</v>
      </c>
      <c r="M359" s="29"/>
      <c r="N359" s="47"/>
    </row>
    <row r="360" spans="6:21" x14ac:dyDescent="0.3">
      <c r="F360" s="46"/>
      <c r="G360" s="29"/>
      <c r="H360" s="29"/>
      <c r="I360" s="29"/>
      <c r="J360" s="29"/>
      <c r="K360" s="29"/>
      <c r="L360" s="29"/>
      <c r="M360" s="29"/>
      <c r="N360" s="47"/>
      <c r="P360" t="s">
        <v>357</v>
      </c>
      <c r="Q360" t="s">
        <v>356</v>
      </c>
    </row>
    <row r="361" spans="6:21" x14ac:dyDescent="0.3">
      <c r="F361" s="46"/>
      <c r="G361" s="29"/>
      <c r="H361" s="29"/>
      <c r="I361" s="29"/>
      <c r="J361" s="29"/>
      <c r="K361" s="29"/>
      <c r="L361" s="29"/>
      <c r="M361" s="29"/>
      <c r="N361" s="47"/>
      <c r="Q361" t="s">
        <v>358</v>
      </c>
    </row>
    <row r="362" spans="6:21" ht="18" x14ac:dyDescent="0.35">
      <c r="F362" s="46"/>
      <c r="G362" s="29"/>
      <c r="H362" s="29"/>
      <c r="I362" s="29"/>
      <c r="J362" s="29"/>
      <c r="K362" s="29"/>
      <c r="L362" s="29"/>
      <c r="M362" s="29"/>
      <c r="N362" s="47"/>
      <c r="Q362" s="20" t="s">
        <v>359</v>
      </c>
    </row>
    <row r="363" spans="6:21" x14ac:dyDescent="0.3">
      <c r="F363" s="46"/>
      <c r="G363" s="29"/>
      <c r="H363" s="29"/>
      <c r="I363" s="29"/>
      <c r="J363" s="29"/>
      <c r="K363" s="29"/>
      <c r="L363" s="29"/>
      <c r="M363" s="29"/>
      <c r="N363" s="47"/>
    </row>
    <row r="364" spans="6:21" x14ac:dyDescent="0.3">
      <c r="F364" s="57"/>
      <c r="G364" s="50"/>
      <c r="H364" s="50"/>
      <c r="I364" s="50"/>
      <c r="J364" s="50"/>
      <c r="K364" s="50"/>
      <c r="L364" s="50"/>
      <c r="M364" s="50"/>
      <c r="N364" s="51"/>
    </row>
  </sheetData>
  <sortState xmlns:xlrd2="http://schemas.microsoft.com/office/spreadsheetml/2017/richdata2" ref="H132:I139">
    <sortCondition ref="I132"/>
  </sortState>
  <mergeCells count="1">
    <mergeCell ref="C169:E1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2020-05-03T08:55:30Z</dcterms:created>
  <dcterms:modified xsi:type="dcterms:W3CDTF">2020-05-31T09:22:49Z</dcterms:modified>
</cp:coreProperties>
</file>