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90AA1D7C-D443-490B-81A9-5A0399B8C849}" xr6:coauthVersionLast="45" xr6:coauthVersionMax="45" xr10:uidLastSave="{00000000-0000-0000-0000-000000000000}"/>
  <bookViews>
    <workbookView xWindow="-108" yWindow="-108" windowWidth="23256" windowHeight="12576" xr2:uid="{D063B30A-B497-4EED-89EB-26A1934F40D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1" i="1" l="1"/>
  <c r="R160" i="1"/>
  <c r="P166" i="1"/>
  <c r="F133" i="1" l="1"/>
  <c r="F134" i="1"/>
  <c r="F135" i="1"/>
  <c r="F136" i="1"/>
  <c r="F137" i="1"/>
  <c r="F138" i="1"/>
  <c r="F139" i="1"/>
  <c r="F132" i="1"/>
  <c r="H90" i="1" l="1"/>
  <c r="H89" i="1"/>
  <c r="H88" i="1"/>
  <c r="H87" i="1"/>
  <c r="H86" i="1"/>
  <c r="H85" i="1"/>
  <c r="H84" i="1"/>
  <c r="L81" i="1"/>
  <c r="T37" i="1" l="1"/>
  <c r="S37" i="1"/>
</calcChain>
</file>

<file path=xl/sharedStrings.xml><?xml version="1.0" encoding="utf-8"?>
<sst xmlns="http://schemas.openxmlformats.org/spreadsheetml/2006/main" count="171" uniqueCount="147">
  <si>
    <t>Age</t>
  </si>
  <si>
    <t>Median Q2</t>
  </si>
  <si>
    <t>Exploratory Data Analysis</t>
  </si>
  <si>
    <t xml:space="preserve">Lowest ------…...........................................................................................&gt; Highest </t>
  </si>
  <si>
    <t>25th Percentile</t>
  </si>
  <si>
    <t xml:space="preserve">75th Percentile </t>
  </si>
  <si>
    <t xml:space="preserve">Placement Details </t>
  </si>
  <si>
    <t>Convocation ….Director</t>
  </si>
  <si>
    <t>12 lacs/annum</t>
  </si>
  <si>
    <t xml:space="preserve">not placed = 0 </t>
  </si>
  <si>
    <t>Data Pts</t>
  </si>
  <si>
    <t>Values</t>
  </si>
  <si>
    <t xml:space="preserve">extreemly large 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</si>
  <si>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</si>
  <si>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</si>
  <si>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</si>
  <si>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</si>
  <si>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</si>
  <si>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</si>
  <si>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</si>
  <si>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</si>
  <si>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</si>
  <si>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SD</t>
  </si>
  <si>
    <t>Strength</t>
  </si>
  <si>
    <t xml:space="preserve">QUALITY ---------&gt; </t>
  </si>
  <si>
    <t xml:space="preserve">consistency --------&gt; DEVIATION </t>
  </si>
  <si>
    <t>DP</t>
  </si>
  <si>
    <t>KK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</si>
  <si>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</si>
  <si>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</si>
  <si>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</si>
  <si>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</si>
  <si>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</si>
  <si>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</si>
  <si>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</si>
  <si>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</si>
  <si>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 xml:space="preserve">50 qsns….15 mnts  %  </t>
  </si>
  <si>
    <t>nkl</t>
  </si>
  <si>
    <t>laks</t>
  </si>
  <si>
    <t>drj</t>
  </si>
  <si>
    <t>yuv</t>
  </si>
  <si>
    <t>mah</t>
  </si>
  <si>
    <t>gaur</t>
  </si>
  <si>
    <t>smita</t>
  </si>
  <si>
    <t>sivpr</t>
  </si>
  <si>
    <t xml:space="preserve">10 am …..7 am…........EXAM ….Taking </t>
  </si>
  <si>
    <t>85-90</t>
  </si>
  <si>
    <t>point est</t>
  </si>
  <si>
    <t>Range</t>
  </si>
  <si>
    <t>20-40</t>
  </si>
  <si>
    <t>34-40</t>
  </si>
  <si>
    <t>35-40</t>
  </si>
  <si>
    <r>
      <t>8am---phone…..pick….</t>
    </r>
    <r>
      <rPr>
        <b/>
        <sz val="11"/>
        <color rgb="FFFF0000"/>
        <rFont val="Calibri"/>
        <family val="2"/>
        <scheme val="minor"/>
      </rPr>
      <t>JF</t>
    </r>
    <r>
      <rPr>
        <sz val="11"/>
        <color theme="1"/>
        <rFont val="Calibri"/>
        <family val="2"/>
        <scheme val="minor"/>
      </rPr>
      <t>…..BLR airport…..3-4 Hrs---------</t>
    </r>
  </si>
  <si>
    <t>34.77-40.77</t>
  </si>
  <si>
    <r>
      <t xml:space="preserve"> = 37.77 +,- </t>
    </r>
    <r>
      <rPr>
        <b/>
        <sz val="11"/>
        <color rgb="FFFF0000"/>
        <rFont val="Calibri"/>
        <family val="2"/>
        <scheme val="minor"/>
      </rPr>
      <t>( )</t>
    </r>
    <r>
      <rPr>
        <sz val="11"/>
        <color theme="1"/>
        <rFont val="Calibri"/>
        <family val="2"/>
        <scheme val="minor"/>
      </rPr>
      <t xml:space="preserve"> * se(mean)</t>
    </r>
  </si>
  <si>
    <r>
      <t xml:space="preserve">what is the pop mean age? </t>
    </r>
    <r>
      <rPr>
        <b/>
        <sz val="14"/>
        <color rgb="FF7030A0"/>
        <rFont val="Calibri"/>
        <family val="2"/>
        <scheme val="minor"/>
      </rPr>
      <t>[And how much confident your while posting your answer/estimate?]</t>
    </r>
  </si>
  <si>
    <t xml:space="preserve">2 pdf 11, 4 </t>
  </si>
  <si>
    <t>critical calue</t>
  </si>
  <si>
    <t>Cond Level</t>
  </si>
  <si>
    <t xml:space="preserve"> = sd/SQRT(n) = 18.8/SQRT(30)</t>
  </si>
  <si>
    <t>UL</t>
  </si>
  <si>
    <t>LL</t>
  </si>
  <si>
    <t>Critical value of Z (Normal Distributio) correspond to 95% CL</t>
  </si>
  <si>
    <t>You need to FORGET Z critical value</t>
  </si>
  <si>
    <t xml:space="preserve">2-5 % </t>
  </si>
  <si>
    <t xml:space="preserve"> t critical </t>
  </si>
  <si>
    <t>one gentleman….europe….mgr….beer manufacturing …....in love with ?....STATISTICS…...</t>
  </si>
  <si>
    <t>study…..publish papers …..his boss was liking…..</t>
  </si>
  <si>
    <t xml:space="preserve">pseudo name…...student …...t distribution (1) slightly flatten peak/bump (2) slightly thicker tails  </t>
  </si>
  <si>
    <t xml:space="preserve">Normal Dist ===== Sample/data is small…&lt;30 </t>
  </si>
  <si>
    <t xml:space="preserve">t-dist </t>
  </si>
  <si>
    <t>alpha [1-CL (Fraction; 100-CL (percent)) = 5%, 0.05; degrees of freedom (n-1) = 30-1 = 29</t>
  </si>
  <si>
    <t xml:space="preserve">t crit </t>
  </si>
  <si>
    <t>excel formula</t>
  </si>
  <si>
    <t>2.045 @ 5% alpha and df = 29</t>
  </si>
  <si>
    <t xml:space="preserve"> =TINV(0.05,29)</t>
  </si>
  <si>
    <t>n</t>
  </si>
  <si>
    <t>z crit</t>
  </si>
  <si>
    <t>t crit</t>
  </si>
  <si>
    <t>all the softwares r, python, sas</t>
  </si>
  <si>
    <t>spss, minitab…..t crit</t>
  </si>
  <si>
    <t xml:space="preserve">name </t>
  </si>
  <si>
    <t>gaurav</t>
  </si>
  <si>
    <t>abhij</t>
  </si>
  <si>
    <t>sharmila</t>
  </si>
  <si>
    <t>lakshmi</t>
  </si>
  <si>
    <t>soumya</t>
  </si>
  <si>
    <t>Gender</t>
  </si>
  <si>
    <t>m</t>
  </si>
  <si>
    <t>f</t>
  </si>
  <si>
    <t>income</t>
  </si>
  <si>
    <t>age</t>
  </si>
  <si>
    <t>Have u stopped drinking?</t>
  </si>
  <si>
    <t xml:space="preserve">SUM </t>
  </si>
  <si>
    <t xml:space="preserve">out  lier </t>
  </si>
  <si>
    <t>IQ</t>
  </si>
  <si>
    <t>Laksh</t>
  </si>
  <si>
    <t>neelam</t>
  </si>
  <si>
    <t>abhi</t>
  </si>
  <si>
    <t>dheeraj</t>
  </si>
  <si>
    <t>ragu</t>
  </si>
  <si>
    <t xml:space="preserve">neelam </t>
  </si>
  <si>
    <t>gpa increases------final also increases</t>
  </si>
  <si>
    <t xml:space="preserve">no of gifts /wk --- wife </t>
  </si>
  <si>
    <t xml:space="preserve">happy index </t>
  </si>
  <si>
    <t>nos of times visiting pub/week ----wife</t>
  </si>
  <si>
    <t>Good</t>
  </si>
  <si>
    <t xml:space="preserve">existing </t>
  </si>
  <si>
    <t>more pampering of kids ----&gt; discipline kids</t>
  </si>
  <si>
    <t xml:space="preserve">stk mkt return ----- gold prices </t>
  </si>
  <si>
    <t>sales</t>
  </si>
  <si>
    <t>co1</t>
  </si>
  <si>
    <t>co2</t>
  </si>
  <si>
    <t>co_1000</t>
  </si>
  <si>
    <t>IT cos</t>
  </si>
  <si>
    <t>Region 1= North, 2= East, 3=West, 4 = South</t>
  </si>
  <si>
    <t xml:space="preserve"> less than 500; more than 500</t>
  </si>
  <si>
    <t>north + west</t>
  </si>
  <si>
    <t xml:space="preserve">south + east </t>
  </si>
  <si>
    <t xml:space="preserve">same task </t>
  </si>
  <si>
    <t xml:space="preserve">40 % of the data </t>
  </si>
  <si>
    <t xml:space="preserve">DM ---&gt; Visulization --&gt; Hypo Testing --&gt; Cluster Analysis --&gt; Text Mining </t>
  </si>
  <si>
    <t>Guidelines website ----</t>
  </si>
  <si>
    <t>Productivity</t>
  </si>
  <si>
    <t>Honesty</t>
  </si>
  <si>
    <t>Ethics</t>
  </si>
  <si>
    <t>p1</t>
  </si>
  <si>
    <t>p2</t>
  </si>
  <si>
    <t>p3</t>
  </si>
  <si>
    <t>p1000</t>
  </si>
  <si>
    <t>temp</t>
  </si>
  <si>
    <t>Madhuri</t>
  </si>
  <si>
    <t>Allia</t>
  </si>
  <si>
    <t>Deepika</t>
  </si>
  <si>
    <t>B</t>
  </si>
  <si>
    <t>SB</t>
  </si>
  <si>
    <t>0-10 (LOW 10 HIGH)</t>
  </si>
  <si>
    <t>MA</t>
  </si>
  <si>
    <t>MD</t>
  </si>
  <si>
    <t xml:space="preserve">AD </t>
  </si>
  <si>
    <t xml:space="preserve">        B</t>
  </si>
  <si>
    <t>(9-8)</t>
  </si>
  <si>
    <t xml:space="preserve">        (9-8)</t>
  </si>
  <si>
    <t>H = Dist = SQRT(Hd^2 + Vd^2)</t>
  </si>
  <si>
    <t>Hum</t>
  </si>
  <si>
    <t xml:space="preserve">Euclidean Distance 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</si>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</sst>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/>
    <xf numFmtId="0" fontId="0" fillId="8" borderId="0" xfId="0" applyFill="1"/>
    <xf numFmtId="0" fontId="0" fillId="4" borderId="3" xfId="0" applyFill="1" applyBorder="1"/>
    <xf numFmtId="0" fontId="0" fillId="2" borderId="0" xfId="0" applyFill="1"/>
    <xf numFmtId="0" fontId="0" fillId="9" borderId="0" xfId="0" applyFill="1"/>
    <xf numFmtId="0" fontId="2" fillId="0" borderId="0" xfId="0" applyFont="1"/>
    <xf numFmtId="0" fontId="3" fillId="5" borderId="0" xfId="0" applyFont="1" applyFill="1"/>
    <xf numFmtId="0" fontId="1" fillId="5" borderId="0" xfId="0" applyFont="1" applyFill="1"/>
    <xf numFmtId="0" fontId="0" fillId="10" borderId="0" xfId="0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2" fillId="11" borderId="0" xfId="0" applyFont="1" applyFill="1"/>
    <xf numFmtId="0" fontId="0" fillId="11" borderId="0" xfId="0" applyFill="1"/>
    <xf numFmtId="9" fontId="0" fillId="0" borderId="0" xfId="0" applyNumberFormat="1"/>
    <xf numFmtId="2" fontId="0" fillId="0" borderId="0" xfId="0" applyNumberFormat="1"/>
    <xf numFmtId="0" fontId="6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6" fillId="0" borderId="0" xfId="0" applyFont="1" applyBorder="1" applyAlignment="1">
      <alignment horizontal="left"/>
    </xf>
    <xf numFmtId="0" fontId="0" fillId="0" borderId="8" xfId="0" applyBorder="1"/>
    <xf numFmtId="0" fontId="7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11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8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'[1]3may20'!$N$28:$N$32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8D5-AD5A-5D6A2F99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Sheet1!$G$84:$G$90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8-41CC-B99C-02D1A6DE14D1}"/>
            </c:ext>
          </c:extLst>
        </c:ser>
        <c:ser>
          <c:idx val="1"/>
          <c:order val="1"/>
          <c:tx>
            <c:strRef>
              <c:f>Sheet1!$H$83</c:f>
              <c:strCache>
                <c:ptCount val="1"/>
                <c:pt idx="0">
                  <c:v>t crit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Sheet1!$H$84:$H$90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1.964729390987682</c:v>
                </c:pt>
                <c:pt idx="4">
                  <c:v>1.9623414611334626</c:v>
                </c:pt>
                <c:pt idx="5">
                  <c:v>1.9611514201705258</c:v>
                </c:pt>
                <c:pt idx="6">
                  <c:v>1.960201263620778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8-41CC-B99C-02D1A6DE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66560"/>
        <c:axId val="815981856"/>
      </c:lineChart>
      <c:catAx>
        <c:axId val="10017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1856"/>
        <c:crosses val="autoZero"/>
        <c:auto val="1"/>
        <c:lblAlgn val="ctr"/>
        <c:lblOffset val="100"/>
        <c:noMultiLvlLbl val="0"/>
      </c:catAx>
      <c:valAx>
        <c:axId val="815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DFB652-2B82-41FE-9CD2-8EA693928E99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CE360C-D2F8-46F1-B3C4-D76FA60FD901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F48FDC-61DF-42DE-8EC9-E2249510699D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16</xdr:col>
      <xdr:colOff>479736</xdr:colOff>
      <xdr:row>12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683642-6EA6-4778-8754-0885C1290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594359</xdr:colOff>
      <xdr:row>57</xdr:row>
      <xdr:rowOff>45720</xdr:rowOff>
    </xdr:from>
    <xdr:to>
      <xdr:col>5</xdr:col>
      <xdr:colOff>167458</xdr:colOff>
      <xdr:row>66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38C66A-8470-44B4-B4AF-64D7F035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94359" y="10485120"/>
          <a:ext cx="2621099" cy="17907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129540</xdr:colOff>
      <xdr:row>30</xdr:row>
      <xdr:rowOff>41148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86B926-ECEE-4D3A-9570-1A18AE2C7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8F85E-8A8E-490E-95AB-CADA410E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9</xdr:row>
      <xdr:rowOff>129540</xdr:rowOff>
    </xdr:from>
    <xdr:to>
      <xdr:col>5</xdr:col>
      <xdr:colOff>358140</xdr:colOff>
      <xdr:row>12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FCE2C1-DBF0-402C-9945-CF708A405104}"/>
            </a:ext>
          </a:extLst>
        </xdr:cNvPr>
        <xdr:cNvSpPr/>
      </xdr:nvSpPr>
      <xdr:spPr>
        <a:xfrm>
          <a:off x="2887980" y="178308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9668E5-00E6-42B6-B717-C718FB31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32DEE7D-E011-49BA-8FE3-73CE514E748B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167640</xdr:colOff>
      <xdr:row>66</xdr:row>
      <xdr:rowOff>76200</xdr:rowOff>
    </xdr:from>
    <xdr:to>
      <xdr:col>9</xdr:col>
      <xdr:colOff>541020</xdr:colOff>
      <xdr:row>75</xdr:row>
      <xdr:rowOff>87161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6C282B-B0DA-4E6D-A7C8-57711665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1222248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419100</xdr:colOff>
      <xdr:row>71</xdr:row>
      <xdr:rowOff>38100</xdr:rowOff>
    </xdr:from>
    <xdr:to>
      <xdr:col>5</xdr:col>
      <xdr:colOff>434340</xdr:colOff>
      <xdr:row>74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540BED3-8A0D-44E7-94F6-49816C64271B}"/>
            </a:ext>
          </a:extLst>
        </xdr:cNvPr>
        <xdr:cNvCxnSpPr/>
      </xdr:nvCxnSpPr>
      <xdr:spPr>
        <a:xfrm flipH="1">
          <a:off x="346710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71</xdr:row>
      <xdr:rowOff>38100</xdr:rowOff>
    </xdr:from>
    <xdr:to>
      <xdr:col>9</xdr:col>
      <xdr:colOff>137160</xdr:colOff>
      <xdr:row>74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A2056F6-14F3-4BA8-B2CC-CA387EF402AD}"/>
            </a:ext>
          </a:extLst>
        </xdr:cNvPr>
        <xdr:cNvCxnSpPr/>
      </xdr:nvCxnSpPr>
      <xdr:spPr>
        <a:xfrm flipH="1">
          <a:off x="574548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434340</xdr:colOff>
      <xdr:row>74</xdr:row>
      <xdr:rowOff>99060</xdr:rowOff>
    </xdr:from>
    <xdr:to>
      <xdr:col>9</xdr:col>
      <xdr:colOff>114300</xdr:colOff>
      <xdr:row>77</xdr:row>
      <xdr:rowOff>144780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A87BA33B-813A-4EEF-A306-C6AE7AFCB09C}"/>
            </a:ext>
          </a:extLst>
        </xdr:cNvPr>
        <xdr:cNvSpPr/>
      </xdr:nvSpPr>
      <xdr:spPr>
        <a:xfrm rot="5400000">
          <a:off x="4312920" y="12908280"/>
          <a:ext cx="594360" cy="22555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</xdr:colOff>
      <xdr:row>73</xdr:row>
      <xdr:rowOff>91440</xdr:rowOff>
    </xdr:from>
    <xdr:to>
      <xdr:col>5</xdr:col>
      <xdr:colOff>15240</xdr:colOff>
      <xdr:row>75</xdr:row>
      <xdr:rowOff>129540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50B5DC6-3C3F-4651-A26A-B10BCDE3FFEC}"/>
            </a:ext>
          </a:extLst>
        </xdr:cNvPr>
        <xdr:cNvSpPr/>
      </xdr:nvSpPr>
      <xdr:spPr>
        <a:xfrm>
          <a:off x="2552700" y="13548360"/>
          <a:ext cx="510540" cy="403860"/>
        </a:xfrm>
        <a:prstGeom prst="wedgeRoundRectCallout">
          <a:avLst>
            <a:gd name="adj1" fmla="val 117500"/>
            <a:gd name="adj2" fmla="val -299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9</xdr:col>
      <xdr:colOff>175260</xdr:colOff>
      <xdr:row>76</xdr:row>
      <xdr:rowOff>106680</xdr:rowOff>
    </xdr:from>
    <xdr:to>
      <xdr:col>10</xdr:col>
      <xdr:colOff>76200</xdr:colOff>
      <xdr:row>78</xdr:row>
      <xdr:rowOff>144780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E5837845-7C5A-42DC-8DDA-FDFC04303E61}"/>
            </a:ext>
          </a:extLst>
        </xdr:cNvPr>
        <xdr:cNvSpPr/>
      </xdr:nvSpPr>
      <xdr:spPr>
        <a:xfrm>
          <a:off x="5798820" y="14112240"/>
          <a:ext cx="510540" cy="403860"/>
        </a:xfrm>
        <a:prstGeom prst="wedgeRoundRectCallout">
          <a:avLst>
            <a:gd name="adj1" fmla="val -36231"/>
            <a:gd name="adj2" fmla="val -1507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8</xdr:col>
      <xdr:colOff>381000</xdr:colOff>
      <xdr:row>81</xdr:row>
      <xdr:rowOff>156210</xdr:rowOff>
    </xdr:from>
    <xdr:to>
      <xdr:col>16</xdr:col>
      <xdr:colOff>76200</xdr:colOff>
      <xdr:row>96</xdr:row>
      <xdr:rowOff>156210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0F2012-6BEE-423C-A1CE-4B153EA2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121</xdr:row>
      <xdr:rowOff>53340</xdr:rowOff>
    </xdr:from>
    <xdr:to>
      <xdr:col>13</xdr:col>
      <xdr:colOff>220980</xdr:colOff>
      <xdr:row>121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D21FE87-DE20-4E8D-AD1B-258CA5E78CD2}"/>
            </a:ext>
          </a:extLst>
        </xdr:cNvPr>
        <xdr:cNvCxnSpPr/>
      </xdr:nvCxnSpPr>
      <xdr:spPr>
        <a:xfrm>
          <a:off x="3749040" y="22303740"/>
          <a:ext cx="453390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128</xdr:row>
      <xdr:rowOff>68580</xdr:rowOff>
    </xdr:from>
    <xdr:to>
      <xdr:col>13</xdr:col>
      <xdr:colOff>457200</xdr:colOff>
      <xdr:row>128</xdr:row>
      <xdr:rowOff>83820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6FFC7E1-8227-4D71-8F7A-FDA04CCAA3DE}"/>
            </a:ext>
          </a:extLst>
        </xdr:cNvPr>
        <xdr:cNvCxnSpPr/>
      </xdr:nvCxnSpPr>
      <xdr:spPr>
        <a:xfrm>
          <a:off x="3810000" y="23682960"/>
          <a:ext cx="470916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120</xdr:row>
      <xdr:rowOff>152400</xdr:rowOff>
    </xdr:from>
    <xdr:to>
      <xdr:col>11</xdr:col>
      <xdr:colOff>335280</xdr:colOff>
      <xdr:row>121</xdr:row>
      <xdr:rowOff>213360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4878347-06A5-44B1-A410-D83BAF59DD80}"/>
            </a:ext>
          </a:extLst>
        </xdr:cNvPr>
        <xdr:cNvCxnSpPr/>
      </xdr:nvCxnSpPr>
      <xdr:spPr>
        <a:xfrm>
          <a:off x="7178040" y="22219920"/>
          <a:ext cx="0" cy="2438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120</xdr:row>
      <xdr:rowOff>137160</xdr:rowOff>
    </xdr:from>
    <xdr:to>
      <xdr:col>11</xdr:col>
      <xdr:colOff>518160</xdr:colOff>
      <xdr:row>121</xdr:row>
      <xdr:rowOff>198120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1CD6B87-57F0-42D9-B4CD-8DF9A8867A9F}"/>
            </a:ext>
          </a:extLst>
        </xdr:cNvPr>
        <xdr:cNvCxnSpPr/>
      </xdr:nvCxnSpPr>
      <xdr:spPr>
        <a:xfrm>
          <a:off x="7360920" y="22204680"/>
          <a:ext cx="0" cy="2438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146</xdr:row>
      <xdr:rowOff>152400</xdr:rowOff>
    </xdr:from>
    <xdr:to>
      <xdr:col>9</xdr:col>
      <xdr:colOff>396240</xdr:colOff>
      <xdr:row>146</xdr:row>
      <xdr:rowOff>167640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4D6276A-1AA7-4DDD-8ED0-3E307E98EACC}"/>
            </a:ext>
          </a:extLst>
        </xdr:cNvPr>
        <xdr:cNvCxnSpPr/>
      </xdr:nvCxnSpPr>
      <xdr:spPr>
        <a:xfrm>
          <a:off x="3032760" y="27073860"/>
          <a:ext cx="298704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166</xdr:row>
      <xdr:rowOff>38100</xdr:rowOff>
    </xdr:from>
    <xdr:to>
      <xdr:col>12</xdr:col>
      <xdr:colOff>266700</xdr:colOff>
      <xdr:row>166</xdr:row>
      <xdr:rowOff>45720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61FC21-A74D-4808-9D45-0B75581CE6C4}"/>
            </a:ext>
          </a:extLst>
        </xdr:cNvPr>
        <xdr:cNvCxnSpPr/>
      </xdr:nvCxnSpPr>
      <xdr:spPr>
        <a:xfrm>
          <a:off x="3756660" y="30617160"/>
          <a:ext cx="396240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251460</xdr:colOff>
      <xdr:row>153</xdr:row>
      <xdr:rowOff>91440</xdr:rowOff>
    </xdr:from>
    <xdr:to>
      <xdr:col>6</xdr:col>
      <xdr:colOff>281940</xdr:colOff>
      <xdr:row>167</xdr:row>
      <xdr:rowOff>7620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412DA9-3804-4E72-8B12-D031A9AD2710}"/>
            </a:ext>
          </a:extLst>
        </xdr:cNvPr>
        <xdr:cNvCxnSpPr/>
      </xdr:nvCxnSpPr>
      <xdr:spPr>
        <a:xfrm flipV="1">
          <a:off x="3909060" y="28293060"/>
          <a:ext cx="30480" cy="2476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154</xdr:row>
      <xdr:rowOff>152400</xdr:rowOff>
    </xdr:from>
    <xdr:to>
      <xdr:col>11</xdr:col>
      <xdr:colOff>274320</xdr:colOff>
      <xdr:row>155</xdr:row>
      <xdr:rowOff>167640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8507228-B7A9-497B-BF5A-BBD939F8103B}"/>
            </a:ext>
          </a:extLst>
        </xdr:cNvPr>
        <xdr:cNvSpPr/>
      </xdr:nvSpPr>
      <xdr:spPr>
        <a:xfrm>
          <a:off x="6918960" y="28536900"/>
          <a:ext cx="198120" cy="198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10</xdr:col>
      <xdr:colOff>68580</xdr:colOff>
      <xdr:row>162</xdr:row>
      <xdr:rowOff>137160</xdr:rowOff>
    </xdr:from>
    <xdr:to>
      <xdr:col>10</xdr:col>
      <xdr:colOff>266700</xdr:colOff>
      <xdr:row>163</xdr:row>
      <xdr:rowOff>144780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639C4C9-B8C3-4AF0-B163-F385210211D9}"/>
            </a:ext>
          </a:extLst>
        </xdr:cNvPr>
        <xdr:cNvSpPr/>
      </xdr:nvSpPr>
      <xdr:spPr>
        <a:xfrm>
          <a:off x="6301740" y="29984700"/>
          <a:ext cx="198120" cy="1905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594360</xdr:colOff>
      <xdr:row>153</xdr:row>
      <xdr:rowOff>7620</xdr:rowOff>
    </xdr:from>
    <xdr:to>
      <xdr:col>12</xdr:col>
      <xdr:colOff>182880</xdr:colOff>
      <xdr:row>154</xdr:row>
      <xdr:rowOff>15240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90FE12B-18CA-4729-8C36-C56F3541B38E}"/>
            </a:ext>
          </a:extLst>
        </xdr:cNvPr>
        <xdr:cNvSpPr/>
      </xdr:nvSpPr>
      <xdr:spPr>
        <a:xfrm>
          <a:off x="7437120" y="28209240"/>
          <a:ext cx="198120" cy="19050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245306</xdr:colOff>
      <xdr:row>153</xdr:row>
      <xdr:rowOff>170222</xdr:rowOff>
    </xdr:from>
    <xdr:to>
      <xdr:col>12</xdr:col>
      <xdr:colOff>13774</xdr:colOff>
      <xdr:row>154</xdr:row>
      <xdr:rowOff>181414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AD32CC3-22A0-4BC1-A463-2A0A764F7144}"/>
            </a:ext>
          </a:extLst>
        </xdr:cNvPr>
        <xdr:cNvCxnSpPr>
          <a:stCxn id="24" idx="7"/>
          <a:endCxn id="32" idx="3"/>
        </xdr:cNvCxnSpPr>
      </xdr:nvCxnSpPr>
      <xdr:spPr>
        <a:xfrm flipV="1">
          <a:off x="7088066" y="28371842"/>
          <a:ext cx="378068" cy="19407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153</xdr:row>
      <xdr:rowOff>22860</xdr:rowOff>
    </xdr:from>
    <xdr:to>
      <xdr:col>11</xdr:col>
      <xdr:colOff>259080</xdr:colOff>
      <xdr:row>168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6D4BEB0-BBCC-4437-B489-EC3EA45F453C}"/>
            </a:ext>
          </a:extLst>
        </xdr:cNvPr>
        <xdr:cNvCxnSpPr/>
      </xdr:nvCxnSpPr>
      <xdr:spPr>
        <a:xfrm>
          <a:off x="7086600" y="28224480"/>
          <a:ext cx="15240" cy="274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153</xdr:row>
      <xdr:rowOff>68580</xdr:rowOff>
    </xdr:from>
    <xdr:to>
      <xdr:col>12</xdr:col>
      <xdr:colOff>15240</xdr:colOff>
      <xdr:row>168</xdr:row>
      <xdr:rowOff>68580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9F340B0-5AD1-41DA-BA36-BAA21C15C6DD}"/>
            </a:ext>
          </a:extLst>
        </xdr:cNvPr>
        <xdr:cNvCxnSpPr/>
      </xdr:nvCxnSpPr>
      <xdr:spPr>
        <a:xfrm>
          <a:off x="7452360" y="28270200"/>
          <a:ext cx="15240" cy="274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154</xdr:row>
      <xdr:rowOff>160020</xdr:rowOff>
    </xdr:from>
    <xdr:to>
      <xdr:col>13</xdr:col>
      <xdr:colOff>38100</xdr:colOff>
      <xdr:row>155</xdr:row>
      <xdr:rowOff>7620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11AABBE-B4FA-4540-B0B8-3A4B4B581310}"/>
            </a:ext>
          </a:extLst>
        </xdr:cNvPr>
        <xdr:cNvCxnSpPr/>
      </xdr:nvCxnSpPr>
      <xdr:spPr>
        <a:xfrm>
          <a:off x="3703320" y="28544520"/>
          <a:ext cx="43967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153</xdr:row>
      <xdr:rowOff>144780</xdr:rowOff>
    </xdr:from>
    <xdr:to>
      <xdr:col>13</xdr:col>
      <xdr:colOff>190500</xdr:colOff>
      <xdr:row>153</xdr:row>
      <xdr:rowOff>175260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C1C75F9-6BFF-474D-B8FF-FAA27043170C}"/>
            </a:ext>
          </a:extLst>
        </xdr:cNvPr>
        <xdr:cNvCxnSpPr/>
      </xdr:nvCxnSpPr>
      <xdr:spPr>
        <a:xfrm>
          <a:off x="3855720" y="28346400"/>
          <a:ext cx="43967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160</xdr:row>
      <xdr:rowOff>99060</xdr:rowOff>
    </xdr:from>
    <xdr:to>
      <xdr:col>8</xdr:col>
      <xdr:colOff>487680</xdr:colOff>
      <xdr:row>166</xdr:row>
      <xdr:rowOff>30480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EE17FE8-AAE8-47B4-8B3D-CA2623C74400}"/>
            </a:ext>
          </a:extLst>
        </xdr:cNvPr>
        <xdr:cNvCxnSpPr/>
      </xdr:nvCxnSpPr>
      <xdr:spPr>
        <a:xfrm flipV="1">
          <a:off x="3947160" y="29580840"/>
          <a:ext cx="1554480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April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 skew kut"/>
      <sheetName val="Type I &amp; II"/>
      <sheetName val="Hyp Testing"/>
      <sheetName val="one sample t test"/>
      <sheetName val="Sheet2"/>
      <sheetName val="median"/>
      <sheetName val="reg dws"/>
      <sheetName val="log Reg"/>
      <sheetName val="clustering"/>
      <sheetName val="3may20"/>
      <sheetName val="d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7">
          <cell r="N27" t="str">
            <v>Values</v>
          </cell>
        </row>
        <row r="28">
          <cell r="M28">
            <v>1</v>
          </cell>
          <cell r="N28">
            <v>21</v>
          </cell>
        </row>
        <row r="29">
          <cell r="M29">
            <v>2</v>
          </cell>
          <cell r="N29">
            <v>22</v>
          </cell>
        </row>
        <row r="30">
          <cell r="M30">
            <v>3</v>
          </cell>
          <cell r="N30">
            <v>25</v>
          </cell>
        </row>
        <row r="31">
          <cell r="M31">
            <v>4</v>
          </cell>
          <cell r="N31">
            <v>27</v>
          </cell>
        </row>
        <row r="32">
          <cell r="M32">
            <v>5</v>
          </cell>
          <cell r="N32">
            <v>45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43DF-F66F-46EA-AFD0-D2C5FF7B6FB3}">
  <dimension ref="C2:W167"/>
  <sheetViews>
    <sheetView tabSelected="1" topLeftCell="A145" zoomScaleNormal="100" workbookViewId="0">
      <selection activeCell="Q168" sqref="Q168"/>
    </sheetView>
  </sheetViews>
  <sheetFormatPr defaultRowHeight="14.4" x14ac:dyDescent="0.3"/>
  <cols>
    <col min="7" max="7" width="10.88671875" customWidth="1"/>
  </cols>
  <sheetData>
    <row r="2" spans="3:21" ht="15" thickBot="1" x14ac:dyDescent="0.35">
      <c r="C2" t="s">
        <v>0</v>
      </c>
      <c r="J2" t="s">
        <v>1</v>
      </c>
      <c r="P2" t="s">
        <v>2</v>
      </c>
    </row>
    <row r="3" spans="3:21" x14ac:dyDescent="0.3">
      <c r="C3" s="1">
        <v>16</v>
      </c>
      <c r="G3" t="s">
        <v>3</v>
      </c>
    </row>
    <row r="4" spans="3:21" x14ac:dyDescent="0.3">
      <c r="C4" s="2">
        <v>18</v>
      </c>
    </row>
    <row r="5" spans="3:21" x14ac:dyDescent="0.3">
      <c r="C5" s="2">
        <v>18</v>
      </c>
      <c r="I5" t="s">
        <v>4</v>
      </c>
      <c r="L5" t="s">
        <v>5</v>
      </c>
      <c r="U5">
        <v>23</v>
      </c>
    </row>
    <row r="6" spans="3:21" x14ac:dyDescent="0.3">
      <c r="C6" s="2">
        <v>18</v>
      </c>
      <c r="U6">
        <v>19</v>
      </c>
    </row>
    <row r="7" spans="3:21" x14ac:dyDescent="0.3">
      <c r="C7" s="2">
        <v>19</v>
      </c>
      <c r="U7">
        <v>17</v>
      </c>
    </row>
    <row r="8" spans="3:21" x14ac:dyDescent="0.3">
      <c r="C8" s="2">
        <v>20</v>
      </c>
    </row>
    <row r="9" spans="3:21" x14ac:dyDescent="0.3">
      <c r="C9" s="2">
        <v>20</v>
      </c>
    </row>
    <row r="10" spans="3:21" x14ac:dyDescent="0.3">
      <c r="C10" s="3">
        <v>21</v>
      </c>
    </row>
    <row r="11" spans="3:21" x14ac:dyDescent="0.3">
      <c r="C11" s="3">
        <v>25</v>
      </c>
    </row>
    <row r="12" spans="3:21" x14ac:dyDescent="0.3">
      <c r="C12" s="3">
        <v>25</v>
      </c>
    </row>
    <row r="13" spans="3:21" x14ac:dyDescent="0.3">
      <c r="C13" s="3">
        <v>28</v>
      </c>
    </row>
    <row r="14" spans="3:21" x14ac:dyDescent="0.3">
      <c r="C14" s="3">
        <v>29</v>
      </c>
    </row>
    <row r="15" spans="3:21" x14ac:dyDescent="0.3">
      <c r="C15" s="3">
        <v>30</v>
      </c>
      <c r="M15">
        <v>37</v>
      </c>
    </row>
    <row r="16" spans="3:21" x14ac:dyDescent="0.3">
      <c r="C16" s="3">
        <v>30</v>
      </c>
      <c r="M16">
        <v>37.770000000000003</v>
      </c>
    </row>
    <row r="17" spans="3:20" x14ac:dyDescent="0.3">
      <c r="C17" s="3">
        <v>30</v>
      </c>
    </row>
    <row r="18" spans="3:20" x14ac:dyDescent="0.3">
      <c r="C18" s="4">
        <v>32</v>
      </c>
      <c r="M18">
        <v>31</v>
      </c>
      <c r="O18" t="s">
        <v>6</v>
      </c>
    </row>
    <row r="19" spans="3:20" x14ac:dyDescent="0.3">
      <c r="C19" s="4">
        <v>35</v>
      </c>
    </row>
    <row r="20" spans="3:20" x14ac:dyDescent="0.3">
      <c r="C20" s="4">
        <v>36</v>
      </c>
      <c r="O20" t="s">
        <v>7</v>
      </c>
    </row>
    <row r="21" spans="3:20" x14ac:dyDescent="0.3">
      <c r="C21" s="4">
        <v>38</v>
      </c>
      <c r="N21">
        <v>60</v>
      </c>
      <c r="Q21" s="5"/>
      <c r="R21" s="5" t="s">
        <v>8</v>
      </c>
      <c r="S21" s="5"/>
    </row>
    <row r="22" spans="3:20" x14ac:dyDescent="0.3">
      <c r="C22" s="4">
        <v>40</v>
      </c>
      <c r="Q22" s="5"/>
      <c r="R22" s="5">
        <v>7</v>
      </c>
      <c r="S22" s="5"/>
    </row>
    <row r="23" spans="3:20" x14ac:dyDescent="0.3">
      <c r="C23" s="4">
        <v>40</v>
      </c>
      <c r="Q23" s="5"/>
      <c r="R23" s="5">
        <v>3.5</v>
      </c>
      <c r="S23" s="5"/>
    </row>
    <row r="24" spans="3:20" x14ac:dyDescent="0.3">
      <c r="C24" s="6">
        <v>45</v>
      </c>
      <c r="Q24" s="5">
        <v>15</v>
      </c>
      <c r="R24" s="5" t="s">
        <v>9</v>
      </c>
      <c r="S24" s="5"/>
    </row>
    <row r="25" spans="3:20" x14ac:dyDescent="0.3">
      <c r="C25" s="3">
        <v>56</v>
      </c>
    </row>
    <row r="26" spans="3:20" x14ac:dyDescent="0.3">
      <c r="C26" s="3">
        <v>56</v>
      </c>
    </row>
    <row r="27" spans="3:20" x14ac:dyDescent="0.3">
      <c r="C27" s="3">
        <v>58</v>
      </c>
      <c r="M27" t="s">
        <v>10</v>
      </c>
      <c r="N27" t="s">
        <v>11</v>
      </c>
    </row>
    <row r="28" spans="3:20" x14ac:dyDescent="0.3">
      <c r="C28" s="3">
        <v>59</v>
      </c>
      <c r="M28">
        <v>1</v>
      </c>
      <c r="N28">
        <v>21</v>
      </c>
    </row>
    <row r="29" spans="3:20" x14ac:dyDescent="0.3">
      <c r="C29" s="7">
        <v>65</v>
      </c>
      <c r="M29">
        <v>2</v>
      </c>
      <c r="N29">
        <v>22</v>
      </c>
    </row>
    <row r="30" spans="3:20" x14ac:dyDescent="0.3">
      <c r="C30" s="8">
        <v>72</v>
      </c>
      <c r="M30">
        <v>3</v>
      </c>
      <c r="N30">
        <v>25</v>
      </c>
    </row>
    <row r="31" spans="3:20" x14ac:dyDescent="0.3">
      <c r="C31" s="8">
        <v>73</v>
      </c>
      <c r="M31">
        <v>4</v>
      </c>
      <c r="N31">
        <v>27</v>
      </c>
      <c r="T31" s="9">
        <v>12</v>
      </c>
    </row>
    <row r="32" spans="3:20" ht="15" thickBot="1" x14ac:dyDescent="0.35">
      <c r="C32" s="10">
        <v>81</v>
      </c>
      <c r="M32">
        <v>5</v>
      </c>
      <c r="N32">
        <v>45</v>
      </c>
      <c r="P32" t="s">
        <v>12</v>
      </c>
      <c r="S32" s="11">
        <v>21</v>
      </c>
      <c r="T32" s="12">
        <v>21</v>
      </c>
    </row>
    <row r="33" spans="7:20" x14ac:dyDescent="0.3">
      <c r="S33" s="11">
        <v>22</v>
      </c>
      <c r="T33" s="12">
        <v>22</v>
      </c>
    </row>
    <row r="34" spans="7:20" x14ac:dyDescent="0.3">
      <c r="S34" s="11">
        <v>25</v>
      </c>
      <c r="T34" s="12">
        <v>25</v>
      </c>
    </row>
    <row r="35" spans="7:20" x14ac:dyDescent="0.3">
      <c r="N35" t="s">
        <v>13</v>
      </c>
      <c r="P35" t="s">
        <v>14</v>
      </c>
      <c r="S35" s="11">
        <v>27</v>
      </c>
      <c r="T35" s="12">
        <v>27</v>
      </c>
    </row>
    <row r="36" spans="7:20" x14ac:dyDescent="0.3">
      <c r="N36" t="s">
        <v>15</v>
      </c>
      <c r="P36" t="s">
        <v>16</v>
      </c>
      <c r="T36" s="9">
        <v>45</v>
      </c>
    </row>
    <row r="37" spans="7:20" x14ac:dyDescent="0.3">
      <c r="N37" t="s">
        <v>17</v>
      </c>
      <c r="P37" t="s">
        <v>18</v>
      </c>
      <c r="S37">
        <f>AVERAGE(S32:S35)</f>
        <v>23.75</v>
      </c>
      <c r="T37">
        <f>AVERAGE(T31:T36)</f>
        <v>25.333333333333332</v>
      </c>
    </row>
    <row r="38" spans="7:20" x14ac:dyDescent="0.3">
      <c r="N38" t="s">
        <v>19</v>
      </c>
      <c r="P38" t="s">
        <v>20</v>
      </c>
    </row>
    <row r="39" spans="7:20" x14ac:dyDescent="0.3">
      <c r="N39" t="s">
        <v>21</v>
      </c>
      <c r="P39" s="11" t="s">
        <v>22</v>
      </c>
    </row>
    <row r="40" spans="7:20" x14ac:dyDescent="0.3">
      <c r="N40" t="s">
        <v>23</v>
      </c>
    </row>
    <row r="41" spans="7:20" x14ac:dyDescent="0.3">
      <c r="N41" t="s">
        <v>24</v>
      </c>
      <c r="P41" t="s">
        <v>25</v>
      </c>
    </row>
    <row r="42" spans="7:20" x14ac:dyDescent="0.3">
      <c r="R42" t="s">
        <v>26</v>
      </c>
      <c r="S42" t="s">
        <v>27</v>
      </c>
    </row>
    <row r="45" spans="7:20" x14ac:dyDescent="0.3">
      <c r="L45">
        <v>1</v>
      </c>
      <c r="M45" t="s">
        <v>28</v>
      </c>
      <c r="Q45" t="s">
        <v>29</v>
      </c>
    </row>
    <row r="46" spans="7:20" x14ac:dyDescent="0.3">
      <c r="G46" t="s">
        <v>45</v>
      </c>
      <c r="L46">
        <v>2</v>
      </c>
      <c r="M46" t="s">
        <v>30</v>
      </c>
      <c r="Q46" t="s">
        <v>31</v>
      </c>
    </row>
    <row r="47" spans="7:20" x14ac:dyDescent="0.3">
      <c r="G47" t="s">
        <v>36</v>
      </c>
      <c r="L47">
        <v>3</v>
      </c>
      <c r="M47" t="s">
        <v>32</v>
      </c>
      <c r="Q47" t="s">
        <v>33</v>
      </c>
    </row>
    <row r="48" spans="7:20" x14ac:dyDescent="0.3">
      <c r="L48">
        <v>4</v>
      </c>
      <c r="M48" t="s">
        <v>34</v>
      </c>
      <c r="Q48" t="s">
        <v>35</v>
      </c>
    </row>
    <row r="49" spans="7:18" x14ac:dyDescent="0.3">
      <c r="H49" t="s">
        <v>47</v>
      </c>
    </row>
    <row r="50" spans="7:18" x14ac:dyDescent="0.3">
      <c r="G50" t="s">
        <v>37</v>
      </c>
      <c r="H50">
        <v>90</v>
      </c>
    </row>
    <row r="51" spans="7:18" x14ac:dyDescent="0.3">
      <c r="G51" t="s">
        <v>38</v>
      </c>
      <c r="H51">
        <v>100</v>
      </c>
    </row>
    <row r="52" spans="7:18" x14ac:dyDescent="0.3">
      <c r="G52" t="s">
        <v>39</v>
      </c>
      <c r="H52">
        <v>75</v>
      </c>
    </row>
    <row r="53" spans="7:18" x14ac:dyDescent="0.3">
      <c r="G53" t="s">
        <v>40</v>
      </c>
      <c r="H53">
        <v>100</v>
      </c>
      <c r="Q53" t="s">
        <v>48</v>
      </c>
    </row>
    <row r="54" spans="7:18" x14ac:dyDescent="0.3">
      <c r="G54" t="s">
        <v>41</v>
      </c>
      <c r="H54">
        <v>95</v>
      </c>
      <c r="P54" t="s">
        <v>43</v>
      </c>
      <c r="Q54" t="s">
        <v>46</v>
      </c>
    </row>
    <row r="55" spans="7:18" x14ac:dyDescent="0.3">
      <c r="G55" t="s">
        <v>42</v>
      </c>
      <c r="H55">
        <v>100</v>
      </c>
    </row>
    <row r="56" spans="7:18" x14ac:dyDescent="0.3">
      <c r="H56">
        <v>90</v>
      </c>
      <c r="K56" t="s">
        <v>52</v>
      </c>
    </row>
    <row r="57" spans="7:18" x14ac:dyDescent="0.3">
      <c r="G57" t="s">
        <v>44</v>
      </c>
      <c r="H57">
        <v>75</v>
      </c>
    </row>
    <row r="59" spans="7:18" ht="18" x14ac:dyDescent="0.35">
      <c r="G59" s="14" t="s">
        <v>55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7:18" x14ac:dyDescent="0.3">
      <c r="H60" t="s">
        <v>58</v>
      </c>
    </row>
    <row r="61" spans="7:18" x14ac:dyDescent="0.3">
      <c r="G61" t="s">
        <v>49</v>
      </c>
      <c r="H61">
        <v>95</v>
      </c>
      <c r="I61" t="s">
        <v>57</v>
      </c>
    </row>
    <row r="62" spans="7:18" x14ac:dyDescent="0.3">
      <c r="G62" t="s">
        <v>50</v>
      </c>
      <c r="L62" t="s">
        <v>56</v>
      </c>
      <c r="N62">
        <v>3.43</v>
      </c>
      <c r="O62" t="s">
        <v>59</v>
      </c>
    </row>
    <row r="63" spans="7:18" x14ac:dyDescent="0.3">
      <c r="G63">
        <v>37.770000000000003</v>
      </c>
      <c r="L63" t="s">
        <v>54</v>
      </c>
    </row>
    <row r="64" spans="7:18" ht="15.6" x14ac:dyDescent="0.3">
      <c r="G64" t="s">
        <v>51</v>
      </c>
      <c r="M64" s="17">
        <v>1.96</v>
      </c>
      <c r="N64" t="s">
        <v>62</v>
      </c>
    </row>
    <row r="65" spans="5:17" x14ac:dyDescent="0.3">
      <c r="G65">
        <v>37.5</v>
      </c>
      <c r="K65" s="16" t="s">
        <v>60</v>
      </c>
      <c r="L65" s="16">
        <v>45</v>
      </c>
    </row>
    <row r="66" spans="5:17" x14ac:dyDescent="0.3">
      <c r="G66" t="s">
        <v>53</v>
      </c>
      <c r="K66" s="16" t="s">
        <v>61</v>
      </c>
      <c r="L66" s="16">
        <v>31</v>
      </c>
    </row>
    <row r="67" spans="5:17" ht="15.6" x14ac:dyDescent="0.3">
      <c r="M67" s="13" t="s">
        <v>63</v>
      </c>
      <c r="Q67" t="s">
        <v>64</v>
      </c>
    </row>
    <row r="68" spans="5:17" ht="15.6" x14ac:dyDescent="0.3">
      <c r="M68" s="18" t="s">
        <v>65</v>
      </c>
    </row>
    <row r="70" spans="5:17" x14ac:dyDescent="0.3">
      <c r="K70" t="s">
        <v>66</v>
      </c>
    </row>
    <row r="71" spans="5:17" x14ac:dyDescent="0.3">
      <c r="K71" t="s">
        <v>67</v>
      </c>
    </row>
    <row r="72" spans="5:17" x14ac:dyDescent="0.3">
      <c r="K72" t="s">
        <v>68</v>
      </c>
    </row>
    <row r="74" spans="5:17" x14ac:dyDescent="0.3">
      <c r="L74" t="s">
        <v>69</v>
      </c>
    </row>
    <row r="75" spans="5:17" x14ac:dyDescent="0.3">
      <c r="L75" t="s">
        <v>70</v>
      </c>
    </row>
    <row r="76" spans="5:17" x14ac:dyDescent="0.3">
      <c r="K76" t="s">
        <v>71</v>
      </c>
    </row>
    <row r="77" spans="5:17" x14ac:dyDescent="0.3">
      <c r="E77">
        <v>2.5000000000000001E-2</v>
      </c>
    </row>
    <row r="78" spans="5:17" x14ac:dyDescent="0.3">
      <c r="L78" t="s">
        <v>72</v>
      </c>
      <c r="M78" t="s">
        <v>74</v>
      </c>
    </row>
    <row r="79" spans="5:17" x14ac:dyDescent="0.3">
      <c r="L79" t="s">
        <v>73</v>
      </c>
    </row>
    <row r="80" spans="5:17" x14ac:dyDescent="0.3">
      <c r="J80">
        <v>2.5000000000000001E-2</v>
      </c>
    </row>
    <row r="81" spans="6:14" ht="15.6" x14ac:dyDescent="0.3">
      <c r="L81">
        <f>TINV(0.05,29)</f>
        <v>2.0452296421327048</v>
      </c>
      <c r="M81" s="19" t="s">
        <v>75</v>
      </c>
      <c r="N81" s="20"/>
    </row>
    <row r="82" spans="6:14" x14ac:dyDescent="0.3">
      <c r="G82" s="21">
        <v>0.95</v>
      </c>
    </row>
    <row r="83" spans="6:14" x14ac:dyDescent="0.3">
      <c r="F83" s="20" t="s">
        <v>76</v>
      </c>
      <c r="G83" s="20" t="s">
        <v>77</v>
      </c>
      <c r="H83" s="20" t="s">
        <v>78</v>
      </c>
    </row>
    <row r="84" spans="6:14" x14ac:dyDescent="0.3">
      <c r="F84" s="20">
        <v>30</v>
      </c>
      <c r="G84" s="20">
        <v>1.96</v>
      </c>
      <c r="H84" s="20">
        <f>TINV(0.05,29)</f>
        <v>2.0452296421327048</v>
      </c>
    </row>
    <row r="85" spans="6:14" x14ac:dyDescent="0.3">
      <c r="F85" s="20">
        <v>50</v>
      </c>
      <c r="G85" s="20">
        <v>1.96</v>
      </c>
      <c r="H85" s="20">
        <f>TINV(0.05,49)</f>
        <v>2.0095752371292388</v>
      </c>
    </row>
    <row r="86" spans="6:14" x14ac:dyDescent="0.3">
      <c r="F86" s="20">
        <v>100</v>
      </c>
      <c r="G86" s="20">
        <v>1.96</v>
      </c>
      <c r="H86" s="20">
        <f>TINV(0.05,99)</f>
        <v>1.9842169515864165</v>
      </c>
    </row>
    <row r="87" spans="6:14" x14ac:dyDescent="0.3">
      <c r="F87" s="20">
        <v>500</v>
      </c>
      <c r="G87" s="20">
        <v>1.96</v>
      </c>
      <c r="H87" s="20">
        <f>TINV(0.05,499)</f>
        <v>1.964729390987682</v>
      </c>
    </row>
    <row r="88" spans="6:14" x14ac:dyDescent="0.3">
      <c r="F88" s="20">
        <v>1000</v>
      </c>
      <c r="G88" s="20">
        <v>1.96</v>
      </c>
      <c r="H88" s="20">
        <f>TINV(0.05,999)</f>
        <v>1.9623414611334626</v>
      </c>
    </row>
    <row r="89" spans="6:14" x14ac:dyDescent="0.3">
      <c r="F89" s="20">
        <v>2000</v>
      </c>
      <c r="G89" s="20">
        <v>1.96</v>
      </c>
      <c r="H89" s="20">
        <f>TINV(0.05,1999)</f>
        <v>1.9611514201705258</v>
      </c>
    </row>
    <row r="90" spans="6:14" x14ac:dyDescent="0.3">
      <c r="F90" s="20">
        <v>10000</v>
      </c>
      <c r="G90" s="20">
        <v>1.96</v>
      </c>
      <c r="H90" s="20">
        <f>TINV(0.05,9999)</f>
        <v>1.960201263620778</v>
      </c>
    </row>
    <row r="92" spans="6:14" x14ac:dyDescent="0.3">
      <c r="F92" t="s">
        <v>79</v>
      </c>
    </row>
    <row r="93" spans="6:14" x14ac:dyDescent="0.3">
      <c r="F93" t="s">
        <v>80</v>
      </c>
    </row>
    <row r="100" spans="5:13" x14ac:dyDescent="0.3">
      <c r="I100" t="s">
        <v>81</v>
      </c>
      <c r="J100" t="s">
        <v>87</v>
      </c>
      <c r="K100" t="s">
        <v>90</v>
      </c>
      <c r="L100" t="s">
        <v>91</v>
      </c>
      <c r="M100" t="s">
        <v>92</v>
      </c>
    </row>
    <row r="101" spans="5:13" x14ac:dyDescent="0.3">
      <c r="H101">
        <v>1</v>
      </c>
      <c r="I101" t="s">
        <v>82</v>
      </c>
      <c r="J101" t="s">
        <v>88</v>
      </c>
      <c r="K101">
        <v>50</v>
      </c>
      <c r="L101">
        <v>30</v>
      </c>
    </row>
    <row r="102" spans="5:13" x14ac:dyDescent="0.3">
      <c r="H102">
        <v>2</v>
      </c>
      <c r="I102" t="s">
        <v>83</v>
      </c>
      <c r="J102" t="s">
        <v>88</v>
      </c>
      <c r="K102">
        <v>70</v>
      </c>
      <c r="L102">
        <v>30</v>
      </c>
    </row>
    <row r="103" spans="5:13" x14ac:dyDescent="0.3">
      <c r="H103">
        <v>3</v>
      </c>
      <c r="I103" t="s">
        <v>84</v>
      </c>
      <c r="J103" t="s">
        <v>89</v>
      </c>
      <c r="K103">
        <v>75</v>
      </c>
    </row>
    <row r="104" spans="5:13" x14ac:dyDescent="0.3">
      <c r="I104" t="s">
        <v>85</v>
      </c>
      <c r="J104" t="s">
        <v>89</v>
      </c>
      <c r="K104">
        <v>80</v>
      </c>
    </row>
    <row r="105" spans="5:13" x14ac:dyDescent="0.3">
      <c r="H105">
        <v>100</v>
      </c>
      <c r="I105" t="s">
        <v>86</v>
      </c>
      <c r="J105" t="s">
        <v>89</v>
      </c>
      <c r="K105">
        <v>100</v>
      </c>
    </row>
    <row r="107" spans="5:13" x14ac:dyDescent="0.3">
      <c r="I107" t="s">
        <v>93</v>
      </c>
    </row>
    <row r="109" spans="5:13" x14ac:dyDescent="0.3">
      <c r="E109" t="s">
        <v>94</v>
      </c>
    </row>
    <row r="111" spans="5:13" x14ac:dyDescent="0.3">
      <c r="F111">
        <v>21</v>
      </c>
    </row>
    <row r="112" spans="5:13" x14ac:dyDescent="0.3">
      <c r="F112">
        <v>23</v>
      </c>
    </row>
    <row r="113" spans="6:19" x14ac:dyDescent="0.3">
      <c r="F113">
        <v>24</v>
      </c>
    </row>
    <row r="114" spans="6:19" x14ac:dyDescent="0.3">
      <c r="F114">
        <v>20</v>
      </c>
    </row>
    <row r="115" spans="6:19" x14ac:dyDescent="0.3">
      <c r="F115">
        <v>25</v>
      </c>
    </row>
    <row r="116" spans="6:19" x14ac:dyDescent="0.3">
      <c r="F116">
        <v>29</v>
      </c>
    </row>
    <row r="117" spans="6:19" x14ac:dyDescent="0.3">
      <c r="G117">
        <v>30</v>
      </c>
    </row>
    <row r="119" spans="6:19" ht="15" thickBot="1" x14ac:dyDescent="0.35">
      <c r="M119" t="s">
        <v>102</v>
      </c>
    </row>
    <row r="120" spans="6:19" x14ac:dyDescent="0.3">
      <c r="F120" s="25"/>
      <c r="G120" s="26"/>
      <c r="H120" s="26"/>
      <c r="I120" s="26"/>
      <c r="J120" s="26"/>
      <c r="K120" s="26"/>
      <c r="L120" s="26"/>
      <c r="M120" s="26"/>
      <c r="N120" s="27"/>
    </row>
    <row r="121" spans="6:19" x14ac:dyDescent="0.3">
      <c r="F121" s="28"/>
      <c r="G121" s="29"/>
      <c r="H121" s="29"/>
      <c r="I121" s="29"/>
      <c r="J121" s="29"/>
      <c r="K121" s="29"/>
      <c r="L121" s="30">
        <v>0.5</v>
      </c>
      <c r="M121" s="29"/>
      <c r="N121" s="31"/>
    </row>
    <row r="122" spans="6:19" ht="21" x14ac:dyDescent="0.4">
      <c r="F122" s="28">
        <v>-1</v>
      </c>
      <c r="G122" s="29"/>
      <c r="H122" s="29"/>
      <c r="I122" s="29"/>
      <c r="J122" s="32">
        <v>0</v>
      </c>
      <c r="K122" s="29"/>
      <c r="L122" s="29"/>
      <c r="M122" s="29"/>
      <c r="N122" s="33">
        <v>1</v>
      </c>
    </row>
    <row r="123" spans="6:19" x14ac:dyDescent="0.3">
      <c r="F123" s="28"/>
      <c r="G123" s="29"/>
      <c r="H123" s="29"/>
      <c r="I123" s="29"/>
      <c r="J123" s="29"/>
      <c r="K123" s="29"/>
      <c r="L123" s="34">
        <v>0.6</v>
      </c>
      <c r="M123" s="29"/>
      <c r="N123" s="31"/>
      <c r="P123" t="s">
        <v>103</v>
      </c>
    </row>
    <row r="124" spans="6:19" ht="15" thickBot="1" x14ac:dyDescent="0.35">
      <c r="F124" s="35"/>
      <c r="G124" s="36"/>
      <c r="H124" s="36"/>
      <c r="I124" s="36"/>
      <c r="J124" s="36"/>
      <c r="K124" s="36"/>
      <c r="L124" s="36"/>
      <c r="M124" s="36"/>
      <c r="N124" s="37"/>
      <c r="R124" t="s">
        <v>104</v>
      </c>
    </row>
    <row r="125" spans="6:19" x14ac:dyDescent="0.3">
      <c r="G125" s="23" t="s">
        <v>98</v>
      </c>
      <c r="H125" s="23" t="s">
        <v>101</v>
      </c>
      <c r="I125" s="23" t="s">
        <v>84</v>
      </c>
      <c r="J125" s="23" t="s">
        <v>100</v>
      </c>
      <c r="K125" s="23" t="s">
        <v>96</v>
      </c>
      <c r="L125" s="23" t="s">
        <v>86</v>
      </c>
      <c r="M125" s="23" t="s">
        <v>99</v>
      </c>
      <c r="N125" s="23" t="s">
        <v>82</v>
      </c>
    </row>
    <row r="126" spans="6:19" x14ac:dyDescent="0.3">
      <c r="F126" t="s">
        <v>95</v>
      </c>
      <c r="G126" s="24">
        <v>0.6</v>
      </c>
      <c r="H126" s="24">
        <v>0.73333333333333328</v>
      </c>
      <c r="I126" s="24">
        <v>0.73333333333333328</v>
      </c>
      <c r="J126" s="24">
        <v>0.73333333333333328</v>
      </c>
      <c r="K126" s="24">
        <v>0.8</v>
      </c>
      <c r="L126" s="24">
        <v>0.83333333333333337</v>
      </c>
      <c r="M126" s="24">
        <v>0.96666666666666667</v>
      </c>
      <c r="N126" s="24">
        <v>1</v>
      </c>
      <c r="P126" s="11" t="s">
        <v>105</v>
      </c>
      <c r="Q126" s="11"/>
      <c r="R126" s="11"/>
      <c r="S126" s="11"/>
    </row>
    <row r="127" spans="6:19" x14ac:dyDescent="0.3">
      <c r="F127">
        <v>30</v>
      </c>
      <c r="P127" s="11"/>
      <c r="Q127" s="11"/>
      <c r="R127" s="11"/>
      <c r="S127" s="11"/>
    </row>
    <row r="128" spans="6:19" x14ac:dyDescent="0.3">
      <c r="P128" s="11"/>
      <c r="Q128" s="11"/>
      <c r="R128" s="11" t="s">
        <v>104</v>
      </c>
      <c r="S128" s="11"/>
    </row>
    <row r="129" spans="3:19" x14ac:dyDescent="0.3">
      <c r="F129">
        <v>0</v>
      </c>
      <c r="N129">
        <v>1</v>
      </c>
    </row>
    <row r="130" spans="3:19" x14ac:dyDescent="0.3">
      <c r="P130" s="20" t="s">
        <v>108</v>
      </c>
      <c r="Q130" s="20"/>
      <c r="R130" s="20"/>
      <c r="S130" s="20"/>
    </row>
    <row r="131" spans="3:19" x14ac:dyDescent="0.3">
      <c r="E131">
        <v>150</v>
      </c>
    </row>
    <row r="132" spans="3:19" x14ac:dyDescent="0.3">
      <c r="D132" s="11" t="s">
        <v>96</v>
      </c>
      <c r="E132" s="11">
        <v>120</v>
      </c>
      <c r="F132" s="22">
        <f>E132/$E$138</f>
        <v>0.8</v>
      </c>
      <c r="H132" t="s">
        <v>98</v>
      </c>
      <c r="I132" s="22">
        <v>0.6</v>
      </c>
      <c r="P132" s="38" t="s">
        <v>109</v>
      </c>
      <c r="Q132" s="38"/>
      <c r="R132" s="38"/>
    </row>
    <row r="133" spans="3:19" x14ac:dyDescent="0.3">
      <c r="D133" s="11" t="s">
        <v>86</v>
      </c>
      <c r="E133" s="11">
        <v>125</v>
      </c>
      <c r="F133" s="22">
        <f t="shared" ref="F133:F139" si="0">E133/$E$138</f>
        <v>0.83333333333333337</v>
      </c>
      <c r="H133" t="s">
        <v>101</v>
      </c>
      <c r="I133" s="22">
        <v>0.73333333333333328</v>
      </c>
    </row>
    <row r="134" spans="3:19" x14ac:dyDescent="0.3">
      <c r="C134" t="s">
        <v>97</v>
      </c>
      <c r="D134" s="11"/>
      <c r="E134" s="11">
        <v>110</v>
      </c>
      <c r="F134" s="22">
        <f t="shared" si="0"/>
        <v>0.73333333333333328</v>
      </c>
      <c r="H134" t="s">
        <v>84</v>
      </c>
      <c r="I134" s="22">
        <v>0.73333333333333328</v>
      </c>
      <c r="N134" t="s">
        <v>106</v>
      </c>
    </row>
    <row r="135" spans="3:19" x14ac:dyDescent="0.3">
      <c r="D135" s="11" t="s">
        <v>98</v>
      </c>
      <c r="E135" s="11">
        <v>90</v>
      </c>
      <c r="F135" s="22">
        <f t="shared" si="0"/>
        <v>0.6</v>
      </c>
      <c r="H135" t="s">
        <v>100</v>
      </c>
      <c r="I135" s="22">
        <v>0.73333333333333328</v>
      </c>
      <c r="N135" t="s">
        <v>107</v>
      </c>
      <c r="O135">
        <v>0.2</v>
      </c>
    </row>
    <row r="136" spans="3:19" x14ac:dyDescent="0.3">
      <c r="D136" s="11" t="s">
        <v>84</v>
      </c>
      <c r="E136" s="11">
        <v>110</v>
      </c>
      <c r="F136" s="22">
        <f t="shared" si="0"/>
        <v>0.73333333333333328</v>
      </c>
      <c r="H136" t="s">
        <v>96</v>
      </c>
      <c r="I136" s="22">
        <v>0.8</v>
      </c>
    </row>
    <row r="137" spans="3:19" x14ac:dyDescent="0.3">
      <c r="D137" s="11" t="s">
        <v>99</v>
      </c>
      <c r="E137" s="11">
        <v>145</v>
      </c>
      <c r="F137" s="22">
        <f t="shared" si="0"/>
        <v>0.96666666666666667</v>
      </c>
      <c r="H137" t="s">
        <v>86</v>
      </c>
      <c r="I137" s="22">
        <v>0.83333333333333337</v>
      </c>
      <c r="O137" t="s">
        <v>121</v>
      </c>
    </row>
    <row r="138" spans="3:19" x14ac:dyDescent="0.3">
      <c r="D138" s="11" t="s">
        <v>82</v>
      </c>
      <c r="E138" s="11">
        <v>150</v>
      </c>
      <c r="F138" s="22">
        <f t="shared" si="0"/>
        <v>1</v>
      </c>
      <c r="H138" t="s">
        <v>99</v>
      </c>
      <c r="I138" s="22">
        <v>0.96666666666666667</v>
      </c>
      <c r="O138" t="s">
        <v>122</v>
      </c>
    </row>
    <row r="139" spans="3:19" x14ac:dyDescent="0.3">
      <c r="D139" s="11" t="s">
        <v>100</v>
      </c>
      <c r="E139" s="11">
        <v>110</v>
      </c>
      <c r="F139" s="22">
        <f t="shared" si="0"/>
        <v>0.73333333333333328</v>
      </c>
      <c r="H139" t="s">
        <v>82</v>
      </c>
      <c r="I139" s="22">
        <v>1</v>
      </c>
    </row>
    <row r="142" spans="3:19" x14ac:dyDescent="0.3">
      <c r="G142" t="s">
        <v>110</v>
      </c>
      <c r="H142" t="s">
        <v>115</v>
      </c>
      <c r="P142" s="5">
        <v>20</v>
      </c>
      <c r="Q142" s="5"/>
      <c r="R142" s="5"/>
    </row>
    <row r="143" spans="3:19" x14ac:dyDescent="0.3">
      <c r="F143" t="s">
        <v>111</v>
      </c>
      <c r="G143">
        <v>200</v>
      </c>
      <c r="H143" s="11">
        <v>1</v>
      </c>
      <c r="N143" t="s">
        <v>117</v>
      </c>
      <c r="P143" s="5"/>
      <c r="Q143" s="5"/>
      <c r="R143" s="5"/>
    </row>
    <row r="144" spans="3:19" x14ac:dyDescent="0.3">
      <c r="F144" t="s">
        <v>112</v>
      </c>
      <c r="G144">
        <v>221</v>
      </c>
      <c r="H144" s="5">
        <v>3</v>
      </c>
      <c r="N144" t="s">
        <v>118</v>
      </c>
      <c r="P144" s="5" t="s">
        <v>123</v>
      </c>
      <c r="Q144" s="5"/>
      <c r="R144" s="5">
        <v>2</v>
      </c>
    </row>
    <row r="145" spans="6:23" x14ac:dyDescent="0.3">
      <c r="G145">
        <v>234</v>
      </c>
      <c r="H145" s="39">
        <v>2</v>
      </c>
      <c r="P145" s="5" t="s">
        <v>124</v>
      </c>
      <c r="Q145" s="5"/>
      <c r="R145" s="5">
        <v>3</v>
      </c>
    </row>
    <row r="146" spans="6:23" x14ac:dyDescent="0.3">
      <c r="G146">
        <v>300</v>
      </c>
      <c r="H146" s="11">
        <v>1</v>
      </c>
      <c r="P146" s="5" t="s">
        <v>125</v>
      </c>
      <c r="Q146" s="5"/>
      <c r="R146" s="5"/>
    </row>
    <row r="147" spans="6:23" x14ac:dyDescent="0.3">
      <c r="G147">
        <v>375</v>
      </c>
      <c r="H147" s="20">
        <v>4</v>
      </c>
      <c r="K147" t="s">
        <v>116</v>
      </c>
    </row>
    <row r="148" spans="6:23" x14ac:dyDescent="0.3">
      <c r="G148">
        <v>400</v>
      </c>
      <c r="H148" s="39">
        <v>2</v>
      </c>
      <c r="P148" s="5" t="s">
        <v>126</v>
      </c>
      <c r="Q148" t="s">
        <v>130</v>
      </c>
    </row>
    <row r="149" spans="6:23" x14ac:dyDescent="0.3">
      <c r="G149">
        <v>125</v>
      </c>
      <c r="H149" s="5">
        <v>3</v>
      </c>
      <c r="K149" t="s">
        <v>119</v>
      </c>
      <c r="P149" s="5" t="s">
        <v>127</v>
      </c>
    </row>
    <row r="150" spans="6:23" x14ac:dyDescent="0.3">
      <c r="G150">
        <v>534</v>
      </c>
      <c r="H150" s="20">
        <v>4</v>
      </c>
      <c r="K150">
        <v>1000</v>
      </c>
      <c r="L150">
        <v>30</v>
      </c>
      <c r="P150" s="5" t="s">
        <v>128</v>
      </c>
    </row>
    <row r="151" spans="6:23" x14ac:dyDescent="0.3">
      <c r="M151" t="s">
        <v>120</v>
      </c>
    </row>
    <row r="152" spans="6:23" x14ac:dyDescent="0.3">
      <c r="F152" t="s">
        <v>113</v>
      </c>
      <c r="G152">
        <v>1800</v>
      </c>
      <c r="H152">
        <v>2</v>
      </c>
      <c r="P152" s="5" t="s">
        <v>129</v>
      </c>
    </row>
    <row r="153" spans="6:23" x14ac:dyDescent="0.3">
      <c r="F153" t="s">
        <v>114</v>
      </c>
    </row>
    <row r="154" spans="6:23" x14ac:dyDescent="0.3">
      <c r="G154" s="16" t="s">
        <v>95</v>
      </c>
      <c r="R154" t="s">
        <v>136</v>
      </c>
    </row>
    <row r="155" spans="6:23" x14ac:dyDescent="0.3">
      <c r="M155" t="s">
        <v>141</v>
      </c>
      <c r="R155" s="40" t="s">
        <v>134</v>
      </c>
      <c r="S155" s="40" t="s">
        <v>95</v>
      </c>
      <c r="T155" s="40" t="s">
        <v>135</v>
      </c>
      <c r="U155" s="40" t="s">
        <v>144</v>
      </c>
      <c r="V155" s="40"/>
      <c r="W155" s="40"/>
    </row>
    <row r="156" spans="6:23" x14ac:dyDescent="0.3">
      <c r="L156" t="s">
        <v>142</v>
      </c>
      <c r="Q156" t="s">
        <v>131</v>
      </c>
      <c r="R156" s="40">
        <v>8</v>
      </c>
      <c r="S156" s="40">
        <v>8</v>
      </c>
      <c r="T156" s="40">
        <v>7</v>
      </c>
      <c r="U156" s="40">
        <v>0</v>
      </c>
    </row>
    <row r="157" spans="6:23" x14ac:dyDescent="0.3">
      <c r="Q157" t="s">
        <v>132</v>
      </c>
      <c r="R157" s="40">
        <v>7</v>
      </c>
      <c r="S157" s="40">
        <v>2</v>
      </c>
      <c r="T157" s="40">
        <v>9</v>
      </c>
      <c r="U157" s="40">
        <v>8</v>
      </c>
    </row>
    <row r="158" spans="6:23" x14ac:dyDescent="0.3">
      <c r="Q158" t="s">
        <v>133</v>
      </c>
      <c r="R158" s="40">
        <v>9</v>
      </c>
      <c r="S158" s="40">
        <v>9</v>
      </c>
      <c r="T158" s="40">
        <v>8</v>
      </c>
      <c r="U158" s="40">
        <v>5</v>
      </c>
    </row>
    <row r="159" spans="6:23" x14ac:dyDescent="0.3">
      <c r="Q159" t="s">
        <v>146</v>
      </c>
      <c r="R159" s="40">
        <v>0</v>
      </c>
    </row>
    <row r="160" spans="6:23" x14ac:dyDescent="0.3">
      <c r="Q160" t="s">
        <v>137</v>
      </c>
      <c r="R160">
        <f>SQRT((R156-R157)^2+(S156-S157)^2+(T156-T157)^2+(U156-U157)^2)</f>
        <v>10.246950765959598</v>
      </c>
    </row>
    <row r="161" spans="13:19" x14ac:dyDescent="0.3">
      <c r="Q161" t="s">
        <v>138</v>
      </c>
      <c r="R161">
        <f>SQRT((R156-R158)^2+(S156-S158)^2+(T156-T158)^2+(U156-U158)^2)</f>
        <v>5.2915026221291814</v>
      </c>
    </row>
    <row r="162" spans="13:19" x14ac:dyDescent="0.3">
      <c r="Q162" t="s">
        <v>139</v>
      </c>
    </row>
    <row r="165" spans="13:19" ht="15.6" x14ac:dyDescent="0.3">
      <c r="P165" t="s">
        <v>143</v>
      </c>
      <c r="S165" s="13" t="s">
        <v>145</v>
      </c>
    </row>
    <row r="166" spans="13:19" x14ac:dyDescent="0.3">
      <c r="P166">
        <f>SQRT((2))</f>
        <v>1.4142135623730951</v>
      </c>
    </row>
    <row r="167" spans="13:19" x14ac:dyDescent="0.3">
      <c r="M167" s="41" t="s">
        <v>140</v>
      </c>
    </row>
  </sheetData>
  <sortState xmlns:xlrd2="http://schemas.microsoft.com/office/spreadsheetml/2017/richdata2" ref="H132:I139">
    <sortCondition ref="I1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2020-05-03T08:55:30Z</dcterms:created>
  <dcterms:modified xsi:type="dcterms:W3CDTF">2020-05-17T08:34:31Z</dcterms:modified>
</cp:coreProperties>
</file>