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ANA\Alayees\New Alayees\Bill\"/>
    </mc:Choice>
  </mc:AlternateContent>
  <bookViews>
    <workbookView xWindow="0" yWindow="0" windowWidth="17970" windowHeight="6060" tabRatio="940" activeTab="4"/>
  </bookViews>
  <sheets>
    <sheet name="02-06-2023 014" sheetId="2" r:id="rId1"/>
    <sheet name="05-06-2023 015" sheetId="3" r:id="rId2"/>
    <sheet name="06-06-2023 016" sheetId="4" r:id="rId3"/>
    <sheet name="12-06-2023 017" sheetId="5" r:id="rId4"/>
    <sheet name="13-06-2023 018" sheetId="6" r:id="rId5"/>
    <sheet name="19-06-2023 019" sheetId="7" r:id="rId6"/>
    <sheet name="20-06-2023 020" sheetId="8" r:id="rId7"/>
    <sheet name="26-06-2023 021" sheetId="9" r:id="rId8"/>
    <sheet name="27-06-2023 022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I27" i="9"/>
  <c r="I31" i="8"/>
  <c r="G17" i="9"/>
  <c r="I17" i="9" s="1"/>
  <c r="G18" i="9"/>
  <c r="I18" i="9" s="1"/>
  <c r="G15" i="9"/>
  <c r="I15" i="9" s="1"/>
  <c r="G19" i="9"/>
  <c r="I19" i="9" s="1"/>
  <c r="E20" i="10"/>
  <c r="G19" i="10"/>
  <c r="I19" i="10" s="1"/>
  <c r="G18" i="10"/>
  <c r="I18" i="10" s="1"/>
  <c r="G17" i="10"/>
  <c r="I17" i="10" s="1"/>
  <c r="G16" i="10"/>
  <c r="I16" i="10" s="1"/>
  <c r="G15" i="10"/>
  <c r="I15" i="10" s="1"/>
  <c r="G14" i="10"/>
  <c r="I14" i="10" s="1"/>
  <c r="G13" i="10"/>
  <c r="I13" i="10" s="1"/>
  <c r="G12" i="10"/>
  <c r="I12" i="10" s="1"/>
  <c r="G11" i="10"/>
  <c r="I11" i="10" s="1"/>
  <c r="G10" i="10"/>
  <c r="E24" i="9"/>
  <c r="G23" i="9"/>
  <c r="I23" i="9" s="1"/>
  <c r="G22" i="9"/>
  <c r="I22" i="9" s="1"/>
  <c r="G21" i="9"/>
  <c r="I21" i="9" s="1"/>
  <c r="G20" i="9"/>
  <c r="I20" i="9" s="1"/>
  <c r="G13" i="9"/>
  <c r="I13" i="9" s="1"/>
  <c r="G14" i="9"/>
  <c r="I14" i="9" s="1"/>
  <c r="G16" i="9"/>
  <c r="I16" i="9" s="1"/>
  <c r="G12" i="9"/>
  <c r="I12" i="9" s="1"/>
  <c r="G11" i="9"/>
  <c r="I11" i="9" s="1"/>
  <c r="G10" i="9"/>
  <c r="G20" i="10" l="1"/>
  <c r="G24" i="9"/>
  <c r="I10" i="10"/>
  <c r="I20" i="10" s="1"/>
  <c r="I22" i="10" s="1"/>
  <c r="I10" i="9"/>
  <c r="I24" i="9" s="1"/>
  <c r="I26" i="9" s="1"/>
  <c r="I31" i="9" s="1"/>
  <c r="I23" i="10" s="1"/>
  <c r="I25" i="8"/>
  <c r="I28" i="10" l="1"/>
  <c r="I12" i="8"/>
  <c r="I13" i="8"/>
  <c r="I14" i="8"/>
  <c r="I15" i="8"/>
  <c r="I16" i="8"/>
  <c r="I17" i="8"/>
  <c r="I18" i="8"/>
  <c r="I19" i="8"/>
  <c r="I20" i="8"/>
  <c r="I21" i="8"/>
  <c r="G11" i="8"/>
  <c r="I11" i="8" s="1"/>
  <c r="G12" i="8"/>
  <c r="G13" i="8"/>
  <c r="G14" i="8"/>
  <c r="G15" i="8"/>
  <c r="G16" i="8"/>
  <c r="G17" i="8"/>
  <c r="G18" i="8"/>
  <c r="G19" i="8"/>
  <c r="G20" i="8"/>
  <c r="G21" i="8"/>
  <c r="I20" i="7"/>
  <c r="I19" i="7"/>
  <c r="I18" i="7"/>
  <c r="I17" i="7"/>
  <c r="I16" i="7"/>
  <c r="I15" i="7"/>
  <c r="I14" i="7"/>
  <c r="I13" i="7"/>
  <c r="I12" i="7"/>
  <c r="G18" i="7" l="1"/>
  <c r="G19" i="7"/>
  <c r="G20" i="7"/>
  <c r="G13" i="7"/>
  <c r="G14" i="7"/>
  <c r="G15" i="7"/>
  <c r="G16" i="7"/>
  <c r="G17" i="7"/>
  <c r="G11" i="7"/>
  <c r="I11" i="7" s="1"/>
  <c r="G12" i="7"/>
  <c r="E22" i="8"/>
  <c r="G10" i="8"/>
  <c r="G22" i="8" s="1"/>
  <c r="E21" i="7"/>
  <c r="G10" i="7"/>
  <c r="I10" i="7" s="1"/>
  <c r="G21" i="7" l="1"/>
  <c r="I10" i="8"/>
  <c r="I22" i="8" s="1"/>
  <c r="I24" i="8" s="1"/>
  <c r="I29" i="8" s="1"/>
  <c r="I21" i="7"/>
  <c r="I23" i="7" s="1"/>
  <c r="I26" i="7" s="1"/>
  <c r="G15" i="6" l="1"/>
  <c r="I15" i="6" s="1"/>
  <c r="E17" i="6"/>
  <c r="G16" i="6"/>
  <c r="I16" i="6" s="1"/>
  <c r="G14" i="6"/>
  <c r="I14" i="6" s="1"/>
  <c r="G13" i="6"/>
  <c r="I13" i="6" s="1"/>
  <c r="G12" i="6"/>
  <c r="I12" i="6" s="1"/>
  <c r="G11" i="6"/>
  <c r="I11" i="6" s="1"/>
  <c r="G10" i="6"/>
  <c r="G11" i="5"/>
  <c r="I11" i="5" s="1"/>
  <c r="G12" i="5"/>
  <c r="I12" i="5" s="1"/>
  <c r="G13" i="5"/>
  <c r="I13" i="5" s="1"/>
  <c r="G14" i="5"/>
  <c r="I14" i="5" s="1"/>
  <c r="G15" i="5"/>
  <c r="I15" i="5" s="1"/>
  <c r="E16" i="5"/>
  <c r="G10" i="5"/>
  <c r="G17" i="6" l="1"/>
  <c r="I10" i="6"/>
  <c r="I17" i="6" s="1"/>
  <c r="I19" i="6" s="1"/>
  <c r="G16" i="5"/>
  <c r="I10" i="5"/>
  <c r="I16" i="5" s="1"/>
  <c r="I18" i="5" s="1"/>
  <c r="I21" i="5" s="1"/>
  <c r="I20" i="6" s="1"/>
  <c r="I17" i="4"/>
  <c r="I18" i="3"/>
  <c r="I24" i="6" l="1"/>
  <c r="I19" i="4"/>
  <c r="E14" i="4" l="1"/>
  <c r="G13" i="4"/>
  <c r="I13" i="4" s="1"/>
  <c r="G12" i="4"/>
  <c r="I12" i="4" s="1"/>
  <c r="G11" i="4"/>
  <c r="I11" i="4" s="1"/>
  <c r="G10" i="4"/>
  <c r="G11" i="3"/>
  <c r="I11" i="3" s="1"/>
  <c r="G12" i="3"/>
  <c r="I12" i="3" s="1"/>
  <c r="G13" i="3"/>
  <c r="I13" i="3" s="1"/>
  <c r="E14" i="3"/>
  <c r="G10" i="3"/>
  <c r="G14" i="4" l="1"/>
  <c r="I10" i="4"/>
  <c r="I14" i="4" s="1"/>
  <c r="K15" i="4" s="1"/>
  <c r="G14" i="3"/>
  <c r="I10" i="3"/>
  <c r="I14" i="3" s="1"/>
  <c r="E12" i="2"/>
  <c r="G11" i="2"/>
  <c r="I11" i="2" s="1"/>
  <c r="G10" i="2"/>
  <c r="G12" i="2" s="1"/>
  <c r="I10" i="2" l="1"/>
  <c r="I12" i="2" s="1"/>
  <c r="I14" i="2" s="1"/>
  <c r="I16" i="4"/>
  <c r="K15" i="3"/>
  <c r="K13" i="2"/>
</calcChain>
</file>

<file path=xl/sharedStrings.xml><?xml version="1.0" encoding="utf-8"?>
<sst xmlns="http://schemas.openxmlformats.org/spreadsheetml/2006/main" count="332" uniqueCount="94">
  <si>
    <t>TVM-KWI</t>
  </si>
  <si>
    <t>SURABHI IMPORT &amp; EXPORT</t>
  </si>
  <si>
    <t>DELICIOUS FOOD EXPORTS (THUCKALAY)</t>
  </si>
  <si>
    <t>PACKING SPOT</t>
  </si>
  <si>
    <t>THUCKALAY</t>
  </si>
  <si>
    <t>LABOUR</t>
  </si>
  <si>
    <t>SL/NO</t>
  </si>
  <si>
    <t>ITEMS</t>
  </si>
  <si>
    <t>BOX</t>
  </si>
  <si>
    <t xml:space="preserve">PACKING </t>
  </si>
  <si>
    <t>WEIGHT</t>
  </si>
  <si>
    <t>RATE</t>
  </si>
  <si>
    <t>AMOUNT</t>
  </si>
  <si>
    <t>ALBERT YESUDAS</t>
  </si>
  <si>
    <t>RK</t>
  </si>
  <si>
    <t>YB</t>
  </si>
  <si>
    <t>TOTAL</t>
  </si>
  <si>
    <t xml:space="preserve">Airport Vechile Rent </t>
  </si>
  <si>
    <t>TOTAL AMOUNT</t>
  </si>
  <si>
    <t>DSF-SIE       22-014</t>
  </si>
  <si>
    <t>02/06/2023 Friday</t>
  </si>
  <si>
    <t>05/06/2023 Monday</t>
  </si>
  <si>
    <t>DSF-SIE       22-015</t>
  </si>
  <si>
    <t>PO</t>
  </si>
  <si>
    <t>RP</t>
  </si>
  <si>
    <t>ALBERT YESUDAS JEVARLAS SON</t>
  </si>
  <si>
    <t>06/06/2023 Tuesday</t>
  </si>
  <si>
    <t>DSF-SIE       22-016</t>
  </si>
  <si>
    <t>ALBERT YESUDAS Edwin</t>
  </si>
  <si>
    <t xml:space="preserve">CARTON LOADING CHARGE FROM COURIER </t>
  </si>
  <si>
    <t>CARTON VEHICLE RENT</t>
  </si>
  <si>
    <t>DSF-SIE  22-015</t>
  </si>
  <si>
    <t xml:space="preserve">05/06/2023 BILL BALANCE </t>
  </si>
  <si>
    <t>Bill Cleared On 07/06/2023</t>
  </si>
  <si>
    <t>BILL CLEARED ON 09/06/2023</t>
  </si>
  <si>
    <t>B.FLOWER</t>
  </si>
  <si>
    <t>GARLIC</t>
  </si>
  <si>
    <t>Yb 50</t>
  </si>
  <si>
    <t>RK 45</t>
  </si>
  <si>
    <t>Po 40</t>
  </si>
  <si>
    <t>Rp 50</t>
  </si>
  <si>
    <t>B  flower 30</t>
  </si>
  <si>
    <t>Chow chow 35</t>
  </si>
  <si>
    <t>Curry leaves 35</t>
  </si>
  <si>
    <t>Goosberry 40</t>
  </si>
  <si>
    <t>Garlic 140</t>
  </si>
  <si>
    <t>DSF-SIE       22-017</t>
  </si>
  <si>
    <t>12/06/2023 Monday</t>
  </si>
  <si>
    <t>DSF-SIE       22-018</t>
  </si>
  <si>
    <t>13/06/2023 Tuesday</t>
  </si>
  <si>
    <t>CHOW CHOW</t>
  </si>
  <si>
    <t>GOOSBERRY</t>
  </si>
  <si>
    <t xml:space="preserve">03/06/2023 CARTON LOADING CHARGE FROM COURIER </t>
  </si>
  <si>
    <t>03/06/2023 CARTON VEHICLE RENT</t>
  </si>
  <si>
    <t xml:space="preserve">14/06/2023 CARTON LOADING CHARGE FROM COURIER </t>
  </si>
  <si>
    <t>14/06/2023 CARTON VEHICLE RENT</t>
  </si>
  <si>
    <t>DSF-SIE  22-017</t>
  </si>
  <si>
    <t xml:space="preserve">12/06/2023 BILL BALANCE </t>
  </si>
  <si>
    <t>CURRY LEAF (2kgbox)</t>
  </si>
  <si>
    <t>DSF-SIE       22-019</t>
  </si>
  <si>
    <t>19/06/2023 Monday</t>
  </si>
  <si>
    <t>DSF-SIE       22-020</t>
  </si>
  <si>
    <t>20/06/2023 Tuesday</t>
  </si>
  <si>
    <t>B.LEAVES</t>
  </si>
  <si>
    <t>G.MANGO</t>
  </si>
  <si>
    <t>G.PAPAYA</t>
  </si>
  <si>
    <t>VELLARI</t>
  </si>
  <si>
    <t>BEETROOT</t>
  </si>
  <si>
    <t>JACK SEED</t>
  </si>
  <si>
    <t>KOORKA</t>
  </si>
  <si>
    <t>CHOW CHOW WRAPPING ROLL</t>
  </si>
  <si>
    <t>A4 SHEET STICKER - 2 SET</t>
  </si>
  <si>
    <t xml:space="preserve">19/06/2023 BILL BALANCE </t>
  </si>
  <si>
    <t>DSF-SIE  22-019</t>
  </si>
  <si>
    <t xml:space="preserve">20/06/2023 CARTON LOADING CHARGE FROM COURIER </t>
  </si>
  <si>
    <t>20/06/2023 CARTON VEHICLE RENT</t>
  </si>
  <si>
    <t>DSF-SIE       22-021</t>
  </si>
  <si>
    <t>26/06/2023 Monday</t>
  </si>
  <si>
    <t>DSF-SIE       22-022</t>
  </si>
  <si>
    <t>27/06/2023 Tuesday</t>
  </si>
  <si>
    <t>PINEAPPLE</t>
  </si>
  <si>
    <t>GOOSEBERRY</t>
  </si>
  <si>
    <t>KOVAKKAI</t>
  </si>
  <si>
    <t>B.STUMP</t>
  </si>
  <si>
    <t>CURRY LEAVES</t>
  </si>
  <si>
    <t xml:space="preserve">26/06/2023 BILL BALANCE </t>
  </si>
  <si>
    <t>DSF-SIE  22-021</t>
  </si>
  <si>
    <t xml:space="preserve">20/06/2023 BILL BALANCE </t>
  </si>
  <si>
    <t>DSF-SIE  22-020</t>
  </si>
  <si>
    <t>26/06/2023 AMOUNT RECEIVED</t>
  </si>
  <si>
    <t xml:space="preserve">24/06/2023 CARTON LOADING CHARGE FROM COURIER </t>
  </si>
  <si>
    <t>24/06/2023 CARTON VEHICLE RENT</t>
  </si>
  <si>
    <t>30/06/2023 AMOUNT RECEIVED</t>
  </si>
  <si>
    <t>BILL CLEARED ON 19/06/2023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</si>
</sst>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</cellXfs>
  <cellStyles count="2">
    <cellStyle name="Neutral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0"/>
  <sheetViews>
    <sheetView workbookViewId="0">
      <selection activeCell="D23" sqref="D23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9.1406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24" t="s">
        <v>0</v>
      </c>
      <c r="D3" s="26" t="s">
        <v>1</v>
      </c>
      <c r="E3" s="27"/>
      <c r="F3" s="27"/>
      <c r="G3" s="27"/>
      <c r="H3" s="28"/>
      <c r="I3" s="32" t="s">
        <v>19</v>
      </c>
    </row>
    <row r="4" spans="3:18" ht="17.25" customHeight="1" thickBot="1" x14ac:dyDescent="0.3">
      <c r="C4" s="25"/>
      <c r="D4" s="29"/>
      <c r="E4" s="30"/>
      <c r="F4" s="30"/>
      <c r="G4" s="30"/>
      <c r="H4" s="31"/>
      <c r="I4" s="33"/>
      <c r="N4"/>
      <c r="P4"/>
    </row>
    <row r="5" spans="3:18" ht="16.5" customHeight="1" x14ac:dyDescent="0.25">
      <c r="C5" s="35" t="s">
        <v>20</v>
      </c>
      <c r="D5" s="37" t="s">
        <v>2</v>
      </c>
      <c r="E5" s="38"/>
      <c r="F5" s="38"/>
      <c r="G5" s="38"/>
      <c r="H5" s="39"/>
      <c r="I5" s="33"/>
      <c r="N5"/>
      <c r="P5"/>
    </row>
    <row r="6" spans="3:18" ht="16.5" customHeight="1" thickBot="1" x14ac:dyDescent="0.3">
      <c r="C6" s="36"/>
      <c r="D6" s="40"/>
      <c r="E6" s="41"/>
      <c r="F6" s="41"/>
      <c r="G6" s="41"/>
      <c r="H6" s="42"/>
      <c r="I6" s="34"/>
      <c r="N6"/>
      <c r="P6"/>
    </row>
    <row r="7" spans="3:18" ht="16.5" customHeight="1" x14ac:dyDescent="0.25">
      <c r="C7" s="43" t="s">
        <v>3</v>
      </c>
      <c r="D7" s="44"/>
      <c r="E7" s="45"/>
      <c r="F7" s="43" t="s">
        <v>4</v>
      </c>
      <c r="G7" s="44"/>
      <c r="H7" s="44"/>
      <c r="I7" s="45"/>
      <c r="L7" s="1" t="s">
        <v>5</v>
      </c>
      <c r="N7"/>
      <c r="P7"/>
    </row>
    <row r="8" spans="3:18" ht="16.5" customHeight="1" thickBot="1" x14ac:dyDescent="0.3">
      <c r="C8" s="46"/>
      <c r="D8" s="47"/>
      <c r="E8" s="48"/>
      <c r="F8" s="46"/>
      <c r="G8" s="47"/>
      <c r="H8" s="47"/>
      <c r="I8" s="48"/>
      <c r="L8" s="1">
        <v>2</v>
      </c>
      <c r="N8"/>
      <c r="P8"/>
    </row>
    <row r="9" spans="3:18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13</v>
      </c>
      <c r="N9"/>
      <c r="P9"/>
    </row>
    <row r="10" spans="3:18" ht="22.5" customHeight="1" x14ac:dyDescent="0.25">
      <c r="C10" s="3">
        <v>1</v>
      </c>
      <c r="D10" s="3" t="s">
        <v>14</v>
      </c>
      <c r="E10" s="4">
        <v>200</v>
      </c>
      <c r="F10" s="3">
        <v>4.5</v>
      </c>
      <c r="G10" s="3">
        <f t="shared" ref="G10:G11" si="0">E10*F10</f>
        <v>900</v>
      </c>
      <c r="H10" s="5">
        <v>39</v>
      </c>
      <c r="I10" s="6">
        <f t="shared" ref="I10:I11" si="1">G10*H10</f>
        <v>35100</v>
      </c>
      <c r="N10"/>
    </row>
    <row r="11" spans="3:18" ht="22.5" customHeight="1" thickBot="1" x14ac:dyDescent="0.3">
      <c r="C11" s="3">
        <v>2</v>
      </c>
      <c r="D11" s="3" t="s">
        <v>15</v>
      </c>
      <c r="E11" s="4">
        <v>200</v>
      </c>
      <c r="F11" s="3">
        <v>4.5</v>
      </c>
      <c r="G11" s="3">
        <f t="shared" si="0"/>
        <v>900</v>
      </c>
      <c r="H11" s="5">
        <v>39</v>
      </c>
      <c r="I11" s="6">
        <f t="shared" si="1"/>
        <v>35100</v>
      </c>
      <c r="N11"/>
    </row>
    <row r="12" spans="3:18" ht="26.25" customHeight="1" thickBot="1" x14ac:dyDescent="0.3">
      <c r="C12" s="16" t="s">
        <v>16</v>
      </c>
      <c r="D12" s="17"/>
      <c r="E12" s="7">
        <f>SUM(E10:E11)</f>
        <v>400</v>
      </c>
      <c r="F12" s="8"/>
      <c r="G12" s="9">
        <f>SUM(G10:G11)</f>
        <v>1800</v>
      </c>
      <c r="H12" s="8"/>
      <c r="I12" s="10">
        <f>SUM(I10:I11)</f>
        <v>70200</v>
      </c>
      <c r="J12" s="11"/>
      <c r="N12"/>
    </row>
    <row r="13" spans="3:18" ht="22.5" customHeight="1" thickBot="1" x14ac:dyDescent="0.3">
      <c r="C13" s="18" t="s">
        <v>17</v>
      </c>
      <c r="D13" s="19"/>
      <c r="E13" s="19"/>
      <c r="F13" s="19"/>
      <c r="G13" s="19"/>
      <c r="H13" s="20"/>
      <c r="I13" s="12">
        <v>2500</v>
      </c>
      <c r="K13" s="11" t="e">
        <f>I12+I13+#REF!+#REF!</f>
        <v>#REF!</v>
      </c>
      <c r="N13"/>
    </row>
    <row r="14" spans="3:18" ht="22.5" customHeight="1" thickBot="1" x14ac:dyDescent="0.3">
      <c r="C14" s="21" t="s">
        <v>18</v>
      </c>
      <c r="D14" s="22"/>
      <c r="E14" s="22"/>
      <c r="F14" s="22"/>
      <c r="G14" s="22"/>
      <c r="H14" s="23"/>
      <c r="I14" s="10">
        <f>SUM(I12:I13)</f>
        <v>72700</v>
      </c>
      <c r="N14"/>
    </row>
    <row r="15" spans="3:18" ht="15" customHeight="1" x14ac:dyDescent="0.25">
      <c r="C15" s="13"/>
      <c r="D15" s="13"/>
      <c r="E15" s="13"/>
      <c r="F15" s="13"/>
      <c r="G15" s="13"/>
      <c r="H15" s="13"/>
      <c r="I15" s="13"/>
      <c r="N15"/>
      <c r="P15"/>
      <c r="Q15"/>
      <c r="R15"/>
    </row>
    <row r="16" spans="3:18" ht="15" customHeight="1" x14ac:dyDescent="0.25">
      <c r="C16" s="15" t="s">
        <v>33</v>
      </c>
      <c r="D16" s="15"/>
      <c r="E16" s="15"/>
      <c r="F16" s="15"/>
      <c r="G16" s="15"/>
      <c r="H16" s="15"/>
      <c r="I16" s="15"/>
      <c r="N16"/>
      <c r="P16"/>
      <c r="Q16"/>
      <c r="R16"/>
    </row>
    <row r="17" spans="3:18" ht="15" customHeight="1" x14ac:dyDescent="0.25">
      <c r="C17" s="15"/>
      <c r="D17" s="15"/>
      <c r="E17" s="15"/>
      <c r="F17" s="15"/>
      <c r="G17" s="15"/>
      <c r="H17" s="15"/>
      <c r="I17" s="15"/>
      <c r="N17"/>
      <c r="P17"/>
      <c r="Q17"/>
      <c r="R17"/>
    </row>
    <row r="18" spans="3:18" ht="15" customHeight="1" x14ac:dyDescent="0.25">
      <c r="C18"/>
      <c r="D18"/>
      <c r="E18"/>
      <c r="F18"/>
      <c r="G18"/>
      <c r="H18"/>
      <c r="I18"/>
    </row>
    <row r="19" spans="3:18" customFormat="1" x14ac:dyDescent="0.25"/>
    <row r="20" spans="3:18" customFormat="1" x14ac:dyDescent="0.25"/>
    <row r="21" spans="3:18" customFormat="1" ht="15" customHeight="1" x14ac:dyDescent="0.25"/>
    <row r="22" spans="3:18" customFormat="1" ht="15.75" customHeight="1" x14ac:dyDescent="0.25"/>
    <row r="23" spans="3:18" customFormat="1" x14ac:dyDescent="0.25"/>
    <row r="24" spans="3:18" customFormat="1" x14ac:dyDescent="0.25"/>
    <row r="25" spans="3:18" customFormat="1" x14ac:dyDescent="0.25"/>
    <row r="26" spans="3:18" customFormat="1" x14ac:dyDescent="0.25"/>
    <row r="27" spans="3:18" customFormat="1" x14ac:dyDescent="0.25"/>
    <row r="28" spans="3:18" customFormat="1" x14ac:dyDescent="0.25"/>
    <row r="29" spans="3:18" customForma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ht="15" customHeight="1" x14ac:dyDescent="0.25"/>
    <row r="56" customFormat="1" ht="15.75" customHeigh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/>
    <row r="75" spans="3:9" customFormat="1" x14ac:dyDescent="0.25"/>
    <row r="76" spans="3:9" customFormat="1" x14ac:dyDescent="0.25">
      <c r="C76" s="1"/>
      <c r="D76" s="1"/>
      <c r="E76" s="1"/>
      <c r="F76" s="1"/>
      <c r="G76" s="1"/>
      <c r="H76" s="1"/>
      <c r="I76" s="1"/>
    </row>
    <row r="77" spans="3:9" customFormat="1" x14ac:dyDescent="0.25">
      <c r="C77" s="1"/>
      <c r="D77" s="1"/>
      <c r="E77" s="1"/>
      <c r="F77" s="1"/>
      <c r="G77" s="1"/>
      <c r="H77" s="1"/>
      <c r="I77" s="1"/>
    </row>
    <row r="78" spans="3:9" customFormat="1" x14ac:dyDescent="0.25">
      <c r="C78" s="1"/>
      <c r="D78" s="1"/>
      <c r="E78" s="1"/>
      <c r="F78" s="1"/>
      <c r="G78" s="1"/>
      <c r="H78" s="1"/>
      <c r="I78" s="1"/>
    </row>
    <row r="79" spans="3:9" customFormat="1" x14ac:dyDescent="0.25">
      <c r="C79" s="1"/>
      <c r="D79" s="1"/>
      <c r="E79" s="1"/>
      <c r="F79" s="1"/>
      <c r="G79" s="1"/>
      <c r="H79" s="1"/>
      <c r="I79" s="1"/>
    </row>
    <row r="80" spans="3:9" customFormat="1" x14ac:dyDescent="0.25">
      <c r="C80" s="1"/>
      <c r="D80" s="1"/>
      <c r="E80" s="1"/>
      <c r="F80" s="1"/>
      <c r="G80" s="1"/>
      <c r="H80" s="1"/>
      <c r="I80" s="1"/>
    </row>
  </sheetData>
  <mergeCells count="11">
    <mergeCell ref="C16:I17"/>
    <mergeCell ref="C12:D12"/>
    <mergeCell ref="C13:H13"/>
    <mergeCell ref="C14:H14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6"/>
  <sheetViews>
    <sheetView workbookViewId="0">
      <selection activeCell="D20" sqref="D20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9.1406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24" t="s">
        <v>0</v>
      </c>
      <c r="D3" s="26" t="s">
        <v>1</v>
      </c>
      <c r="E3" s="27"/>
      <c r="F3" s="27"/>
      <c r="G3" s="27"/>
      <c r="H3" s="28"/>
      <c r="I3" s="32" t="s">
        <v>22</v>
      </c>
    </row>
    <row r="4" spans="3:16" ht="17.25" customHeight="1" thickBot="1" x14ac:dyDescent="0.3">
      <c r="C4" s="25"/>
      <c r="D4" s="29"/>
      <c r="E4" s="30"/>
      <c r="F4" s="30"/>
      <c r="G4" s="30"/>
      <c r="H4" s="31"/>
      <c r="I4" s="33"/>
      <c r="N4"/>
      <c r="P4"/>
    </row>
    <row r="5" spans="3:16" ht="16.5" customHeight="1" x14ac:dyDescent="0.25">
      <c r="C5" s="35" t="s">
        <v>21</v>
      </c>
      <c r="D5" s="37" t="s">
        <v>2</v>
      </c>
      <c r="E5" s="38"/>
      <c r="F5" s="38"/>
      <c r="G5" s="38"/>
      <c r="H5" s="39"/>
      <c r="I5" s="33"/>
      <c r="N5"/>
      <c r="P5"/>
    </row>
    <row r="6" spans="3:16" ht="16.5" customHeight="1" thickBot="1" x14ac:dyDescent="0.3">
      <c r="C6" s="36"/>
      <c r="D6" s="40"/>
      <c r="E6" s="41"/>
      <c r="F6" s="41"/>
      <c r="G6" s="41"/>
      <c r="H6" s="42"/>
      <c r="I6" s="34"/>
      <c r="N6"/>
      <c r="P6"/>
    </row>
    <row r="7" spans="3:16" ht="16.5" customHeight="1" x14ac:dyDescent="0.25">
      <c r="C7" s="43" t="s">
        <v>3</v>
      </c>
      <c r="D7" s="44"/>
      <c r="E7" s="45"/>
      <c r="F7" s="43" t="s">
        <v>4</v>
      </c>
      <c r="G7" s="44"/>
      <c r="H7" s="44"/>
      <c r="I7" s="45"/>
      <c r="L7" s="1" t="s">
        <v>5</v>
      </c>
      <c r="N7"/>
      <c r="P7"/>
    </row>
    <row r="8" spans="3:16" ht="16.5" customHeight="1" thickBot="1" x14ac:dyDescent="0.3">
      <c r="C8" s="46"/>
      <c r="D8" s="47"/>
      <c r="E8" s="48"/>
      <c r="F8" s="46"/>
      <c r="G8" s="47"/>
      <c r="H8" s="47"/>
      <c r="I8" s="48"/>
      <c r="L8" s="1">
        <v>2</v>
      </c>
      <c r="N8"/>
      <c r="P8"/>
    </row>
    <row r="9" spans="3:16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25</v>
      </c>
      <c r="N9"/>
      <c r="P9"/>
    </row>
    <row r="10" spans="3:16" ht="22.5" customHeight="1" x14ac:dyDescent="0.25">
      <c r="C10" s="3">
        <v>1</v>
      </c>
      <c r="D10" s="3" t="s">
        <v>23</v>
      </c>
      <c r="E10" s="4">
        <v>5</v>
      </c>
      <c r="F10" s="3">
        <v>4.5</v>
      </c>
      <c r="G10" s="3">
        <f t="shared" ref="G10:G13" si="0">E10*F10</f>
        <v>22.5</v>
      </c>
      <c r="H10" s="5">
        <v>40</v>
      </c>
      <c r="I10" s="6">
        <f t="shared" ref="I10:I13" si="1">G10*H10</f>
        <v>900</v>
      </c>
      <c r="N10"/>
    </row>
    <row r="11" spans="3:16" ht="22.5" customHeight="1" x14ac:dyDescent="0.25">
      <c r="C11" s="3">
        <v>2</v>
      </c>
      <c r="D11" s="3" t="s">
        <v>14</v>
      </c>
      <c r="E11" s="4">
        <v>255</v>
      </c>
      <c r="F11" s="3">
        <v>4.5</v>
      </c>
      <c r="G11" s="3">
        <f t="shared" si="0"/>
        <v>1147.5</v>
      </c>
      <c r="H11" s="5">
        <v>42</v>
      </c>
      <c r="I11" s="6">
        <f t="shared" si="1"/>
        <v>48195</v>
      </c>
      <c r="N11"/>
    </row>
    <row r="12" spans="3:16" ht="22.5" customHeight="1" x14ac:dyDescent="0.25">
      <c r="C12" s="3">
        <v>3</v>
      </c>
      <c r="D12" s="3" t="s">
        <v>24</v>
      </c>
      <c r="E12" s="4">
        <v>15</v>
      </c>
      <c r="F12" s="3">
        <v>4.5</v>
      </c>
      <c r="G12" s="3">
        <f t="shared" si="0"/>
        <v>67.5</v>
      </c>
      <c r="H12" s="5">
        <v>55</v>
      </c>
      <c r="I12" s="6">
        <f t="shared" si="1"/>
        <v>3712.5</v>
      </c>
      <c r="N12"/>
    </row>
    <row r="13" spans="3:16" ht="22.5" customHeight="1" thickBot="1" x14ac:dyDescent="0.3">
      <c r="C13" s="3">
        <v>4</v>
      </c>
      <c r="D13" s="3" t="s">
        <v>15</v>
      </c>
      <c r="E13" s="4">
        <v>300</v>
      </c>
      <c r="F13" s="3">
        <v>4.5</v>
      </c>
      <c r="G13" s="3">
        <f t="shared" si="0"/>
        <v>1350</v>
      </c>
      <c r="H13" s="5">
        <v>45</v>
      </c>
      <c r="I13" s="6">
        <f t="shared" si="1"/>
        <v>60750</v>
      </c>
      <c r="N13"/>
    </row>
    <row r="14" spans="3:16" ht="26.25" customHeight="1" thickBot="1" x14ac:dyDescent="0.3">
      <c r="C14" s="16" t="s">
        <v>16</v>
      </c>
      <c r="D14" s="17"/>
      <c r="E14" s="7">
        <f>SUM(E10:E13)</f>
        <v>575</v>
      </c>
      <c r="F14" s="8"/>
      <c r="G14" s="9">
        <f>SUM(G10:G13)</f>
        <v>2587.5</v>
      </c>
      <c r="H14" s="8"/>
      <c r="I14" s="10">
        <f>SUM(I10:I13)</f>
        <v>113557.5</v>
      </c>
      <c r="J14" s="11"/>
      <c r="N14"/>
    </row>
    <row r="15" spans="3:16" ht="22.5" customHeight="1" thickBot="1" x14ac:dyDescent="0.3">
      <c r="C15" s="18" t="s">
        <v>17</v>
      </c>
      <c r="D15" s="19"/>
      <c r="E15" s="19"/>
      <c r="F15" s="19"/>
      <c r="G15" s="19"/>
      <c r="H15" s="20"/>
      <c r="I15" s="12">
        <v>4500</v>
      </c>
      <c r="K15" s="11" t="e">
        <f>I14+I15+#REF!+#REF!</f>
        <v>#REF!</v>
      </c>
      <c r="N15"/>
    </row>
    <row r="16" spans="3:16" ht="22.5" customHeight="1" thickBot="1" x14ac:dyDescent="0.3">
      <c r="C16" s="18" t="s">
        <v>29</v>
      </c>
      <c r="D16" s="19"/>
      <c r="E16" s="19"/>
      <c r="F16" s="19"/>
      <c r="G16" s="19"/>
      <c r="H16" s="20"/>
      <c r="I16" s="12">
        <v>230</v>
      </c>
      <c r="K16" s="11"/>
      <c r="N16"/>
    </row>
    <row r="17" spans="3:18" ht="22.5" customHeight="1" thickBot="1" x14ac:dyDescent="0.3">
      <c r="C17" s="18" t="s">
        <v>30</v>
      </c>
      <c r="D17" s="19"/>
      <c r="E17" s="19"/>
      <c r="F17" s="19"/>
      <c r="G17" s="19"/>
      <c r="H17" s="20"/>
      <c r="I17" s="12">
        <v>700</v>
      </c>
      <c r="K17" s="11"/>
      <c r="N17"/>
    </row>
    <row r="18" spans="3:18" ht="22.5" customHeight="1" thickBot="1" x14ac:dyDescent="0.3">
      <c r="C18" s="18" t="s">
        <v>18</v>
      </c>
      <c r="D18" s="19"/>
      <c r="E18" s="19"/>
      <c r="F18" s="19"/>
      <c r="G18" s="19"/>
      <c r="H18" s="20"/>
      <c r="I18" s="10">
        <f>SUM(I14:I17)</f>
        <v>118987.5</v>
      </c>
      <c r="K18" s="11"/>
      <c r="N18"/>
    </row>
    <row r="19" spans="3:18" customFormat="1" ht="15" customHeight="1" x14ac:dyDescent="0.25">
      <c r="C19" s="13"/>
      <c r="D19" s="13"/>
      <c r="E19" s="13"/>
      <c r="F19" s="13"/>
      <c r="G19" s="13"/>
      <c r="H19" s="13"/>
      <c r="I19" s="13"/>
    </row>
    <row r="20" spans="3:18" ht="15" customHeight="1" x14ac:dyDescent="0.25">
      <c r="C20" s="13"/>
      <c r="D20" s="13"/>
      <c r="E20" s="13"/>
      <c r="F20" s="13"/>
      <c r="G20" s="13"/>
      <c r="H20" s="13"/>
      <c r="I20" s="13"/>
      <c r="N20"/>
      <c r="P20"/>
      <c r="Q20"/>
      <c r="R20"/>
    </row>
    <row r="21" spans="3:18" ht="15" customHeight="1" x14ac:dyDescent="0.25">
      <c r="C21" s="13"/>
      <c r="D21" s="13"/>
      <c r="E21" s="13"/>
      <c r="F21" s="13"/>
      <c r="G21" s="13"/>
      <c r="H21" s="13"/>
      <c r="I21" s="13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  <c r="N23"/>
      <c r="P23"/>
      <c r="Q23"/>
      <c r="R23"/>
    </row>
    <row r="24" spans="3:18" ht="15" customHeight="1" x14ac:dyDescent="0.25">
      <c r="C24"/>
      <c r="D24"/>
      <c r="E24"/>
      <c r="F24"/>
      <c r="G24"/>
      <c r="H24"/>
      <c r="I24"/>
    </row>
    <row r="25" spans="3:18" customFormat="1" x14ac:dyDescent="0.25"/>
    <row r="26" spans="3:18" customFormat="1" x14ac:dyDescent="0.25"/>
    <row r="27" spans="3:18" customFormat="1" ht="15" customHeight="1" x14ac:dyDescent="0.25"/>
    <row r="28" spans="3:18" customFormat="1" ht="15.75" customHeight="1" x14ac:dyDescent="0.25"/>
    <row r="29" spans="3:18" customForma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ht="15" customHeight="1" x14ac:dyDescent="0.25"/>
    <row r="62" customFormat="1" ht="15.75" customHeigh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>
      <c r="C82" s="1"/>
      <c r="D82" s="1"/>
      <c r="E82" s="1"/>
      <c r="F82" s="1"/>
      <c r="G82" s="1"/>
      <c r="H82" s="1"/>
      <c r="I82" s="1"/>
    </row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</sheetData>
  <sortState ref="D10:E13">
    <sortCondition ref="D10"/>
  </sortState>
  <mergeCells count="12">
    <mergeCell ref="C18:H18"/>
    <mergeCell ref="C14:D14"/>
    <mergeCell ref="C15:H15"/>
    <mergeCell ref="C16:H16"/>
    <mergeCell ref="C17:H17"/>
    <mergeCell ref="C7:E8"/>
    <mergeCell ref="F7:I8"/>
    <mergeCell ref="C3:C4"/>
    <mergeCell ref="D3:H4"/>
    <mergeCell ref="I3:I6"/>
    <mergeCell ref="C5:C6"/>
    <mergeCell ref="D5:H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2"/>
  <sheetViews>
    <sheetView topLeftCell="A7" workbookViewId="0">
      <selection activeCell="A21" sqref="A21:XFD22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9.1406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24" t="s">
        <v>0</v>
      </c>
      <c r="D3" s="26" t="s">
        <v>1</v>
      </c>
      <c r="E3" s="27"/>
      <c r="F3" s="27"/>
      <c r="G3" s="27"/>
      <c r="H3" s="28"/>
      <c r="I3" s="32" t="s">
        <v>27</v>
      </c>
    </row>
    <row r="4" spans="3:16" ht="17.25" customHeight="1" thickBot="1" x14ac:dyDescent="0.3">
      <c r="C4" s="25"/>
      <c r="D4" s="29"/>
      <c r="E4" s="30"/>
      <c r="F4" s="30"/>
      <c r="G4" s="30"/>
      <c r="H4" s="31"/>
      <c r="I4" s="33"/>
      <c r="N4"/>
      <c r="P4"/>
    </row>
    <row r="5" spans="3:16" ht="16.5" customHeight="1" x14ac:dyDescent="0.25">
      <c r="C5" s="35" t="s">
        <v>26</v>
      </c>
      <c r="D5" s="37" t="s">
        <v>2</v>
      </c>
      <c r="E5" s="38"/>
      <c r="F5" s="38"/>
      <c r="G5" s="38"/>
      <c r="H5" s="39"/>
      <c r="I5" s="33"/>
      <c r="N5"/>
      <c r="P5"/>
    </row>
    <row r="6" spans="3:16" ht="16.5" customHeight="1" thickBot="1" x14ac:dyDescent="0.3">
      <c r="C6" s="36"/>
      <c r="D6" s="40"/>
      <c r="E6" s="41"/>
      <c r="F6" s="41"/>
      <c r="G6" s="41"/>
      <c r="H6" s="42"/>
      <c r="I6" s="34"/>
      <c r="N6"/>
      <c r="P6"/>
    </row>
    <row r="7" spans="3:16" ht="16.5" customHeight="1" x14ac:dyDescent="0.25">
      <c r="C7" s="43" t="s">
        <v>3</v>
      </c>
      <c r="D7" s="44"/>
      <c r="E7" s="45"/>
      <c r="F7" s="43" t="s">
        <v>4</v>
      </c>
      <c r="G7" s="44"/>
      <c r="H7" s="44"/>
      <c r="I7" s="45"/>
      <c r="L7" s="1" t="s">
        <v>5</v>
      </c>
      <c r="N7"/>
      <c r="P7"/>
    </row>
    <row r="8" spans="3:16" ht="16.5" customHeight="1" thickBot="1" x14ac:dyDescent="0.3">
      <c r="C8" s="46"/>
      <c r="D8" s="47"/>
      <c r="E8" s="48"/>
      <c r="F8" s="46"/>
      <c r="G8" s="47"/>
      <c r="H8" s="47"/>
      <c r="I8" s="48"/>
      <c r="L8" s="1">
        <v>2</v>
      </c>
      <c r="N8"/>
      <c r="P8"/>
    </row>
    <row r="9" spans="3:16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28</v>
      </c>
      <c r="N9"/>
      <c r="P9"/>
    </row>
    <row r="10" spans="3:16" ht="22.5" customHeight="1" x14ac:dyDescent="0.25">
      <c r="C10" s="3">
        <v>1</v>
      </c>
      <c r="D10" s="3" t="s">
        <v>23</v>
      </c>
      <c r="E10" s="4">
        <v>10</v>
      </c>
      <c r="F10" s="3">
        <v>4.5</v>
      </c>
      <c r="G10" s="3">
        <f t="shared" ref="G10:G13" si="0">E10*F10</f>
        <v>45</v>
      </c>
      <c r="H10" s="5">
        <v>40</v>
      </c>
      <c r="I10" s="6">
        <f t="shared" ref="I10:I13" si="1">G10*H10</f>
        <v>1800</v>
      </c>
      <c r="N10"/>
    </row>
    <row r="11" spans="3:16" ht="22.5" customHeight="1" x14ac:dyDescent="0.25">
      <c r="C11" s="3">
        <v>2</v>
      </c>
      <c r="D11" s="3" t="s">
        <v>14</v>
      </c>
      <c r="E11" s="4">
        <v>220</v>
      </c>
      <c r="F11" s="3">
        <v>4.5</v>
      </c>
      <c r="G11" s="3">
        <f t="shared" si="0"/>
        <v>990</v>
      </c>
      <c r="H11" s="5">
        <v>42</v>
      </c>
      <c r="I11" s="6">
        <f t="shared" si="1"/>
        <v>41580</v>
      </c>
      <c r="N11"/>
    </row>
    <row r="12" spans="3:16" ht="22.5" customHeight="1" x14ac:dyDescent="0.25">
      <c r="C12" s="3">
        <v>3</v>
      </c>
      <c r="D12" s="3" t="s">
        <v>24</v>
      </c>
      <c r="E12" s="4">
        <v>20</v>
      </c>
      <c r="F12" s="3">
        <v>4.5</v>
      </c>
      <c r="G12" s="3">
        <f t="shared" si="0"/>
        <v>90</v>
      </c>
      <c r="H12" s="5">
        <v>55</v>
      </c>
      <c r="I12" s="6">
        <f t="shared" si="1"/>
        <v>4950</v>
      </c>
      <c r="N12"/>
    </row>
    <row r="13" spans="3:16" ht="22.5" customHeight="1" thickBot="1" x14ac:dyDescent="0.3">
      <c r="C13" s="3">
        <v>4</v>
      </c>
      <c r="D13" s="3" t="s">
        <v>15</v>
      </c>
      <c r="E13" s="4">
        <v>350</v>
      </c>
      <c r="F13" s="3">
        <v>4.5</v>
      </c>
      <c r="G13" s="3">
        <f t="shared" si="0"/>
        <v>1575</v>
      </c>
      <c r="H13" s="5">
        <v>45</v>
      </c>
      <c r="I13" s="6">
        <f t="shared" si="1"/>
        <v>70875</v>
      </c>
      <c r="N13"/>
    </row>
    <row r="14" spans="3:16" ht="26.25" customHeight="1" thickBot="1" x14ac:dyDescent="0.3">
      <c r="C14" s="16" t="s">
        <v>16</v>
      </c>
      <c r="D14" s="17"/>
      <c r="E14" s="7">
        <f>SUM(E10:E13)</f>
        <v>600</v>
      </c>
      <c r="F14" s="8"/>
      <c r="G14" s="9">
        <f>SUM(G10:G13)</f>
        <v>2700</v>
      </c>
      <c r="H14" s="8"/>
      <c r="I14" s="10">
        <f>SUM(I10:I13)</f>
        <v>119205</v>
      </c>
      <c r="J14" s="11"/>
      <c r="N14"/>
    </row>
    <row r="15" spans="3:16" ht="22.5" customHeight="1" thickBot="1" x14ac:dyDescent="0.3">
      <c r="C15" s="18" t="s">
        <v>17</v>
      </c>
      <c r="D15" s="19"/>
      <c r="E15" s="19"/>
      <c r="F15" s="19"/>
      <c r="G15" s="19"/>
      <c r="H15" s="20"/>
      <c r="I15" s="12">
        <v>4500</v>
      </c>
      <c r="K15" s="11" t="e">
        <f>I14+I15+#REF!+#REF!</f>
        <v>#REF!</v>
      </c>
      <c r="N15"/>
    </row>
    <row r="16" spans="3:16" ht="24" thickBot="1" x14ac:dyDescent="0.3">
      <c r="C16" s="21" t="s">
        <v>18</v>
      </c>
      <c r="D16" s="22"/>
      <c r="E16" s="22"/>
      <c r="F16" s="22"/>
      <c r="G16" s="22"/>
      <c r="H16" s="23"/>
      <c r="I16" s="10">
        <f>SUM(I14:I15)</f>
        <v>123705</v>
      </c>
      <c r="N16"/>
    </row>
    <row r="17" spans="3:18" ht="15" customHeight="1" x14ac:dyDescent="0.25">
      <c r="C17" s="59" t="s">
        <v>31</v>
      </c>
      <c r="D17" s="55" t="s">
        <v>32</v>
      </c>
      <c r="E17" s="55"/>
      <c r="F17" s="55"/>
      <c r="G17" s="55"/>
      <c r="H17" s="56"/>
      <c r="I17" s="61">
        <f>'05-06-2023 015'!I18</f>
        <v>118987.5</v>
      </c>
      <c r="N17"/>
      <c r="P17"/>
      <c r="Q17"/>
      <c r="R17"/>
    </row>
    <row r="18" spans="3:18" ht="24" customHeight="1" thickBot="1" x14ac:dyDescent="0.3">
      <c r="C18" s="60"/>
      <c r="D18" s="57"/>
      <c r="E18" s="57"/>
      <c r="F18" s="57"/>
      <c r="G18" s="57"/>
      <c r="H18" s="58"/>
      <c r="I18" s="62"/>
      <c r="N18"/>
      <c r="P18"/>
      <c r="Q18"/>
      <c r="R18"/>
    </row>
    <row r="19" spans="3:18" ht="24" thickBot="1" x14ac:dyDescent="0.3">
      <c r="C19" s="21" t="s">
        <v>18</v>
      </c>
      <c r="D19" s="22"/>
      <c r="E19" s="22"/>
      <c r="F19" s="22"/>
      <c r="G19" s="22"/>
      <c r="H19" s="23"/>
      <c r="I19" s="10">
        <f>I16+I17</f>
        <v>242692.5</v>
      </c>
      <c r="N19"/>
      <c r="P19"/>
      <c r="Q19"/>
      <c r="R19"/>
    </row>
    <row r="20" spans="3:18" ht="15" customHeight="1" thickBot="1" x14ac:dyDescent="0.3">
      <c r="C20"/>
      <c r="D20"/>
      <c r="E20"/>
      <c r="F20"/>
      <c r="G20"/>
      <c r="H20"/>
      <c r="I20"/>
    </row>
    <row r="21" spans="3:18" customFormat="1" x14ac:dyDescent="0.25">
      <c r="C21" s="49" t="s">
        <v>34</v>
      </c>
      <c r="D21" s="50"/>
      <c r="E21" s="50"/>
      <c r="F21" s="50"/>
      <c r="G21" s="50"/>
      <c r="H21" s="50"/>
      <c r="I21" s="51"/>
    </row>
    <row r="22" spans="3:18" customFormat="1" ht="15.75" thickBot="1" x14ac:dyDescent="0.3">
      <c r="C22" s="52"/>
      <c r="D22" s="53"/>
      <c r="E22" s="53"/>
      <c r="F22" s="53"/>
      <c r="G22" s="53"/>
      <c r="H22" s="53"/>
      <c r="I22" s="54"/>
    </row>
    <row r="23" spans="3:18" customFormat="1" ht="15" customHeight="1" x14ac:dyDescent="0.25"/>
    <row r="24" spans="3:18" customFormat="1" ht="15.75" customHeight="1" x14ac:dyDescent="0.25"/>
    <row r="25" spans="3:18" customFormat="1" x14ac:dyDescent="0.25"/>
    <row r="26" spans="3:18" customFormat="1" x14ac:dyDescent="0.25"/>
    <row r="27" spans="3:18" customFormat="1" x14ac:dyDescent="0.25"/>
    <row r="28" spans="3:18" customFormat="1" x14ac:dyDescent="0.25"/>
    <row r="29" spans="3:18" customForma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ht="15" customHeight="1" x14ac:dyDescent="0.25"/>
    <row r="58" customFormat="1" ht="15.75" customHeigh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/>
    <row r="75" spans="3:9" customFormat="1" x14ac:dyDescent="0.25"/>
    <row r="76" spans="3:9" customFormat="1" x14ac:dyDescent="0.25"/>
    <row r="77" spans="3:9" customFormat="1" x14ac:dyDescent="0.25"/>
    <row r="78" spans="3:9" customFormat="1" x14ac:dyDescent="0.25">
      <c r="C78" s="1"/>
      <c r="D78" s="1"/>
      <c r="E78" s="1"/>
      <c r="F78" s="1"/>
      <c r="G78" s="1"/>
      <c r="H78" s="1"/>
      <c r="I78" s="1"/>
    </row>
    <row r="79" spans="3:9" customFormat="1" x14ac:dyDescent="0.25">
      <c r="C79" s="1"/>
      <c r="D79" s="1"/>
      <c r="E79" s="1"/>
      <c r="F79" s="1"/>
      <c r="G79" s="1"/>
      <c r="H79" s="1"/>
      <c r="I79" s="1"/>
    </row>
    <row r="80" spans="3:9" customFormat="1" x14ac:dyDescent="0.25">
      <c r="C80" s="1"/>
      <c r="D80" s="1"/>
      <c r="E80" s="1"/>
      <c r="F80" s="1"/>
      <c r="G80" s="1"/>
      <c r="H80" s="1"/>
      <c r="I80" s="1"/>
    </row>
    <row r="81" spans="3:9" customFormat="1" x14ac:dyDescent="0.25">
      <c r="C81" s="1"/>
      <c r="D81" s="1"/>
      <c r="E81" s="1"/>
      <c r="F81" s="1"/>
      <c r="G81" s="1"/>
      <c r="H81" s="1"/>
      <c r="I81" s="1"/>
    </row>
    <row r="82" spans="3:9" customFormat="1" x14ac:dyDescent="0.25">
      <c r="C82" s="1"/>
      <c r="D82" s="1"/>
      <c r="E82" s="1"/>
      <c r="F82" s="1"/>
      <c r="G82" s="1"/>
      <c r="H82" s="1"/>
      <c r="I82" s="1"/>
    </row>
  </sheetData>
  <mergeCells count="15">
    <mergeCell ref="C21:I22"/>
    <mergeCell ref="D17:H18"/>
    <mergeCell ref="C17:C18"/>
    <mergeCell ref="I17:I18"/>
    <mergeCell ref="C19:H19"/>
    <mergeCell ref="I3:I6"/>
    <mergeCell ref="C5:C6"/>
    <mergeCell ref="D5:H6"/>
    <mergeCell ref="C7:E8"/>
    <mergeCell ref="F7:I8"/>
    <mergeCell ref="C14:D14"/>
    <mergeCell ref="C15:H15"/>
    <mergeCell ref="C16:H16"/>
    <mergeCell ref="C3:C4"/>
    <mergeCell ref="D3:H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4"/>
  <sheetViews>
    <sheetView workbookViewId="0">
      <selection activeCell="K15" sqref="K15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37</v>
      </c>
      <c r="P1"/>
    </row>
    <row r="2" spans="3:16" ht="15.75" thickBot="1" x14ac:dyDescent="0.3">
      <c r="O2" t="s">
        <v>38</v>
      </c>
    </row>
    <row r="3" spans="3:16" ht="16.5" customHeight="1" x14ac:dyDescent="0.25">
      <c r="C3" s="24" t="s">
        <v>0</v>
      </c>
      <c r="D3" s="26" t="s">
        <v>1</v>
      </c>
      <c r="E3" s="27"/>
      <c r="F3" s="27"/>
      <c r="G3" s="27"/>
      <c r="H3" s="28"/>
      <c r="I3" s="32" t="s">
        <v>46</v>
      </c>
      <c r="O3" t="s">
        <v>39</v>
      </c>
    </row>
    <row r="4" spans="3:16" ht="17.25" customHeight="1" thickBot="1" x14ac:dyDescent="0.3">
      <c r="C4" s="25"/>
      <c r="D4" s="29"/>
      <c r="E4" s="30"/>
      <c r="F4" s="30"/>
      <c r="G4" s="30"/>
      <c r="H4" s="31"/>
      <c r="I4" s="33"/>
      <c r="N4"/>
      <c r="O4" t="s">
        <v>40</v>
      </c>
      <c r="P4"/>
    </row>
    <row r="5" spans="3:16" ht="16.5" customHeight="1" x14ac:dyDescent="0.25">
      <c r="C5" s="35" t="s">
        <v>47</v>
      </c>
      <c r="D5" s="37" t="s">
        <v>2</v>
      </c>
      <c r="E5" s="38"/>
      <c r="F5" s="38"/>
      <c r="G5" s="38"/>
      <c r="H5" s="39"/>
      <c r="I5" s="33"/>
      <c r="N5"/>
      <c r="O5" t="s">
        <v>41</v>
      </c>
      <c r="P5"/>
    </row>
    <row r="6" spans="3:16" ht="16.5" customHeight="1" thickBot="1" x14ac:dyDescent="0.3">
      <c r="C6" s="36"/>
      <c r="D6" s="40"/>
      <c r="E6" s="41"/>
      <c r="F6" s="41"/>
      <c r="G6" s="41"/>
      <c r="H6" s="42"/>
      <c r="I6" s="34"/>
      <c r="N6"/>
      <c r="O6" t="s">
        <v>42</v>
      </c>
      <c r="P6"/>
    </row>
    <row r="7" spans="3:16" ht="16.5" customHeight="1" x14ac:dyDescent="0.25">
      <c r="C7" s="43" t="s">
        <v>3</v>
      </c>
      <c r="D7" s="44"/>
      <c r="E7" s="45"/>
      <c r="F7" s="43" t="s">
        <v>4</v>
      </c>
      <c r="G7" s="44"/>
      <c r="H7" s="44"/>
      <c r="I7" s="45"/>
      <c r="L7" s="1" t="s">
        <v>5</v>
      </c>
      <c r="N7"/>
      <c r="O7" t="s">
        <v>43</v>
      </c>
      <c r="P7"/>
    </row>
    <row r="8" spans="3:16" ht="16.5" customHeight="1" thickBot="1" x14ac:dyDescent="0.3">
      <c r="C8" s="46"/>
      <c r="D8" s="47"/>
      <c r="E8" s="48"/>
      <c r="F8" s="46"/>
      <c r="G8" s="47"/>
      <c r="H8" s="47"/>
      <c r="I8" s="48"/>
      <c r="L8" s="1">
        <v>2</v>
      </c>
      <c r="N8"/>
      <c r="O8" t="s">
        <v>44</v>
      </c>
      <c r="P8"/>
    </row>
    <row r="9" spans="3:16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25</v>
      </c>
      <c r="N9"/>
      <c r="O9" t="s">
        <v>45</v>
      </c>
      <c r="P9"/>
    </row>
    <row r="10" spans="3:16" ht="22.5" customHeight="1" x14ac:dyDescent="0.25">
      <c r="C10" s="3">
        <v>1</v>
      </c>
      <c r="D10" s="3" t="s">
        <v>35</v>
      </c>
      <c r="E10" s="4">
        <v>15</v>
      </c>
      <c r="F10" s="3">
        <v>4.5</v>
      </c>
      <c r="G10" s="3">
        <f t="shared" ref="G10:G15" si="0">E10*F10</f>
        <v>67.5</v>
      </c>
      <c r="H10" s="5">
        <v>30</v>
      </c>
      <c r="I10" s="6">
        <f t="shared" ref="I10:I15" si="1">G10*H10</f>
        <v>2025</v>
      </c>
      <c r="N10"/>
    </row>
    <row r="11" spans="3:16" ht="22.5" customHeight="1" x14ac:dyDescent="0.25">
      <c r="C11" s="3">
        <v>2</v>
      </c>
      <c r="D11" s="3" t="s">
        <v>36</v>
      </c>
      <c r="E11" s="4">
        <v>15</v>
      </c>
      <c r="F11" s="3">
        <v>4.5</v>
      </c>
      <c r="G11" s="3">
        <f t="shared" si="0"/>
        <v>67.5</v>
      </c>
      <c r="H11" s="5">
        <v>140</v>
      </c>
      <c r="I11" s="6">
        <f t="shared" si="1"/>
        <v>9450</v>
      </c>
      <c r="N11"/>
    </row>
    <row r="12" spans="3:16" ht="22.5" customHeight="1" x14ac:dyDescent="0.25">
      <c r="C12" s="3">
        <v>3</v>
      </c>
      <c r="D12" s="3" t="s">
        <v>23</v>
      </c>
      <c r="E12" s="4">
        <v>5</v>
      </c>
      <c r="F12" s="3">
        <v>4.5</v>
      </c>
      <c r="G12" s="3">
        <f t="shared" si="0"/>
        <v>22.5</v>
      </c>
      <c r="H12" s="5">
        <v>40</v>
      </c>
      <c r="I12" s="6">
        <f t="shared" si="1"/>
        <v>900</v>
      </c>
      <c r="N12"/>
    </row>
    <row r="13" spans="3:16" ht="22.5" customHeight="1" x14ac:dyDescent="0.25">
      <c r="C13" s="3">
        <v>4</v>
      </c>
      <c r="D13" s="3" t="s">
        <v>14</v>
      </c>
      <c r="E13" s="4">
        <v>260</v>
      </c>
      <c r="F13" s="3">
        <v>4.5</v>
      </c>
      <c r="G13" s="3">
        <f t="shared" si="0"/>
        <v>1170</v>
      </c>
      <c r="H13" s="5">
        <v>43</v>
      </c>
      <c r="I13" s="6">
        <f t="shared" si="1"/>
        <v>50310</v>
      </c>
      <c r="N13"/>
      <c r="O13" s="1"/>
    </row>
    <row r="14" spans="3:16" ht="22.5" customHeight="1" x14ac:dyDescent="0.25">
      <c r="C14" s="3">
        <v>5</v>
      </c>
      <c r="D14" s="3" t="s">
        <v>24</v>
      </c>
      <c r="E14" s="4">
        <v>5</v>
      </c>
      <c r="F14" s="3">
        <v>4.5</v>
      </c>
      <c r="G14" s="3">
        <f t="shared" si="0"/>
        <v>22.5</v>
      </c>
      <c r="H14" s="5">
        <v>50</v>
      </c>
      <c r="I14" s="6">
        <f t="shared" si="1"/>
        <v>1125</v>
      </c>
      <c r="N14"/>
      <c r="O14" s="1"/>
    </row>
    <row r="15" spans="3:16" ht="22.5" customHeight="1" thickBot="1" x14ac:dyDescent="0.3">
      <c r="C15" s="3">
        <v>6</v>
      </c>
      <c r="D15" s="3" t="s">
        <v>15</v>
      </c>
      <c r="E15" s="4">
        <v>275</v>
      </c>
      <c r="F15" s="3">
        <v>4.5</v>
      </c>
      <c r="G15" s="3">
        <f t="shared" si="0"/>
        <v>1237.5</v>
      </c>
      <c r="H15" s="5">
        <v>49</v>
      </c>
      <c r="I15" s="6">
        <f t="shared" si="1"/>
        <v>60637.5</v>
      </c>
      <c r="N15"/>
      <c r="O15" s="1"/>
    </row>
    <row r="16" spans="3:16" ht="26.25" customHeight="1" thickBot="1" x14ac:dyDescent="0.3">
      <c r="C16" s="16" t="s">
        <v>16</v>
      </c>
      <c r="D16" s="17"/>
      <c r="E16" s="7">
        <f>SUM(E10:E15)</f>
        <v>575</v>
      </c>
      <c r="F16" s="8"/>
      <c r="G16" s="9">
        <f>SUM(G10:G15)</f>
        <v>2587.5</v>
      </c>
      <c r="H16" s="8"/>
      <c r="I16" s="10">
        <f>SUM(I10:I15)</f>
        <v>124447.5</v>
      </c>
      <c r="J16" s="11"/>
      <c r="N16"/>
      <c r="O16" s="1"/>
    </row>
    <row r="17" spans="3:15" ht="22.5" customHeight="1" thickBot="1" x14ac:dyDescent="0.3">
      <c r="C17" s="18" t="s">
        <v>17</v>
      </c>
      <c r="D17" s="19"/>
      <c r="E17" s="19"/>
      <c r="F17" s="19"/>
      <c r="G17" s="19"/>
      <c r="H17" s="20"/>
      <c r="I17" s="12">
        <v>4500</v>
      </c>
      <c r="K17" s="11"/>
      <c r="N17"/>
      <c r="O17" s="1"/>
    </row>
    <row r="18" spans="3:15" ht="22.5" customHeight="1" thickBot="1" x14ac:dyDescent="0.3">
      <c r="C18" s="21" t="s">
        <v>18</v>
      </c>
      <c r="D18" s="22"/>
      <c r="E18" s="22"/>
      <c r="F18" s="22"/>
      <c r="G18" s="22"/>
      <c r="H18" s="23"/>
      <c r="I18" s="10">
        <f>I16+I17</f>
        <v>128947.5</v>
      </c>
      <c r="K18" s="11"/>
      <c r="N18"/>
      <c r="O18" s="1"/>
    </row>
    <row r="19" spans="3:15" ht="22.5" customHeight="1" thickBot="1" x14ac:dyDescent="0.3">
      <c r="C19" s="18" t="s">
        <v>52</v>
      </c>
      <c r="D19" s="19"/>
      <c r="E19" s="19"/>
      <c r="F19" s="19"/>
      <c r="G19" s="19"/>
      <c r="H19" s="20"/>
      <c r="I19" s="12">
        <v>280</v>
      </c>
      <c r="K19" s="11"/>
      <c r="N19"/>
      <c r="O19" s="1"/>
    </row>
    <row r="20" spans="3:15" ht="22.5" customHeight="1" thickBot="1" x14ac:dyDescent="0.3">
      <c r="C20" s="18" t="s">
        <v>53</v>
      </c>
      <c r="D20" s="19"/>
      <c r="E20" s="19"/>
      <c r="F20" s="19"/>
      <c r="G20" s="19"/>
      <c r="H20" s="20"/>
      <c r="I20" s="12">
        <v>700</v>
      </c>
      <c r="K20" s="11"/>
      <c r="N20"/>
      <c r="O20" s="1"/>
    </row>
    <row r="21" spans="3:15" ht="24" thickBot="1" x14ac:dyDescent="0.3">
      <c r="C21" s="21" t="s">
        <v>18</v>
      </c>
      <c r="D21" s="22"/>
      <c r="E21" s="22"/>
      <c r="F21" s="22"/>
      <c r="G21" s="22"/>
      <c r="H21" s="23"/>
      <c r="I21" s="10">
        <f>I18+I19+I20</f>
        <v>129927.5</v>
      </c>
      <c r="N21"/>
      <c r="O21" s="1"/>
    </row>
    <row r="22" spans="3:15" ht="15" customHeight="1" x14ac:dyDescent="0.25">
      <c r="C22"/>
      <c r="D22"/>
      <c r="E22"/>
      <c r="F22"/>
      <c r="G22"/>
      <c r="H22"/>
      <c r="I22"/>
      <c r="O22" s="1"/>
    </row>
    <row r="23" spans="3:15" customFormat="1" x14ac:dyDescent="0.25"/>
    <row r="24" spans="3:15" customFormat="1" x14ac:dyDescent="0.25"/>
    <row r="25" spans="3:15" customFormat="1" ht="15" customHeight="1" x14ac:dyDescent="0.25"/>
    <row r="26" spans="3:15" customFormat="1" ht="15.75" customHeight="1" x14ac:dyDescent="0.25"/>
    <row r="27" spans="3:15" customFormat="1" x14ac:dyDescent="0.25"/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ht="15" customHeight="1" x14ac:dyDescent="0.25"/>
    <row r="60" customFormat="1" ht="15.75" customHeigh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/>
    <row r="75" spans="3:9" customFormat="1" x14ac:dyDescent="0.25"/>
    <row r="76" spans="3:9" customFormat="1" x14ac:dyDescent="0.25"/>
    <row r="77" spans="3:9" customFormat="1" x14ac:dyDescent="0.25"/>
    <row r="78" spans="3:9" customFormat="1" x14ac:dyDescent="0.25"/>
    <row r="79" spans="3:9" customFormat="1" x14ac:dyDescent="0.25"/>
    <row r="80" spans="3:9" customFormat="1" x14ac:dyDescent="0.25">
      <c r="C80" s="1"/>
      <c r="D80" s="1"/>
      <c r="E80" s="1"/>
      <c r="F80" s="1"/>
      <c r="G80" s="1"/>
      <c r="H80" s="1"/>
      <c r="I80" s="1"/>
    </row>
    <row r="81" spans="3:9" customFormat="1" x14ac:dyDescent="0.25">
      <c r="C81" s="1"/>
      <c r="D81" s="1"/>
      <c r="E81" s="1"/>
      <c r="F81" s="1"/>
      <c r="G81" s="1"/>
      <c r="H81" s="1"/>
      <c r="I81" s="1"/>
    </row>
    <row r="82" spans="3:9" customFormat="1" x14ac:dyDescent="0.25">
      <c r="C82" s="1"/>
      <c r="D82" s="1"/>
      <c r="E82" s="1"/>
      <c r="F82" s="1"/>
      <c r="G82" s="1"/>
      <c r="H82" s="1"/>
      <c r="I82" s="1"/>
    </row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</sheetData>
  <mergeCells count="13">
    <mergeCell ref="C21:H21"/>
    <mergeCell ref="C3:C4"/>
    <mergeCell ref="D3:H4"/>
    <mergeCell ref="I3:I6"/>
    <mergeCell ref="C5:C6"/>
    <mergeCell ref="D5:H6"/>
    <mergeCell ref="C7:E8"/>
    <mergeCell ref="F7:I8"/>
    <mergeCell ref="C19:H19"/>
    <mergeCell ref="C20:H20"/>
    <mergeCell ref="C18:H18"/>
    <mergeCell ref="C16:D16"/>
    <mergeCell ref="C17:H1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4"/>
  <sheetViews>
    <sheetView tabSelected="1" topLeftCell="A10" workbookViewId="0">
      <selection activeCell="M15" sqref="M15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37</v>
      </c>
      <c r="P1"/>
    </row>
    <row r="2" spans="3:16" ht="15.75" thickBot="1" x14ac:dyDescent="0.3">
      <c r="O2" t="s">
        <v>38</v>
      </c>
    </row>
    <row r="3" spans="3:16" ht="16.5" customHeight="1" x14ac:dyDescent="0.25">
      <c r="C3" s="24" t="s">
        <v>0</v>
      </c>
      <c r="D3" s="26" t="s">
        <v>1</v>
      </c>
      <c r="E3" s="27"/>
      <c r="F3" s="27"/>
      <c r="G3" s="27"/>
      <c r="H3" s="28"/>
      <c r="I3" s="32" t="s">
        <v>48</v>
      </c>
      <c r="O3" t="s">
        <v>39</v>
      </c>
    </row>
    <row r="4" spans="3:16" ht="17.25" customHeight="1" thickBot="1" x14ac:dyDescent="0.3">
      <c r="C4" s="25"/>
      <c r="D4" s="29"/>
      <c r="E4" s="30"/>
      <c r="F4" s="30"/>
      <c r="G4" s="30"/>
      <c r="H4" s="31"/>
      <c r="I4" s="33"/>
      <c r="N4"/>
      <c r="O4" t="s">
        <v>40</v>
      </c>
      <c r="P4"/>
    </row>
    <row r="5" spans="3:16" ht="16.5" customHeight="1" x14ac:dyDescent="0.25">
      <c r="C5" s="35" t="s">
        <v>49</v>
      </c>
      <c r="D5" s="37" t="s">
        <v>2</v>
      </c>
      <c r="E5" s="38"/>
      <c r="F5" s="38"/>
      <c r="G5" s="38"/>
      <c r="H5" s="39"/>
      <c r="I5" s="33"/>
      <c r="N5"/>
      <c r="O5" s="14" t="s">
        <v>41</v>
      </c>
      <c r="P5"/>
    </row>
    <row r="6" spans="3:16" ht="16.5" customHeight="1" thickBot="1" x14ac:dyDescent="0.3">
      <c r="C6" s="36"/>
      <c r="D6" s="40"/>
      <c r="E6" s="41"/>
      <c r="F6" s="41"/>
      <c r="G6" s="41"/>
      <c r="H6" s="42"/>
      <c r="I6" s="34"/>
      <c r="N6"/>
      <c r="O6" t="s">
        <v>42</v>
      </c>
      <c r="P6"/>
    </row>
    <row r="7" spans="3:16" ht="16.5" customHeight="1" x14ac:dyDescent="0.25">
      <c r="C7" s="43" t="s">
        <v>3</v>
      </c>
      <c r="D7" s="44"/>
      <c r="E7" s="45"/>
      <c r="F7" s="43" t="s">
        <v>4</v>
      </c>
      <c r="G7" s="44"/>
      <c r="H7" s="44"/>
      <c r="I7" s="45"/>
      <c r="L7" s="1" t="s">
        <v>5</v>
      </c>
      <c r="N7"/>
      <c r="O7" t="s">
        <v>43</v>
      </c>
      <c r="P7"/>
    </row>
    <row r="8" spans="3:16" ht="16.5" customHeight="1" thickBot="1" x14ac:dyDescent="0.3">
      <c r="C8" s="46"/>
      <c r="D8" s="47"/>
      <c r="E8" s="48"/>
      <c r="F8" s="46"/>
      <c r="G8" s="47"/>
      <c r="H8" s="47"/>
      <c r="I8" s="48"/>
      <c r="L8" s="1">
        <v>2</v>
      </c>
      <c r="N8"/>
      <c r="O8" t="s">
        <v>44</v>
      </c>
      <c r="P8"/>
    </row>
    <row r="9" spans="3:16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25</v>
      </c>
      <c r="N9"/>
      <c r="O9" t="s">
        <v>45</v>
      </c>
      <c r="P9"/>
    </row>
    <row r="10" spans="3:16" ht="22.5" customHeight="1" x14ac:dyDescent="0.25">
      <c r="C10" s="3">
        <v>1</v>
      </c>
      <c r="D10" s="3" t="s">
        <v>35</v>
      </c>
      <c r="E10" s="4">
        <v>10</v>
      </c>
      <c r="F10" s="3">
        <v>4.5</v>
      </c>
      <c r="G10" s="3">
        <f t="shared" ref="G10:G16" si="0">E10*F10</f>
        <v>45</v>
      </c>
      <c r="H10" s="5">
        <v>30</v>
      </c>
      <c r="I10" s="6">
        <f t="shared" ref="I10:I16" si="1">G10*H10</f>
        <v>1350</v>
      </c>
      <c r="N10"/>
    </row>
    <row r="11" spans="3:16" ht="22.5" customHeight="1" x14ac:dyDescent="0.25">
      <c r="C11" s="3">
        <v>2</v>
      </c>
      <c r="D11" s="3" t="s">
        <v>50</v>
      </c>
      <c r="E11" s="4">
        <v>10</v>
      </c>
      <c r="F11" s="3">
        <v>4.5</v>
      </c>
      <c r="G11" s="3">
        <f t="shared" si="0"/>
        <v>45</v>
      </c>
      <c r="H11" s="5">
        <v>35</v>
      </c>
      <c r="I11" s="6">
        <f t="shared" si="1"/>
        <v>1575</v>
      </c>
      <c r="N11"/>
    </row>
    <row r="12" spans="3:16" ht="22.5" customHeight="1" x14ac:dyDescent="0.25">
      <c r="C12" s="3">
        <v>3</v>
      </c>
      <c r="D12" s="3" t="s">
        <v>58</v>
      </c>
      <c r="E12" s="4">
        <v>45</v>
      </c>
      <c r="F12" s="3">
        <v>2.1</v>
      </c>
      <c r="G12" s="3">
        <f t="shared" si="0"/>
        <v>94.5</v>
      </c>
      <c r="H12" s="5">
        <v>35</v>
      </c>
      <c r="I12" s="6">
        <f t="shared" si="1"/>
        <v>3307.5</v>
      </c>
      <c r="N12"/>
    </row>
    <row r="13" spans="3:16" ht="22.5" customHeight="1" x14ac:dyDescent="0.25">
      <c r="C13" s="3">
        <v>4</v>
      </c>
      <c r="D13" s="3" t="s">
        <v>36</v>
      </c>
      <c r="E13" s="4">
        <v>15</v>
      </c>
      <c r="F13" s="3">
        <v>4.5</v>
      </c>
      <c r="G13" s="3">
        <f t="shared" si="0"/>
        <v>67.5</v>
      </c>
      <c r="H13" s="5">
        <v>140</v>
      </c>
      <c r="I13" s="6">
        <f t="shared" si="1"/>
        <v>9450</v>
      </c>
      <c r="N13"/>
      <c r="O13" s="1"/>
    </row>
    <row r="14" spans="3:16" ht="22.5" customHeight="1" x14ac:dyDescent="0.25">
      <c r="C14" s="3">
        <v>5</v>
      </c>
      <c r="D14" s="3" t="s">
        <v>51</v>
      </c>
      <c r="E14" s="4">
        <v>10</v>
      </c>
      <c r="F14" s="3">
        <v>4.5</v>
      </c>
      <c r="G14" s="3">
        <f t="shared" si="0"/>
        <v>45</v>
      </c>
      <c r="H14" s="5">
        <v>40</v>
      </c>
      <c r="I14" s="6">
        <f t="shared" si="1"/>
        <v>1800</v>
      </c>
      <c r="N14"/>
      <c r="O14" s="1"/>
    </row>
    <row r="15" spans="3:16" ht="22.5" customHeight="1" x14ac:dyDescent="0.25">
      <c r="C15" s="3">
        <v>6</v>
      </c>
      <c r="D15" s="3" t="s">
        <v>14</v>
      </c>
      <c r="E15" s="4">
        <v>240</v>
      </c>
      <c r="F15" s="3">
        <v>4.5</v>
      </c>
      <c r="G15" s="3">
        <f t="shared" ref="G15" si="2">E15*F15</f>
        <v>1080</v>
      </c>
      <c r="H15" s="5">
        <v>43</v>
      </c>
      <c r="I15" s="6">
        <f t="shared" ref="I15" si="3">G15*H15</f>
        <v>46440</v>
      </c>
      <c r="N15"/>
      <c r="O15" s="1"/>
    </row>
    <row r="16" spans="3:16" ht="22.5" customHeight="1" thickBot="1" x14ac:dyDescent="0.3">
      <c r="C16" s="3">
        <v>7</v>
      </c>
      <c r="D16" s="3" t="s">
        <v>15</v>
      </c>
      <c r="E16" s="4">
        <v>260</v>
      </c>
      <c r="F16" s="3">
        <v>4.5</v>
      </c>
      <c r="G16" s="3">
        <f t="shared" si="0"/>
        <v>1170</v>
      </c>
      <c r="H16" s="5">
        <v>49</v>
      </c>
      <c r="I16" s="6">
        <f t="shared" si="1"/>
        <v>57330</v>
      </c>
      <c r="N16"/>
      <c r="O16" s="1"/>
    </row>
    <row r="17" spans="3:15" ht="26.25" customHeight="1" thickBot="1" x14ac:dyDescent="0.3">
      <c r="C17" s="16" t="s">
        <v>16</v>
      </c>
      <c r="D17" s="17"/>
      <c r="E17" s="7">
        <f>SUM(E10:E16)</f>
        <v>590</v>
      </c>
      <c r="F17" s="8"/>
      <c r="G17" s="9">
        <f>SUM(G10:G16)</f>
        <v>2547</v>
      </c>
      <c r="H17" s="8"/>
      <c r="I17" s="10">
        <f>SUM(I10:I16)</f>
        <v>121252.5</v>
      </c>
      <c r="J17" s="11"/>
      <c r="N17"/>
      <c r="O17" s="1"/>
    </row>
    <row r="18" spans="3:15" ht="22.5" customHeight="1" thickBot="1" x14ac:dyDescent="0.3">
      <c r="C18" s="18" t="s">
        <v>17</v>
      </c>
      <c r="D18" s="19"/>
      <c r="E18" s="19"/>
      <c r="F18" s="19"/>
      <c r="G18" s="19"/>
      <c r="H18" s="20"/>
      <c r="I18" s="12">
        <v>4500</v>
      </c>
      <c r="K18" s="11"/>
      <c r="N18"/>
      <c r="O18" s="1"/>
    </row>
    <row r="19" spans="3:15" ht="24" thickBot="1" x14ac:dyDescent="0.3">
      <c r="C19" s="21" t="s">
        <v>18</v>
      </c>
      <c r="D19" s="22"/>
      <c r="E19" s="22"/>
      <c r="F19" s="22"/>
      <c r="G19" s="22"/>
      <c r="H19" s="23"/>
      <c r="I19" s="10">
        <f>SUM(I17:I18)</f>
        <v>125752.5</v>
      </c>
      <c r="N19"/>
      <c r="O19" s="1"/>
    </row>
    <row r="20" spans="3:15" x14ac:dyDescent="0.25">
      <c r="C20" s="59" t="s">
        <v>56</v>
      </c>
      <c r="D20" s="55" t="s">
        <v>57</v>
      </c>
      <c r="E20" s="55"/>
      <c r="F20" s="55"/>
      <c r="G20" s="55"/>
      <c r="H20" s="56"/>
      <c r="I20" s="61">
        <f>'12-06-2023 017'!I21</f>
        <v>129927.5</v>
      </c>
      <c r="O20" s="1"/>
    </row>
    <row r="21" spans="3:15" customFormat="1" ht="23.25" customHeight="1" thickBot="1" x14ac:dyDescent="0.3">
      <c r="C21" s="60"/>
      <c r="D21" s="57"/>
      <c r="E21" s="57"/>
      <c r="F21" s="57"/>
      <c r="G21" s="57"/>
      <c r="H21" s="58"/>
      <c r="I21" s="62"/>
    </row>
    <row r="22" spans="3:15" customFormat="1" ht="21.75" thickBot="1" x14ac:dyDescent="0.3">
      <c r="C22" s="18" t="s">
        <v>54</v>
      </c>
      <c r="D22" s="19"/>
      <c r="E22" s="19"/>
      <c r="F22" s="19"/>
      <c r="G22" s="19"/>
      <c r="H22" s="20"/>
      <c r="I22" s="12">
        <v>280</v>
      </c>
    </row>
    <row r="23" spans="3:15" customFormat="1" ht="21.75" thickBot="1" x14ac:dyDescent="0.3">
      <c r="C23" s="18" t="s">
        <v>55</v>
      </c>
      <c r="D23" s="19"/>
      <c r="E23" s="19"/>
      <c r="F23" s="19"/>
      <c r="G23" s="19"/>
      <c r="H23" s="20"/>
      <c r="I23" s="12">
        <v>700</v>
      </c>
    </row>
    <row r="24" spans="3:15" customFormat="1" ht="24" thickBot="1" x14ac:dyDescent="0.3">
      <c r="C24" s="21" t="s">
        <v>18</v>
      </c>
      <c r="D24" s="22"/>
      <c r="E24" s="22"/>
      <c r="F24" s="22"/>
      <c r="G24" s="22"/>
      <c r="H24" s="23"/>
      <c r="I24" s="10">
        <f>I23+I22+I20+I19</f>
        <v>256660</v>
      </c>
    </row>
    <row r="25" spans="3:15" customFormat="1" ht="15.75" thickBot="1" x14ac:dyDescent="0.3"/>
    <row r="26" spans="3:15" customFormat="1" x14ac:dyDescent="0.25">
      <c r="C26" s="49" t="s">
        <v>93</v>
      </c>
      <c r="D26" s="50"/>
      <c r="E26" s="50"/>
      <c r="F26" s="50"/>
      <c r="G26" s="50"/>
      <c r="H26" s="50"/>
      <c r="I26" s="51"/>
    </row>
    <row r="27" spans="3:15" customFormat="1" ht="15.75" thickBot="1" x14ac:dyDescent="0.3">
      <c r="C27" s="52"/>
      <c r="D27" s="53"/>
      <c r="E27" s="53"/>
      <c r="F27" s="53"/>
      <c r="G27" s="53"/>
      <c r="H27" s="53"/>
      <c r="I27" s="54"/>
    </row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ht="15" customHeight="1" x14ac:dyDescent="0.25"/>
    <row r="60" customFormat="1" ht="15.75" customHeigh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/>
    <row r="75" spans="3:9" customFormat="1" x14ac:dyDescent="0.25"/>
    <row r="76" spans="3:9" customFormat="1" x14ac:dyDescent="0.25"/>
    <row r="77" spans="3:9" customFormat="1" x14ac:dyDescent="0.25"/>
    <row r="78" spans="3:9" customFormat="1" x14ac:dyDescent="0.25"/>
    <row r="79" spans="3:9" customFormat="1" x14ac:dyDescent="0.25"/>
    <row r="80" spans="3:9" customFormat="1" x14ac:dyDescent="0.25">
      <c r="C80" s="1"/>
      <c r="D80" s="1"/>
      <c r="E80" s="1"/>
      <c r="F80" s="1"/>
      <c r="G80" s="1"/>
      <c r="H80" s="1"/>
      <c r="I80" s="1"/>
    </row>
    <row r="81" spans="3:9" customFormat="1" x14ac:dyDescent="0.25">
      <c r="C81" s="1"/>
      <c r="D81" s="1"/>
      <c r="E81" s="1"/>
      <c r="F81" s="1"/>
      <c r="G81" s="1"/>
      <c r="H81" s="1"/>
      <c r="I81" s="1"/>
    </row>
    <row r="82" spans="3:9" customFormat="1" x14ac:dyDescent="0.25">
      <c r="C82" s="1"/>
      <c r="D82" s="1"/>
      <c r="E82" s="1"/>
      <c r="F82" s="1"/>
      <c r="G82" s="1"/>
      <c r="H82" s="1"/>
      <c r="I82" s="1"/>
    </row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</sheetData>
  <sortState ref="D10:F16">
    <sortCondition ref="D10"/>
  </sortState>
  <mergeCells count="17">
    <mergeCell ref="C26:I27"/>
    <mergeCell ref="C22:H22"/>
    <mergeCell ref="C23:H23"/>
    <mergeCell ref="C24:H24"/>
    <mergeCell ref="C17:D17"/>
    <mergeCell ref="C18:H18"/>
    <mergeCell ref="C19:H19"/>
    <mergeCell ref="C20:C21"/>
    <mergeCell ref="D20:H21"/>
    <mergeCell ref="I20:I21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9"/>
  <sheetViews>
    <sheetView topLeftCell="A13" workbookViewId="0">
      <selection activeCell="C3" sqref="C3:C4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37</v>
      </c>
      <c r="P1"/>
    </row>
    <row r="2" spans="3:16" ht="15.75" thickBot="1" x14ac:dyDescent="0.3">
      <c r="O2" t="s">
        <v>38</v>
      </c>
    </row>
    <row r="3" spans="3:16" ht="16.5" customHeight="1" x14ac:dyDescent="0.25">
      <c r="C3" s="24" t="s">
        <v>0</v>
      </c>
      <c r="D3" s="26" t="s">
        <v>1</v>
      </c>
      <c r="E3" s="27"/>
      <c r="F3" s="27"/>
      <c r="G3" s="27"/>
      <c r="H3" s="28"/>
      <c r="I3" s="32" t="s">
        <v>59</v>
      </c>
      <c r="O3" t="s">
        <v>39</v>
      </c>
    </row>
    <row r="4" spans="3:16" ht="17.25" customHeight="1" thickBot="1" x14ac:dyDescent="0.3">
      <c r="C4" s="25"/>
      <c r="D4" s="29"/>
      <c r="E4" s="30"/>
      <c r="F4" s="30"/>
      <c r="G4" s="30"/>
      <c r="H4" s="31"/>
      <c r="I4" s="33"/>
      <c r="N4"/>
      <c r="O4" t="s">
        <v>40</v>
      </c>
      <c r="P4"/>
    </row>
    <row r="5" spans="3:16" ht="16.5" customHeight="1" x14ac:dyDescent="0.25">
      <c r="C5" s="35" t="s">
        <v>60</v>
      </c>
      <c r="D5" s="37" t="s">
        <v>2</v>
      </c>
      <c r="E5" s="38"/>
      <c r="F5" s="38"/>
      <c r="G5" s="38"/>
      <c r="H5" s="39"/>
      <c r="I5" s="33"/>
      <c r="N5"/>
      <c r="O5" t="s">
        <v>41</v>
      </c>
      <c r="P5"/>
    </row>
    <row r="6" spans="3:16" ht="16.5" customHeight="1" thickBot="1" x14ac:dyDescent="0.3">
      <c r="C6" s="36"/>
      <c r="D6" s="40"/>
      <c r="E6" s="41"/>
      <c r="F6" s="41"/>
      <c r="G6" s="41"/>
      <c r="H6" s="42"/>
      <c r="I6" s="34"/>
      <c r="N6"/>
      <c r="O6" t="s">
        <v>42</v>
      </c>
      <c r="P6"/>
    </row>
    <row r="7" spans="3:16" ht="16.5" customHeight="1" x14ac:dyDescent="0.25">
      <c r="C7" s="43" t="s">
        <v>3</v>
      </c>
      <c r="D7" s="44"/>
      <c r="E7" s="45"/>
      <c r="F7" s="43" t="s">
        <v>4</v>
      </c>
      <c r="G7" s="44"/>
      <c r="H7" s="44"/>
      <c r="I7" s="45"/>
      <c r="L7" s="1" t="s">
        <v>5</v>
      </c>
      <c r="N7"/>
      <c r="O7" t="s">
        <v>43</v>
      </c>
      <c r="P7"/>
    </row>
    <row r="8" spans="3:16" ht="16.5" customHeight="1" thickBot="1" x14ac:dyDescent="0.3">
      <c r="C8" s="46"/>
      <c r="D8" s="47"/>
      <c r="E8" s="48"/>
      <c r="F8" s="46"/>
      <c r="G8" s="47"/>
      <c r="H8" s="47"/>
      <c r="I8" s="48"/>
      <c r="L8" s="1">
        <v>2</v>
      </c>
      <c r="N8"/>
      <c r="O8" t="s">
        <v>44</v>
      </c>
      <c r="P8"/>
    </row>
    <row r="9" spans="3:16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25</v>
      </c>
      <c r="N9"/>
      <c r="O9" t="s">
        <v>45</v>
      </c>
      <c r="P9"/>
    </row>
    <row r="10" spans="3:16" ht="22.5" customHeight="1" x14ac:dyDescent="0.25">
      <c r="C10" s="3">
        <v>1</v>
      </c>
      <c r="D10" s="3" t="s">
        <v>35</v>
      </c>
      <c r="E10" s="4">
        <v>15</v>
      </c>
      <c r="F10" s="3">
        <v>4.5</v>
      </c>
      <c r="G10" s="3">
        <f t="shared" ref="G10:G20" si="0">E10*F10</f>
        <v>67.5</v>
      </c>
      <c r="H10" s="5">
        <v>30</v>
      </c>
      <c r="I10" s="6">
        <f t="shared" ref="I10:I20" si="1">G10*H10</f>
        <v>2025</v>
      </c>
      <c r="N10"/>
    </row>
    <row r="11" spans="3:16" ht="22.5" customHeight="1" x14ac:dyDescent="0.25">
      <c r="C11" s="3">
        <v>2</v>
      </c>
      <c r="D11" s="3" t="s">
        <v>63</v>
      </c>
      <c r="E11" s="4">
        <v>10</v>
      </c>
      <c r="F11" s="3">
        <v>4.5999999999999996</v>
      </c>
      <c r="G11" s="3">
        <f t="shared" si="0"/>
        <v>46</v>
      </c>
      <c r="H11" s="5">
        <v>60</v>
      </c>
      <c r="I11" s="6">
        <f t="shared" si="1"/>
        <v>2760</v>
      </c>
      <c r="N11"/>
    </row>
    <row r="12" spans="3:16" ht="22.5" customHeight="1" x14ac:dyDescent="0.25">
      <c r="C12" s="3">
        <v>3</v>
      </c>
      <c r="D12" s="3" t="s">
        <v>50</v>
      </c>
      <c r="E12" s="4">
        <v>22</v>
      </c>
      <c r="F12" s="3">
        <v>4.5</v>
      </c>
      <c r="G12" s="3">
        <f t="shared" si="0"/>
        <v>99</v>
      </c>
      <c r="H12" s="5">
        <v>43</v>
      </c>
      <c r="I12" s="6">
        <f t="shared" si="1"/>
        <v>4257</v>
      </c>
      <c r="N12"/>
    </row>
    <row r="13" spans="3:16" ht="22.5" customHeight="1" x14ac:dyDescent="0.25">
      <c r="C13" s="3">
        <v>4</v>
      </c>
      <c r="D13" s="3" t="s">
        <v>64</v>
      </c>
      <c r="E13" s="4">
        <v>20</v>
      </c>
      <c r="F13" s="3">
        <v>4.5</v>
      </c>
      <c r="G13" s="3">
        <f t="shared" si="0"/>
        <v>90</v>
      </c>
      <c r="H13" s="5">
        <v>40</v>
      </c>
      <c r="I13" s="6">
        <f t="shared" si="1"/>
        <v>3600</v>
      </c>
      <c r="N13"/>
    </row>
    <row r="14" spans="3:16" ht="22.5" customHeight="1" x14ac:dyDescent="0.25">
      <c r="C14" s="3">
        <v>5</v>
      </c>
      <c r="D14" s="3" t="s">
        <v>65</v>
      </c>
      <c r="E14" s="4">
        <v>10</v>
      </c>
      <c r="F14" s="3">
        <v>4.5</v>
      </c>
      <c r="G14" s="3">
        <f t="shared" si="0"/>
        <v>45</v>
      </c>
      <c r="H14" s="5">
        <v>30</v>
      </c>
      <c r="I14" s="6">
        <f t="shared" si="1"/>
        <v>1350</v>
      </c>
      <c r="N14"/>
    </row>
    <row r="15" spans="3:16" ht="22.5" customHeight="1" x14ac:dyDescent="0.25">
      <c r="C15" s="3">
        <v>6</v>
      </c>
      <c r="D15" s="3" t="s">
        <v>51</v>
      </c>
      <c r="E15" s="4">
        <v>22</v>
      </c>
      <c r="F15" s="3">
        <v>4.5</v>
      </c>
      <c r="G15" s="3">
        <f t="shared" si="0"/>
        <v>99</v>
      </c>
      <c r="H15" s="5">
        <v>40</v>
      </c>
      <c r="I15" s="6">
        <f t="shared" si="1"/>
        <v>3960</v>
      </c>
      <c r="N15"/>
    </row>
    <row r="16" spans="3:16" ht="22.5" customHeight="1" x14ac:dyDescent="0.25">
      <c r="C16" s="3">
        <v>7</v>
      </c>
      <c r="D16" s="3" t="s">
        <v>23</v>
      </c>
      <c r="E16" s="4">
        <v>7</v>
      </c>
      <c r="F16" s="3">
        <v>4.5</v>
      </c>
      <c r="G16" s="3">
        <f t="shared" si="0"/>
        <v>31.5</v>
      </c>
      <c r="H16" s="5">
        <v>40</v>
      </c>
      <c r="I16" s="6">
        <f t="shared" si="1"/>
        <v>1260</v>
      </c>
      <c r="N16"/>
    </row>
    <row r="17" spans="3:15" ht="22.5" customHeight="1" x14ac:dyDescent="0.25">
      <c r="C17" s="3">
        <v>8</v>
      </c>
      <c r="D17" s="3" t="s">
        <v>14</v>
      </c>
      <c r="E17" s="4">
        <v>270</v>
      </c>
      <c r="F17" s="3">
        <v>4.5</v>
      </c>
      <c r="G17" s="3">
        <f t="shared" si="0"/>
        <v>1215</v>
      </c>
      <c r="H17" s="5">
        <v>47</v>
      </c>
      <c r="I17" s="6">
        <f t="shared" si="1"/>
        <v>57105</v>
      </c>
      <c r="N17"/>
    </row>
    <row r="18" spans="3:15" ht="22.5" customHeight="1" x14ac:dyDescent="0.25">
      <c r="C18" s="3">
        <v>9</v>
      </c>
      <c r="D18" s="3" t="s">
        <v>24</v>
      </c>
      <c r="E18" s="4">
        <v>15</v>
      </c>
      <c r="F18" s="3">
        <v>4.5</v>
      </c>
      <c r="G18" s="3">
        <f t="shared" si="0"/>
        <v>67.5</v>
      </c>
      <c r="H18" s="5">
        <v>55</v>
      </c>
      <c r="I18" s="6">
        <f t="shared" si="1"/>
        <v>3712.5</v>
      </c>
      <c r="N18"/>
      <c r="O18" s="1"/>
    </row>
    <row r="19" spans="3:15" ht="22.5" customHeight="1" x14ac:dyDescent="0.25">
      <c r="C19" s="3">
        <v>10</v>
      </c>
      <c r="D19" s="3" t="s">
        <v>66</v>
      </c>
      <c r="E19" s="4">
        <v>30</v>
      </c>
      <c r="F19" s="3">
        <v>4.5</v>
      </c>
      <c r="G19" s="3">
        <f t="shared" si="0"/>
        <v>135</v>
      </c>
      <c r="H19" s="5">
        <v>35</v>
      </c>
      <c r="I19" s="6">
        <f t="shared" si="1"/>
        <v>4725</v>
      </c>
      <c r="N19"/>
      <c r="O19" s="1"/>
    </row>
    <row r="20" spans="3:15" ht="22.5" customHeight="1" thickBot="1" x14ac:dyDescent="0.3">
      <c r="C20" s="3">
        <v>11</v>
      </c>
      <c r="D20" s="3" t="s">
        <v>15</v>
      </c>
      <c r="E20" s="4">
        <v>285</v>
      </c>
      <c r="F20" s="3">
        <v>4.5</v>
      </c>
      <c r="G20" s="3">
        <f t="shared" si="0"/>
        <v>1282.5</v>
      </c>
      <c r="H20" s="5">
        <v>55</v>
      </c>
      <c r="I20" s="6">
        <f t="shared" si="1"/>
        <v>70537.5</v>
      </c>
      <c r="N20"/>
      <c r="O20" s="1"/>
    </row>
    <row r="21" spans="3:15" ht="26.25" customHeight="1" thickBot="1" x14ac:dyDescent="0.3">
      <c r="C21" s="16" t="s">
        <v>16</v>
      </c>
      <c r="D21" s="17"/>
      <c r="E21" s="7">
        <f>SUM(E10:E20)</f>
        <v>706</v>
      </c>
      <c r="F21" s="8"/>
      <c r="G21" s="9">
        <f>SUM(G10:G20)</f>
        <v>3178</v>
      </c>
      <c r="H21" s="8"/>
      <c r="I21" s="10">
        <f>SUM(I10:I20)</f>
        <v>155292</v>
      </c>
      <c r="J21" s="11"/>
      <c r="N21"/>
      <c r="O21" s="1"/>
    </row>
    <row r="22" spans="3:15" ht="22.5" customHeight="1" thickBot="1" x14ac:dyDescent="0.3">
      <c r="C22" s="18" t="s">
        <v>17</v>
      </c>
      <c r="D22" s="19"/>
      <c r="E22" s="19"/>
      <c r="F22" s="19"/>
      <c r="G22" s="19"/>
      <c r="H22" s="20"/>
      <c r="I22" s="12">
        <v>4500</v>
      </c>
      <c r="K22" s="11"/>
      <c r="N22"/>
      <c r="O22" s="1"/>
    </row>
    <row r="23" spans="3:15" ht="22.5" customHeight="1" thickBot="1" x14ac:dyDescent="0.3">
      <c r="C23" s="21" t="s">
        <v>18</v>
      </c>
      <c r="D23" s="22"/>
      <c r="E23" s="22"/>
      <c r="F23" s="22"/>
      <c r="G23" s="22"/>
      <c r="H23" s="23"/>
      <c r="I23" s="10">
        <f>I21+I22</f>
        <v>159792</v>
      </c>
      <c r="K23" s="11"/>
      <c r="N23"/>
      <c r="O23" s="1"/>
    </row>
    <row r="24" spans="3:15" ht="22.5" customHeight="1" thickBot="1" x14ac:dyDescent="0.3">
      <c r="C24" s="18" t="s">
        <v>70</v>
      </c>
      <c r="D24" s="19"/>
      <c r="E24" s="19"/>
      <c r="F24" s="19"/>
      <c r="G24" s="19"/>
      <c r="H24" s="20"/>
      <c r="I24" s="12">
        <v>650</v>
      </c>
      <c r="K24" s="11"/>
      <c r="N24"/>
      <c r="O24" s="1"/>
    </row>
    <row r="25" spans="3:15" ht="22.5" customHeight="1" thickBot="1" x14ac:dyDescent="0.3">
      <c r="C25" s="18" t="s">
        <v>71</v>
      </c>
      <c r="D25" s="19"/>
      <c r="E25" s="19"/>
      <c r="F25" s="19"/>
      <c r="G25" s="19"/>
      <c r="H25" s="20"/>
      <c r="I25" s="12">
        <v>700</v>
      </c>
      <c r="K25" s="11"/>
      <c r="N25"/>
      <c r="O25" s="1"/>
    </row>
    <row r="26" spans="3:15" ht="24" thickBot="1" x14ac:dyDescent="0.3">
      <c r="C26" s="21" t="s">
        <v>18</v>
      </c>
      <c r="D26" s="22"/>
      <c r="E26" s="22"/>
      <c r="F26" s="22"/>
      <c r="G26" s="22"/>
      <c r="H26" s="23"/>
      <c r="I26" s="10">
        <f>I23+I24+I25</f>
        <v>161142</v>
      </c>
      <c r="N26"/>
      <c r="O26" s="1"/>
    </row>
    <row r="27" spans="3:15" ht="15" customHeight="1" x14ac:dyDescent="0.25">
      <c r="C27"/>
      <c r="D27"/>
      <c r="E27"/>
      <c r="F27"/>
      <c r="G27"/>
      <c r="H27"/>
      <c r="I27"/>
      <c r="O27" s="1"/>
    </row>
    <row r="28" spans="3:15" customFormat="1" x14ac:dyDescent="0.25"/>
    <row r="29" spans="3:15" customFormat="1" x14ac:dyDescent="0.25"/>
    <row r="30" spans="3:15" customFormat="1" ht="15" customHeight="1" x14ac:dyDescent="0.25"/>
    <row r="31" spans="3:15" customFormat="1" ht="15.75" customHeigh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ht="15" customHeight="1" x14ac:dyDescent="0.25"/>
    <row r="65" customFormat="1" ht="15.75" customHeigh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/>
    <row r="83" spans="3:9" customFormat="1" x14ac:dyDescent="0.25"/>
    <row r="84" spans="3:9" customFormat="1" x14ac:dyDescent="0.25"/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  <row r="87" spans="3:9" customFormat="1" x14ac:dyDescent="0.25">
      <c r="C87" s="1"/>
      <c r="D87" s="1"/>
      <c r="E87" s="1"/>
      <c r="F87" s="1"/>
      <c r="G87" s="1"/>
      <c r="H87" s="1"/>
      <c r="I87" s="1"/>
    </row>
    <row r="88" spans="3:9" customFormat="1" x14ac:dyDescent="0.25">
      <c r="C88" s="1"/>
      <c r="D88" s="1"/>
      <c r="E88" s="1"/>
      <c r="F88" s="1"/>
      <c r="G88" s="1"/>
      <c r="H88" s="1"/>
      <c r="I88" s="1"/>
    </row>
    <row r="89" spans="3:9" customFormat="1" x14ac:dyDescent="0.25">
      <c r="C89" s="1"/>
      <c r="D89" s="1"/>
      <c r="E89" s="1"/>
      <c r="F89" s="1"/>
      <c r="G89" s="1"/>
      <c r="H89" s="1"/>
      <c r="I89" s="1"/>
    </row>
  </sheetData>
  <mergeCells count="13">
    <mergeCell ref="C26:H26"/>
    <mergeCell ref="C3:C4"/>
    <mergeCell ref="D3:H4"/>
    <mergeCell ref="I3:I6"/>
    <mergeCell ref="C5:C6"/>
    <mergeCell ref="D5:H6"/>
    <mergeCell ref="C7:E8"/>
    <mergeCell ref="F7:I8"/>
    <mergeCell ref="C21:D21"/>
    <mergeCell ref="C22:H22"/>
    <mergeCell ref="C23:H23"/>
    <mergeCell ref="C24:H24"/>
    <mergeCell ref="C25:H2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9"/>
  <sheetViews>
    <sheetView topLeftCell="A22" workbookViewId="0">
      <selection activeCell="J35" sqref="J35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37</v>
      </c>
      <c r="P1"/>
    </row>
    <row r="2" spans="3:16" ht="15.75" thickBot="1" x14ac:dyDescent="0.3">
      <c r="O2" t="s">
        <v>38</v>
      </c>
    </row>
    <row r="3" spans="3:16" ht="16.5" customHeight="1" x14ac:dyDescent="0.25">
      <c r="C3" s="24" t="s">
        <v>0</v>
      </c>
      <c r="D3" s="26" t="s">
        <v>1</v>
      </c>
      <c r="E3" s="27"/>
      <c r="F3" s="27"/>
      <c r="G3" s="27"/>
      <c r="H3" s="28"/>
      <c r="I3" s="32" t="s">
        <v>61</v>
      </c>
      <c r="O3" t="s">
        <v>39</v>
      </c>
    </row>
    <row r="4" spans="3:16" ht="17.25" customHeight="1" thickBot="1" x14ac:dyDescent="0.3">
      <c r="C4" s="25"/>
      <c r="D4" s="29"/>
      <c r="E4" s="30"/>
      <c r="F4" s="30"/>
      <c r="G4" s="30"/>
      <c r="H4" s="31"/>
      <c r="I4" s="33"/>
      <c r="N4"/>
      <c r="O4" t="s">
        <v>40</v>
      </c>
      <c r="P4"/>
    </row>
    <row r="5" spans="3:16" ht="16.5" customHeight="1" x14ac:dyDescent="0.25">
      <c r="C5" s="35" t="s">
        <v>62</v>
      </c>
      <c r="D5" s="37" t="s">
        <v>2</v>
      </c>
      <c r="E5" s="38"/>
      <c r="F5" s="38"/>
      <c r="G5" s="38"/>
      <c r="H5" s="39"/>
      <c r="I5" s="33"/>
      <c r="N5"/>
      <c r="O5" s="14" t="s">
        <v>41</v>
      </c>
      <c r="P5"/>
    </row>
    <row r="6" spans="3:16" ht="16.5" customHeight="1" thickBot="1" x14ac:dyDescent="0.3">
      <c r="C6" s="36"/>
      <c r="D6" s="40"/>
      <c r="E6" s="41"/>
      <c r="F6" s="41"/>
      <c r="G6" s="41"/>
      <c r="H6" s="42"/>
      <c r="I6" s="34"/>
      <c r="N6"/>
      <c r="O6" t="s">
        <v>42</v>
      </c>
      <c r="P6"/>
    </row>
    <row r="7" spans="3:16" ht="16.5" customHeight="1" x14ac:dyDescent="0.25">
      <c r="C7" s="43" t="s">
        <v>3</v>
      </c>
      <c r="D7" s="44"/>
      <c r="E7" s="45"/>
      <c r="F7" s="43" t="s">
        <v>4</v>
      </c>
      <c r="G7" s="44"/>
      <c r="H7" s="44"/>
      <c r="I7" s="45"/>
      <c r="L7" s="1" t="s">
        <v>5</v>
      </c>
      <c r="N7"/>
      <c r="O7" t="s">
        <v>43</v>
      </c>
      <c r="P7"/>
    </row>
    <row r="8" spans="3:16" ht="16.5" customHeight="1" thickBot="1" x14ac:dyDescent="0.3">
      <c r="C8" s="46"/>
      <c r="D8" s="47"/>
      <c r="E8" s="48"/>
      <c r="F8" s="46"/>
      <c r="G8" s="47"/>
      <c r="H8" s="47"/>
      <c r="I8" s="48"/>
      <c r="L8" s="1">
        <v>2</v>
      </c>
      <c r="N8"/>
      <c r="O8" t="s">
        <v>44</v>
      </c>
      <c r="P8"/>
    </row>
    <row r="9" spans="3:16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25</v>
      </c>
      <c r="N9"/>
      <c r="O9" t="s">
        <v>45</v>
      </c>
      <c r="P9"/>
    </row>
    <row r="10" spans="3:16" ht="22.5" customHeight="1" x14ac:dyDescent="0.25">
      <c r="C10" s="3">
        <v>1</v>
      </c>
      <c r="D10" s="3" t="s">
        <v>35</v>
      </c>
      <c r="E10" s="4">
        <v>15</v>
      </c>
      <c r="F10" s="3">
        <v>4.5</v>
      </c>
      <c r="G10" s="3">
        <f t="shared" ref="G10:G21" si="0">E10*F10</f>
        <v>67.5</v>
      </c>
      <c r="H10" s="5">
        <v>30</v>
      </c>
      <c r="I10" s="6">
        <f t="shared" ref="I10:I21" si="1">G10*H10</f>
        <v>2025</v>
      </c>
      <c r="N10"/>
    </row>
    <row r="11" spans="3:16" ht="22.5" customHeight="1" x14ac:dyDescent="0.25">
      <c r="C11" s="3">
        <v>2</v>
      </c>
      <c r="D11" s="3" t="s">
        <v>63</v>
      </c>
      <c r="E11" s="4">
        <v>22</v>
      </c>
      <c r="F11" s="3">
        <v>4.5999999999999996</v>
      </c>
      <c r="G11" s="3">
        <f t="shared" si="0"/>
        <v>101.19999999999999</v>
      </c>
      <c r="H11" s="5">
        <v>60</v>
      </c>
      <c r="I11" s="6">
        <f t="shared" si="1"/>
        <v>6071.9999999999991</v>
      </c>
      <c r="N11"/>
    </row>
    <row r="12" spans="3:16" ht="22.5" customHeight="1" x14ac:dyDescent="0.25">
      <c r="C12" s="3">
        <v>3</v>
      </c>
      <c r="D12" s="3" t="s">
        <v>67</v>
      </c>
      <c r="E12" s="4">
        <v>5</v>
      </c>
      <c r="F12" s="3">
        <v>4.5</v>
      </c>
      <c r="G12" s="3">
        <f t="shared" si="0"/>
        <v>22.5</v>
      </c>
      <c r="H12" s="5">
        <v>45</v>
      </c>
      <c r="I12" s="6">
        <f t="shared" si="1"/>
        <v>1012.5</v>
      </c>
      <c r="N12"/>
    </row>
    <row r="13" spans="3:16" ht="22.5" customHeight="1" x14ac:dyDescent="0.25">
      <c r="C13" s="3">
        <v>4</v>
      </c>
      <c r="D13" s="3" t="s">
        <v>50</v>
      </c>
      <c r="E13" s="4">
        <v>25</v>
      </c>
      <c r="F13" s="3">
        <v>4.5</v>
      </c>
      <c r="G13" s="3">
        <f t="shared" si="0"/>
        <v>112.5</v>
      </c>
      <c r="H13" s="5">
        <v>43</v>
      </c>
      <c r="I13" s="6">
        <f t="shared" si="1"/>
        <v>4837.5</v>
      </c>
      <c r="N13"/>
    </row>
    <row r="14" spans="3:16" ht="22.5" customHeight="1" x14ac:dyDescent="0.25">
      <c r="C14" s="3">
        <v>5</v>
      </c>
      <c r="D14" s="3" t="s">
        <v>68</v>
      </c>
      <c r="E14" s="4">
        <v>5</v>
      </c>
      <c r="F14" s="3">
        <v>4.5</v>
      </c>
      <c r="G14" s="3">
        <f t="shared" si="0"/>
        <v>22.5</v>
      </c>
      <c r="H14" s="5">
        <v>35</v>
      </c>
      <c r="I14" s="6">
        <f t="shared" si="1"/>
        <v>787.5</v>
      </c>
      <c r="N14"/>
      <c r="O14" s="1"/>
    </row>
    <row r="15" spans="3:16" ht="22.5" customHeight="1" x14ac:dyDescent="0.25">
      <c r="C15" s="3">
        <v>6</v>
      </c>
      <c r="D15" s="3" t="s">
        <v>65</v>
      </c>
      <c r="E15" s="4">
        <v>3</v>
      </c>
      <c r="F15" s="3">
        <v>4.5</v>
      </c>
      <c r="G15" s="3">
        <f t="shared" si="0"/>
        <v>13.5</v>
      </c>
      <c r="H15" s="5">
        <v>30</v>
      </c>
      <c r="I15" s="6">
        <f t="shared" si="1"/>
        <v>405</v>
      </c>
      <c r="N15"/>
      <c r="O15" s="1"/>
    </row>
    <row r="16" spans="3:16" ht="22.5" customHeight="1" x14ac:dyDescent="0.25">
      <c r="C16" s="3">
        <v>7</v>
      </c>
      <c r="D16" s="3" t="s">
        <v>69</v>
      </c>
      <c r="E16" s="4">
        <v>5</v>
      </c>
      <c r="F16" s="3">
        <v>4.5</v>
      </c>
      <c r="G16" s="3">
        <f t="shared" si="0"/>
        <v>22.5</v>
      </c>
      <c r="H16" s="5">
        <v>80</v>
      </c>
      <c r="I16" s="6">
        <f t="shared" si="1"/>
        <v>1800</v>
      </c>
      <c r="N16"/>
      <c r="O16" s="1"/>
    </row>
    <row r="17" spans="3:15" ht="22.5" customHeight="1" x14ac:dyDescent="0.25">
      <c r="C17" s="3">
        <v>8</v>
      </c>
      <c r="D17" s="3" t="s">
        <v>51</v>
      </c>
      <c r="E17" s="4">
        <v>15</v>
      </c>
      <c r="F17" s="3">
        <v>4.5</v>
      </c>
      <c r="G17" s="3">
        <f t="shared" si="0"/>
        <v>67.5</v>
      </c>
      <c r="H17" s="5">
        <v>40</v>
      </c>
      <c r="I17" s="6">
        <f t="shared" si="1"/>
        <v>2700</v>
      </c>
      <c r="N17"/>
      <c r="O17" s="1"/>
    </row>
    <row r="18" spans="3:15" ht="22.5" customHeight="1" x14ac:dyDescent="0.25">
      <c r="C18" s="3">
        <v>9</v>
      </c>
      <c r="D18" s="3" t="s">
        <v>23</v>
      </c>
      <c r="E18" s="4">
        <v>5</v>
      </c>
      <c r="F18" s="3">
        <v>4.5</v>
      </c>
      <c r="G18" s="3">
        <f t="shared" si="0"/>
        <v>22.5</v>
      </c>
      <c r="H18" s="5">
        <v>40</v>
      </c>
      <c r="I18" s="6">
        <f t="shared" si="1"/>
        <v>900</v>
      </c>
      <c r="N18"/>
      <c r="O18" s="1"/>
    </row>
    <row r="19" spans="3:15" ht="22.5" customHeight="1" x14ac:dyDescent="0.25">
      <c r="C19" s="3">
        <v>10</v>
      </c>
      <c r="D19" s="3" t="s">
        <v>14</v>
      </c>
      <c r="E19" s="4">
        <v>280</v>
      </c>
      <c r="F19" s="3">
        <v>4.5</v>
      </c>
      <c r="G19" s="3">
        <f t="shared" si="0"/>
        <v>1260</v>
      </c>
      <c r="H19" s="5">
        <v>47</v>
      </c>
      <c r="I19" s="6">
        <f t="shared" si="1"/>
        <v>59220</v>
      </c>
      <c r="N19"/>
      <c r="O19" s="1"/>
    </row>
    <row r="20" spans="3:15" ht="22.5" customHeight="1" x14ac:dyDescent="0.25">
      <c r="C20" s="3">
        <v>11</v>
      </c>
      <c r="D20" s="3" t="s">
        <v>24</v>
      </c>
      <c r="E20" s="4">
        <v>15</v>
      </c>
      <c r="F20" s="3">
        <v>4.5</v>
      </c>
      <c r="G20" s="3">
        <f t="shared" si="0"/>
        <v>67.5</v>
      </c>
      <c r="H20" s="5">
        <v>55</v>
      </c>
      <c r="I20" s="6">
        <f t="shared" si="1"/>
        <v>3712.5</v>
      </c>
      <c r="N20"/>
      <c r="O20" s="1"/>
    </row>
    <row r="21" spans="3:15" ht="22.5" customHeight="1" thickBot="1" x14ac:dyDescent="0.3">
      <c r="C21" s="3">
        <v>12</v>
      </c>
      <c r="D21" s="3" t="s">
        <v>15</v>
      </c>
      <c r="E21" s="4">
        <v>300</v>
      </c>
      <c r="F21" s="3">
        <v>4.5</v>
      </c>
      <c r="G21" s="3">
        <f t="shared" si="0"/>
        <v>1350</v>
      </c>
      <c r="H21" s="5">
        <v>55</v>
      </c>
      <c r="I21" s="6">
        <f t="shared" si="1"/>
        <v>74250</v>
      </c>
      <c r="N21"/>
      <c r="O21" s="1"/>
    </row>
    <row r="22" spans="3:15" ht="26.25" customHeight="1" thickBot="1" x14ac:dyDescent="0.3">
      <c r="C22" s="16" t="s">
        <v>16</v>
      </c>
      <c r="D22" s="17"/>
      <c r="E22" s="7">
        <f>SUM(E10:E21)</f>
        <v>695</v>
      </c>
      <c r="F22" s="8"/>
      <c r="G22" s="9">
        <f>SUM(G10:G21)</f>
        <v>3129.7</v>
      </c>
      <c r="H22" s="8"/>
      <c r="I22" s="10">
        <f>SUM(I10:I21)</f>
        <v>157722</v>
      </c>
      <c r="J22" s="11"/>
      <c r="N22"/>
      <c r="O22" s="1"/>
    </row>
    <row r="23" spans="3:15" ht="22.5" customHeight="1" thickBot="1" x14ac:dyDescent="0.3">
      <c r="C23" s="18" t="s">
        <v>17</v>
      </c>
      <c r="D23" s="19"/>
      <c r="E23" s="19"/>
      <c r="F23" s="19"/>
      <c r="G23" s="19"/>
      <c r="H23" s="20"/>
      <c r="I23" s="12">
        <v>4500</v>
      </c>
      <c r="K23" s="11"/>
      <c r="N23"/>
      <c r="O23" s="1"/>
    </row>
    <row r="24" spans="3:15" ht="24" thickBot="1" x14ac:dyDescent="0.3">
      <c r="C24" s="21" t="s">
        <v>18</v>
      </c>
      <c r="D24" s="22"/>
      <c r="E24" s="22"/>
      <c r="F24" s="22"/>
      <c r="G24" s="22"/>
      <c r="H24" s="23"/>
      <c r="I24" s="10">
        <f>SUM(I22:I23)</f>
        <v>162222</v>
      </c>
      <c r="N24"/>
      <c r="O24" s="1"/>
    </row>
    <row r="25" spans="3:15" x14ac:dyDescent="0.25">
      <c r="C25" s="59" t="s">
        <v>73</v>
      </c>
      <c r="D25" s="55" t="s">
        <v>72</v>
      </c>
      <c r="E25" s="55"/>
      <c r="F25" s="55"/>
      <c r="G25" s="55"/>
      <c r="H25" s="56"/>
      <c r="I25" s="61">
        <f>'19-06-2023 019'!I26</f>
        <v>161142</v>
      </c>
      <c r="O25" s="1"/>
    </row>
    <row r="26" spans="3:15" customFormat="1" ht="23.25" customHeight="1" thickBot="1" x14ac:dyDescent="0.3">
      <c r="C26" s="60"/>
      <c r="D26" s="57"/>
      <c r="E26" s="57"/>
      <c r="F26" s="57"/>
      <c r="G26" s="57"/>
      <c r="H26" s="58"/>
      <c r="I26" s="62"/>
    </row>
    <row r="27" spans="3:15" customFormat="1" ht="21.75" thickBot="1" x14ac:dyDescent="0.3">
      <c r="C27" s="18" t="s">
        <v>74</v>
      </c>
      <c r="D27" s="19"/>
      <c r="E27" s="19"/>
      <c r="F27" s="19"/>
      <c r="G27" s="19"/>
      <c r="H27" s="20"/>
      <c r="I27" s="12">
        <v>290</v>
      </c>
    </row>
    <row r="28" spans="3:15" customFormat="1" ht="21.75" thickBot="1" x14ac:dyDescent="0.3">
      <c r="C28" s="18" t="s">
        <v>75</v>
      </c>
      <c r="D28" s="19"/>
      <c r="E28" s="19"/>
      <c r="F28" s="19"/>
      <c r="G28" s="19"/>
      <c r="H28" s="20"/>
      <c r="I28" s="12">
        <v>700</v>
      </c>
    </row>
    <row r="29" spans="3:15" customFormat="1" ht="24" thickBot="1" x14ac:dyDescent="0.3">
      <c r="C29" s="21" t="s">
        <v>18</v>
      </c>
      <c r="D29" s="22"/>
      <c r="E29" s="22"/>
      <c r="F29" s="22"/>
      <c r="G29" s="22"/>
      <c r="H29" s="23"/>
      <c r="I29" s="10">
        <f>I28+I27+I25+I24</f>
        <v>324354</v>
      </c>
    </row>
    <row r="30" spans="3:15" customFormat="1" ht="21.75" thickBot="1" x14ac:dyDescent="0.3">
      <c r="C30" s="18" t="s">
        <v>89</v>
      </c>
      <c r="D30" s="19"/>
      <c r="E30" s="19"/>
      <c r="F30" s="19"/>
      <c r="G30" s="19"/>
      <c r="H30" s="20"/>
      <c r="I30" s="12">
        <v>323364</v>
      </c>
    </row>
    <row r="31" spans="3:15" customFormat="1" ht="24" thickBot="1" x14ac:dyDescent="0.3">
      <c r="C31" s="21" t="s">
        <v>18</v>
      </c>
      <c r="D31" s="22"/>
      <c r="E31" s="22"/>
      <c r="F31" s="22"/>
      <c r="G31" s="22"/>
      <c r="H31" s="23"/>
      <c r="I31" s="10">
        <f>I29-I30</f>
        <v>990</v>
      </c>
    </row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ht="15" customHeight="1" x14ac:dyDescent="0.25"/>
    <row r="65" customFormat="1" ht="15.75" customHeigh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/>
    <row r="83" spans="3:9" customFormat="1" x14ac:dyDescent="0.25"/>
    <row r="84" spans="3:9" customFormat="1" x14ac:dyDescent="0.25"/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  <row r="87" spans="3:9" customFormat="1" x14ac:dyDescent="0.25">
      <c r="C87" s="1"/>
      <c r="D87" s="1"/>
      <c r="E87" s="1"/>
      <c r="F87" s="1"/>
      <c r="G87" s="1"/>
      <c r="H87" s="1"/>
      <c r="I87" s="1"/>
    </row>
    <row r="88" spans="3:9" customFormat="1" x14ac:dyDescent="0.25">
      <c r="C88" s="1"/>
      <c r="D88" s="1"/>
      <c r="E88" s="1"/>
      <c r="F88" s="1"/>
      <c r="G88" s="1"/>
      <c r="H88" s="1"/>
      <c r="I88" s="1"/>
    </row>
    <row r="89" spans="3:9" customFormat="1" x14ac:dyDescent="0.25">
      <c r="C89" s="1"/>
      <c r="D89" s="1"/>
      <c r="E89" s="1"/>
      <c r="F89" s="1"/>
      <c r="G89" s="1"/>
      <c r="H89" s="1"/>
      <c r="I89" s="1"/>
    </row>
  </sheetData>
  <mergeCells count="18">
    <mergeCell ref="C30:H30"/>
    <mergeCell ref="C31:H31"/>
    <mergeCell ref="I25:I26"/>
    <mergeCell ref="C3:C4"/>
    <mergeCell ref="D3:H4"/>
    <mergeCell ref="I3:I6"/>
    <mergeCell ref="C5:C6"/>
    <mergeCell ref="D5:H6"/>
    <mergeCell ref="C7:E8"/>
    <mergeCell ref="F7:I8"/>
    <mergeCell ref="C27:H27"/>
    <mergeCell ref="C28:H28"/>
    <mergeCell ref="C29:H29"/>
    <mergeCell ref="C22:D22"/>
    <mergeCell ref="C23:H23"/>
    <mergeCell ref="C24:H24"/>
    <mergeCell ref="C25:C26"/>
    <mergeCell ref="D25:H2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9"/>
  <sheetViews>
    <sheetView topLeftCell="A14" workbookViewId="0">
      <selection activeCell="C31" sqref="C31:H31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37</v>
      </c>
      <c r="P1"/>
    </row>
    <row r="2" spans="3:16" ht="15.75" thickBot="1" x14ac:dyDescent="0.3">
      <c r="O2" t="s">
        <v>38</v>
      </c>
    </row>
    <row r="3" spans="3:16" ht="16.5" customHeight="1" x14ac:dyDescent="0.25">
      <c r="C3" s="24" t="s">
        <v>0</v>
      </c>
      <c r="D3" s="26" t="s">
        <v>1</v>
      </c>
      <c r="E3" s="27"/>
      <c r="F3" s="27"/>
      <c r="G3" s="27"/>
      <c r="H3" s="28"/>
      <c r="I3" s="32" t="s">
        <v>76</v>
      </c>
      <c r="O3" t="s">
        <v>39</v>
      </c>
    </row>
    <row r="4" spans="3:16" ht="17.25" customHeight="1" thickBot="1" x14ac:dyDescent="0.3">
      <c r="C4" s="25"/>
      <c r="D4" s="29"/>
      <c r="E4" s="30"/>
      <c r="F4" s="30"/>
      <c r="G4" s="30"/>
      <c r="H4" s="31"/>
      <c r="I4" s="33"/>
      <c r="N4"/>
      <c r="O4" t="s">
        <v>40</v>
      </c>
      <c r="P4"/>
    </row>
    <row r="5" spans="3:16" ht="16.5" customHeight="1" x14ac:dyDescent="0.25">
      <c r="C5" s="35" t="s">
        <v>77</v>
      </c>
      <c r="D5" s="37" t="s">
        <v>2</v>
      </c>
      <c r="E5" s="38"/>
      <c r="F5" s="38"/>
      <c r="G5" s="38"/>
      <c r="H5" s="39"/>
      <c r="I5" s="33"/>
      <c r="N5"/>
      <c r="O5" s="14" t="s">
        <v>41</v>
      </c>
      <c r="P5"/>
    </row>
    <row r="6" spans="3:16" ht="16.5" customHeight="1" thickBot="1" x14ac:dyDescent="0.3">
      <c r="C6" s="36"/>
      <c r="D6" s="40"/>
      <c r="E6" s="41"/>
      <c r="F6" s="41"/>
      <c r="G6" s="41"/>
      <c r="H6" s="42"/>
      <c r="I6" s="34"/>
      <c r="N6"/>
      <c r="O6" t="s">
        <v>42</v>
      </c>
      <c r="P6"/>
    </row>
    <row r="7" spans="3:16" ht="16.5" customHeight="1" x14ac:dyDescent="0.25">
      <c r="C7" s="43" t="s">
        <v>3</v>
      </c>
      <c r="D7" s="44"/>
      <c r="E7" s="45"/>
      <c r="F7" s="43" t="s">
        <v>4</v>
      </c>
      <c r="G7" s="44"/>
      <c r="H7" s="44"/>
      <c r="I7" s="45"/>
      <c r="L7" s="1" t="s">
        <v>5</v>
      </c>
      <c r="N7"/>
      <c r="O7" t="s">
        <v>43</v>
      </c>
      <c r="P7"/>
    </row>
    <row r="8" spans="3:16" ht="16.5" customHeight="1" thickBot="1" x14ac:dyDescent="0.3">
      <c r="C8" s="46"/>
      <c r="D8" s="47"/>
      <c r="E8" s="48"/>
      <c r="F8" s="46"/>
      <c r="G8" s="47"/>
      <c r="H8" s="47"/>
      <c r="I8" s="48"/>
      <c r="L8" s="1">
        <v>2</v>
      </c>
      <c r="N8"/>
      <c r="O8" t="s">
        <v>44</v>
      </c>
      <c r="P8"/>
    </row>
    <row r="9" spans="3:16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25</v>
      </c>
      <c r="N9"/>
      <c r="O9" t="s">
        <v>45</v>
      </c>
      <c r="P9"/>
    </row>
    <row r="10" spans="3:16" ht="22.5" customHeight="1" x14ac:dyDescent="0.25">
      <c r="C10" s="3">
        <v>1</v>
      </c>
      <c r="D10" s="3" t="s">
        <v>35</v>
      </c>
      <c r="E10" s="4">
        <v>7</v>
      </c>
      <c r="F10" s="3">
        <v>4.5</v>
      </c>
      <c r="G10" s="3">
        <f>E10*F10</f>
        <v>31.5</v>
      </c>
      <c r="H10" s="5">
        <v>30</v>
      </c>
      <c r="I10" s="6">
        <f>G10*H10</f>
        <v>945</v>
      </c>
      <c r="N10"/>
    </row>
    <row r="11" spans="3:16" ht="22.5" customHeight="1" x14ac:dyDescent="0.25">
      <c r="C11" s="3">
        <v>2</v>
      </c>
      <c r="D11" s="3" t="s">
        <v>63</v>
      </c>
      <c r="E11" s="4">
        <v>15</v>
      </c>
      <c r="F11" s="3">
        <v>4.5999999999999996</v>
      </c>
      <c r="G11" s="3">
        <f>E11*F11</f>
        <v>69</v>
      </c>
      <c r="H11" s="5">
        <v>60</v>
      </c>
      <c r="I11" s="6">
        <f>G11*H11</f>
        <v>4140</v>
      </c>
      <c r="N11"/>
    </row>
    <row r="12" spans="3:16" ht="22.5" customHeight="1" x14ac:dyDescent="0.25">
      <c r="C12" s="3">
        <v>3</v>
      </c>
      <c r="D12" s="3" t="s">
        <v>50</v>
      </c>
      <c r="E12" s="4">
        <v>11</v>
      </c>
      <c r="F12" s="3">
        <v>4.5</v>
      </c>
      <c r="G12" s="3">
        <f>E12*F12</f>
        <v>49.5</v>
      </c>
      <c r="H12" s="5">
        <v>43</v>
      </c>
      <c r="I12" s="6">
        <f>G12*H12</f>
        <v>2128.5</v>
      </c>
      <c r="N12"/>
    </row>
    <row r="13" spans="3:16" ht="22.5" customHeight="1" x14ac:dyDescent="0.25">
      <c r="C13" s="3">
        <v>4</v>
      </c>
      <c r="D13" s="3" t="s">
        <v>64</v>
      </c>
      <c r="E13" s="4">
        <v>23</v>
      </c>
      <c r="F13" s="3">
        <v>4.5</v>
      </c>
      <c r="G13" s="3">
        <f>E13*F13</f>
        <v>103.5</v>
      </c>
      <c r="H13" s="5">
        <v>40</v>
      </c>
      <c r="I13" s="6">
        <f>G13*H13</f>
        <v>4140</v>
      </c>
      <c r="N13"/>
      <c r="O13" s="1"/>
    </row>
    <row r="14" spans="3:16" ht="22.5" customHeight="1" x14ac:dyDescent="0.25">
      <c r="C14" s="3">
        <v>5</v>
      </c>
      <c r="D14" s="3" t="s">
        <v>65</v>
      </c>
      <c r="E14" s="4">
        <v>7</v>
      </c>
      <c r="F14" s="3">
        <v>4.5</v>
      </c>
      <c r="G14" s="3">
        <f>E14*F14</f>
        <v>31.5</v>
      </c>
      <c r="H14" s="5">
        <v>35</v>
      </c>
      <c r="I14" s="6">
        <f>G14*H14</f>
        <v>1102.5</v>
      </c>
      <c r="N14"/>
      <c r="O14" s="1"/>
    </row>
    <row r="15" spans="3:16" ht="22.5" customHeight="1" x14ac:dyDescent="0.25">
      <c r="C15" s="3">
        <v>6</v>
      </c>
      <c r="D15" s="3" t="s">
        <v>36</v>
      </c>
      <c r="E15" s="4">
        <v>8</v>
      </c>
      <c r="F15" s="3">
        <v>4.5</v>
      </c>
      <c r="G15" s="3">
        <f>E15*F15</f>
        <v>36</v>
      </c>
      <c r="H15" s="5">
        <v>120</v>
      </c>
      <c r="I15" s="6">
        <f>G15*H15</f>
        <v>4320</v>
      </c>
      <c r="N15"/>
      <c r="O15" s="1"/>
    </row>
    <row r="16" spans="3:16" ht="22.5" customHeight="1" x14ac:dyDescent="0.25">
      <c r="C16" s="3">
        <v>7</v>
      </c>
      <c r="D16" s="3" t="s">
        <v>81</v>
      </c>
      <c r="E16" s="4">
        <v>6</v>
      </c>
      <c r="F16" s="3">
        <v>4.5</v>
      </c>
      <c r="G16" s="3">
        <f>E16*F16</f>
        <v>27</v>
      </c>
      <c r="H16" s="5">
        <v>41</v>
      </c>
      <c r="I16" s="6">
        <f>G16*H16</f>
        <v>1107</v>
      </c>
      <c r="N16"/>
      <c r="O16" s="1"/>
    </row>
    <row r="17" spans="3:15" ht="22.5" customHeight="1" x14ac:dyDescent="0.25">
      <c r="C17" s="3">
        <v>8</v>
      </c>
      <c r="D17" s="3" t="s">
        <v>69</v>
      </c>
      <c r="E17" s="4">
        <v>5</v>
      </c>
      <c r="F17" s="3">
        <v>4.5</v>
      </c>
      <c r="G17" s="3">
        <f>E17*F17</f>
        <v>22.5</v>
      </c>
      <c r="H17" s="5">
        <v>90</v>
      </c>
      <c r="I17" s="6">
        <f>G17*H17</f>
        <v>2025</v>
      </c>
      <c r="N17"/>
      <c r="O17" s="1"/>
    </row>
    <row r="18" spans="3:15" ht="22.5" customHeight="1" x14ac:dyDescent="0.25">
      <c r="C18" s="3">
        <v>9</v>
      </c>
      <c r="D18" s="3" t="s">
        <v>82</v>
      </c>
      <c r="E18" s="4">
        <v>40</v>
      </c>
      <c r="F18" s="3">
        <v>4.5</v>
      </c>
      <c r="G18" s="3">
        <f>E18*F18</f>
        <v>180</v>
      </c>
      <c r="H18" s="5">
        <v>43</v>
      </c>
      <c r="I18" s="6">
        <f>G18*H18</f>
        <v>7740</v>
      </c>
      <c r="N18"/>
      <c r="O18" s="1"/>
    </row>
    <row r="19" spans="3:15" ht="22.5" customHeight="1" x14ac:dyDescent="0.25">
      <c r="C19" s="3">
        <v>10</v>
      </c>
      <c r="D19" s="3" t="s">
        <v>80</v>
      </c>
      <c r="E19" s="4">
        <v>16</v>
      </c>
      <c r="F19" s="3">
        <v>5</v>
      </c>
      <c r="G19" s="3">
        <f>E19*F19</f>
        <v>80</v>
      </c>
      <c r="H19" s="5">
        <v>53</v>
      </c>
      <c r="I19" s="6">
        <f>G19*H19</f>
        <v>4240</v>
      </c>
      <c r="N19"/>
      <c r="O19" s="1"/>
    </row>
    <row r="20" spans="3:15" ht="22.5" customHeight="1" x14ac:dyDescent="0.25">
      <c r="C20" s="3">
        <v>11</v>
      </c>
      <c r="D20" s="3" t="s">
        <v>23</v>
      </c>
      <c r="E20" s="4">
        <v>5</v>
      </c>
      <c r="F20" s="3">
        <v>4.5</v>
      </c>
      <c r="G20" s="3">
        <f>E20*F20</f>
        <v>22.5</v>
      </c>
      <c r="H20" s="5">
        <v>40</v>
      </c>
      <c r="I20" s="6">
        <f>G20*H20</f>
        <v>900</v>
      </c>
      <c r="N20"/>
      <c r="O20" s="1"/>
    </row>
    <row r="21" spans="3:15" ht="22.5" customHeight="1" x14ac:dyDescent="0.25">
      <c r="C21" s="3">
        <v>12</v>
      </c>
      <c r="D21" s="3" t="s">
        <v>14</v>
      </c>
      <c r="E21" s="4">
        <v>190</v>
      </c>
      <c r="F21" s="3">
        <v>4.5</v>
      </c>
      <c r="G21" s="3">
        <f>E21*F21</f>
        <v>855</v>
      </c>
      <c r="H21" s="5">
        <v>58</v>
      </c>
      <c r="I21" s="6">
        <f>G21*H21</f>
        <v>49590</v>
      </c>
      <c r="N21"/>
      <c r="O21" s="1"/>
    </row>
    <row r="22" spans="3:15" ht="22.5" customHeight="1" x14ac:dyDescent="0.25">
      <c r="C22" s="3">
        <v>13</v>
      </c>
      <c r="D22" s="3" t="s">
        <v>24</v>
      </c>
      <c r="E22" s="4">
        <v>5</v>
      </c>
      <c r="F22" s="3">
        <v>4.5</v>
      </c>
      <c r="G22" s="3">
        <f>E22*F22</f>
        <v>22.5</v>
      </c>
      <c r="H22" s="5">
        <v>55</v>
      </c>
      <c r="I22" s="6">
        <f>G22*H22</f>
        <v>1237.5</v>
      </c>
      <c r="N22"/>
      <c r="O22" s="1"/>
    </row>
    <row r="23" spans="3:15" ht="22.5" customHeight="1" thickBot="1" x14ac:dyDescent="0.3">
      <c r="C23" s="3">
        <v>14</v>
      </c>
      <c r="D23" s="3" t="s">
        <v>15</v>
      </c>
      <c r="E23" s="4">
        <v>235</v>
      </c>
      <c r="F23" s="3">
        <v>4.5</v>
      </c>
      <c r="G23" s="3">
        <f>E23*F23</f>
        <v>1057.5</v>
      </c>
      <c r="H23" s="5">
        <v>60</v>
      </c>
      <c r="I23" s="6">
        <f>G23*H23</f>
        <v>63450</v>
      </c>
      <c r="N23"/>
      <c r="O23" s="1"/>
    </row>
    <row r="24" spans="3:15" ht="26.25" customHeight="1" thickBot="1" x14ac:dyDescent="0.3">
      <c r="C24" s="16" t="s">
        <v>16</v>
      </c>
      <c r="D24" s="17"/>
      <c r="E24" s="7">
        <f>SUM(E10:E23)</f>
        <v>573</v>
      </c>
      <c r="F24" s="8"/>
      <c r="G24" s="9">
        <f>SUM(G10:G23)</f>
        <v>2588</v>
      </c>
      <c r="H24" s="8"/>
      <c r="I24" s="10">
        <f>SUM(I10:I23)</f>
        <v>147065.5</v>
      </c>
      <c r="J24" s="11"/>
      <c r="N24"/>
      <c r="O24" s="1"/>
    </row>
    <row r="25" spans="3:15" ht="22.5" customHeight="1" thickBot="1" x14ac:dyDescent="0.3">
      <c r="C25" s="18" t="s">
        <v>17</v>
      </c>
      <c r="D25" s="19"/>
      <c r="E25" s="19"/>
      <c r="F25" s="19"/>
      <c r="G25" s="19"/>
      <c r="H25" s="20"/>
      <c r="I25" s="12">
        <v>4500</v>
      </c>
      <c r="K25" s="11"/>
      <c r="N25"/>
      <c r="O25" s="1"/>
    </row>
    <row r="26" spans="3:15" ht="24" thickBot="1" x14ac:dyDescent="0.3">
      <c r="C26" s="21" t="s">
        <v>18</v>
      </c>
      <c r="D26" s="22"/>
      <c r="E26" s="22"/>
      <c r="F26" s="22"/>
      <c r="G26" s="22"/>
      <c r="H26" s="23"/>
      <c r="I26" s="10">
        <f>SUM(I24:I25)</f>
        <v>151565.5</v>
      </c>
      <c r="N26"/>
      <c r="O26" s="1"/>
    </row>
    <row r="27" spans="3:15" x14ac:dyDescent="0.25">
      <c r="C27" s="59" t="s">
        <v>88</v>
      </c>
      <c r="D27" s="55" t="s">
        <v>87</v>
      </c>
      <c r="E27" s="55"/>
      <c r="F27" s="55"/>
      <c r="G27" s="55"/>
      <c r="H27" s="56"/>
      <c r="I27" s="61">
        <f>'20-06-2023 020'!I31</f>
        <v>990</v>
      </c>
      <c r="O27" s="1"/>
    </row>
    <row r="28" spans="3:15" customFormat="1" ht="23.25" customHeight="1" thickBot="1" x14ac:dyDescent="0.3">
      <c r="C28" s="60"/>
      <c r="D28" s="57"/>
      <c r="E28" s="57"/>
      <c r="F28" s="57"/>
      <c r="G28" s="57"/>
      <c r="H28" s="58"/>
      <c r="I28" s="62"/>
    </row>
    <row r="29" spans="3:15" customFormat="1" ht="21.75" thickBot="1" x14ac:dyDescent="0.3">
      <c r="C29" s="18" t="s">
        <v>90</v>
      </c>
      <c r="D29" s="19"/>
      <c r="E29" s="19"/>
      <c r="F29" s="19"/>
      <c r="G29" s="19"/>
      <c r="H29" s="20"/>
      <c r="I29" s="12">
        <v>290</v>
      </c>
    </row>
    <row r="30" spans="3:15" customFormat="1" ht="21.75" thickBot="1" x14ac:dyDescent="0.3">
      <c r="C30" s="18" t="s">
        <v>91</v>
      </c>
      <c r="D30" s="19"/>
      <c r="E30" s="19"/>
      <c r="F30" s="19"/>
      <c r="G30" s="19"/>
      <c r="H30" s="20"/>
      <c r="I30" s="12">
        <v>700</v>
      </c>
    </row>
    <row r="31" spans="3:15" customFormat="1" ht="24" thickBot="1" x14ac:dyDescent="0.3">
      <c r="C31" s="21" t="s">
        <v>18</v>
      </c>
      <c r="D31" s="22"/>
      <c r="E31" s="22"/>
      <c r="F31" s="22"/>
      <c r="G31" s="22"/>
      <c r="H31" s="23"/>
      <c r="I31" s="10">
        <f>I26+I27+I29+I30</f>
        <v>153545.5</v>
      </c>
    </row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ht="15" customHeight="1" x14ac:dyDescent="0.25"/>
    <row r="65" customFormat="1" ht="15.75" customHeigh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/>
    <row r="83" spans="3:9" customFormat="1" x14ac:dyDescent="0.25"/>
    <row r="84" spans="3:9" customFormat="1" x14ac:dyDescent="0.25"/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  <row r="87" spans="3:9" customFormat="1" x14ac:dyDescent="0.25">
      <c r="C87" s="1"/>
      <c r="D87" s="1"/>
      <c r="E87" s="1"/>
      <c r="F87" s="1"/>
      <c r="G87" s="1"/>
      <c r="H87" s="1"/>
      <c r="I87" s="1"/>
    </row>
    <row r="88" spans="3:9" customFormat="1" x14ac:dyDescent="0.25">
      <c r="C88" s="1"/>
      <c r="D88" s="1"/>
      <c r="E88" s="1"/>
      <c r="F88" s="1"/>
      <c r="G88" s="1"/>
      <c r="H88" s="1"/>
      <c r="I88" s="1"/>
    </row>
    <row r="89" spans="3:9" customFormat="1" x14ac:dyDescent="0.25">
      <c r="C89" s="1"/>
      <c r="D89" s="1"/>
      <c r="E89" s="1"/>
      <c r="F89" s="1"/>
      <c r="G89" s="1"/>
      <c r="H89" s="1"/>
      <c r="I89" s="1"/>
    </row>
  </sheetData>
  <sortState ref="D10:I23">
    <sortCondition ref="D10"/>
  </sortState>
  <mergeCells count="16">
    <mergeCell ref="C29:H29"/>
    <mergeCell ref="C30:H30"/>
    <mergeCell ref="C31:H31"/>
    <mergeCell ref="C27:C28"/>
    <mergeCell ref="D27:H28"/>
    <mergeCell ref="I27:I28"/>
    <mergeCell ref="C24:D24"/>
    <mergeCell ref="C25:H25"/>
    <mergeCell ref="C26:H26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6"/>
  <sheetViews>
    <sheetView topLeftCell="A16" workbookViewId="0">
      <selection activeCell="M23" sqref="M23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37</v>
      </c>
      <c r="P1"/>
    </row>
    <row r="2" spans="3:16" ht="15.75" thickBot="1" x14ac:dyDescent="0.3">
      <c r="O2" t="s">
        <v>38</v>
      </c>
    </row>
    <row r="3" spans="3:16" ht="16.5" customHeight="1" x14ac:dyDescent="0.25">
      <c r="C3" s="24" t="s">
        <v>0</v>
      </c>
      <c r="D3" s="26" t="s">
        <v>1</v>
      </c>
      <c r="E3" s="27"/>
      <c r="F3" s="27"/>
      <c r="G3" s="27"/>
      <c r="H3" s="28"/>
      <c r="I3" s="32" t="s">
        <v>78</v>
      </c>
      <c r="O3" t="s">
        <v>39</v>
      </c>
    </row>
    <row r="4" spans="3:16" ht="17.25" customHeight="1" thickBot="1" x14ac:dyDescent="0.3">
      <c r="C4" s="25"/>
      <c r="D4" s="29"/>
      <c r="E4" s="30"/>
      <c r="F4" s="30"/>
      <c r="G4" s="30"/>
      <c r="H4" s="31"/>
      <c r="I4" s="33"/>
      <c r="N4"/>
      <c r="O4" t="s">
        <v>40</v>
      </c>
      <c r="P4"/>
    </row>
    <row r="5" spans="3:16" ht="16.5" customHeight="1" x14ac:dyDescent="0.25">
      <c r="C5" s="35" t="s">
        <v>79</v>
      </c>
      <c r="D5" s="37" t="s">
        <v>2</v>
      </c>
      <c r="E5" s="38"/>
      <c r="F5" s="38"/>
      <c r="G5" s="38"/>
      <c r="H5" s="39"/>
      <c r="I5" s="33"/>
      <c r="N5"/>
      <c r="O5" s="14" t="s">
        <v>41</v>
      </c>
      <c r="P5"/>
    </row>
    <row r="6" spans="3:16" ht="16.5" customHeight="1" thickBot="1" x14ac:dyDescent="0.3">
      <c r="C6" s="36"/>
      <c r="D6" s="40"/>
      <c r="E6" s="41"/>
      <c r="F6" s="41"/>
      <c r="G6" s="41"/>
      <c r="H6" s="42"/>
      <c r="I6" s="34"/>
      <c r="N6"/>
      <c r="O6" t="s">
        <v>42</v>
      </c>
      <c r="P6"/>
    </row>
    <row r="7" spans="3:16" ht="16.5" customHeight="1" x14ac:dyDescent="0.25">
      <c r="C7" s="43" t="s">
        <v>3</v>
      </c>
      <c r="D7" s="44"/>
      <c r="E7" s="45"/>
      <c r="F7" s="43" t="s">
        <v>4</v>
      </c>
      <c r="G7" s="44"/>
      <c r="H7" s="44"/>
      <c r="I7" s="45"/>
      <c r="L7" s="1" t="s">
        <v>5</v>
      </c>
      <c r="N7"/>
      <c r="O7" t="s">
        <v>43</v>
      </c>
      <c r="P7"/>
    </row>
    <row r="8" spans="3:16" ht="16.5" customHeight="1" thickBot="1" x14ac:dyDescent="0.3">
      <c r="C8" s="46"/>
      <c r="D8" s="47"/>
      <c r="E8" s="48"/>
      <c r="F8" s="46"/>
      <c r="G8" s="47"/>
      <c r="H8" s="47"/>
      <c r="I8" s="48"/>
      <c r="L8" s="1">
        <v>2</v>
      </c>
      <c r="N8"/>
      <c r="O8" t="s">
        <v>44</v>
      </c>
      <c r="P8"/>
    </row>
    <row r="9" spans="3:16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25</v>
      </c>
      <c r="N9"/>
      <c r="O9" t="s">
        <v>45</v>
      </c>
      <c r="P9"/>
    </row>
    <row r="10" spans="3:16" ht="22.5" customHeight="1" x14ac:dyDescent="0.25">
      <c r="C10" s="3">
        <v>1</v>
      </c>
      <c r="D10" s="3" t="s">
        <v>35</v>
      </c>
      <c r="E10" s="4">
        <v>9</v>
      </c>
      <c r="F10" s="3">
        <v>4.5</v>
      </c>
      <c r="G10" s="3">
        <f>E10*F10</f>
        <v>40.5</v>
      </c>
      <c r="H10" s="5">
        <v>31</v>
      </c>
      <c r="I10" s="6">
        <f>G10*H10</f>
        <v>1255.5</v>
      </c>
      <c r="N10"/>
    </row>
    <row r="11" spans="3:16" ht="22.5" customHeight="1" x14ac:dyDescent="0.25">
      <c r="C11" s="3">
        <v>2</v>
      </c>
      <c r="D11" s="3" t="s">
        <v>63</v>
      </c>
      <c r="E11" s="4">
        <v>12</v>
      </c>
      <c r="F11" s="3">
        <v>4.5999999999999996</v>
      </c>
      <c r="G11" s="3">
        <f>E11*F11</f>
        <v>55.199999999999996</v>
      </c>
      <c r="H11" s="5">
        <v>60</v>
      </c>
      <c r="I11" s="6">
        <f>G11*H11</f>
        <v>3311.9999999999995</v>
      </c>
      <c r="N11"/>
    </row>
    <row r="12" spans="3:16" ht="22.5" customHeight="1" x14ac:dyDescent="0.25">
      <c r="C12" s="3">
        <v>3</v>
      </c>
      <c r="D12" s="3" t="s">
        <v>83</v>
      </c>
      <c r="E12" s="4">
        <v>6</v>
      </c>
      <c r="F12" s="3">
        <v>4.5</v>
      </c>
      <c r="G12" s="3">
        <f>E12*F12</f>
        <v>27</v>
      </c>
      <c r="H12" s="5">
        <v>25</v>
      </c>
      <c r="I12" s="6">
        <f>G12*H12</f>
        <v>675</v>
      </c>
      <c r="N12"/>
    </row>
    <row r="13" spans="3:16" ht="22.5" customHeight="1" x14ac:dyDescent="0.25">
      <c r="C13" s="3">
        <v>4</v>
      </c>
      <c r="D13" s="3" t="s">
        <v>50</v>
      </c>
      <c r="E13" s="4">
        <v>11</v>
      </c>
      <c r="F13" s="3">
        <v>4.5</v>
      </c>
      <c r="G13" s="3">
        <f>E13*F13</f>
        <v>49.5</v>
      </c>
      <c r="H13" s="5">
        <v>43</v>
      </c>
      <c r="I13" s="6">
        <f>G13*H13</f>
        <v>2128.5</v>
      </c>
      <c r="N13"/>
    </row>
    <row r="14" spans="3:16" ht="22.5" customHeight="1" x14ac:dyDescent="0.25">
      <c r="C14" s="3">
        <v>5</v>
      </c>
      <c r="D14" s="3" t="s">
        <v>84</v>
      </c>
      <c r="E14" s="4">
        <v>65</v>
      </c>
      <c r="F14" s="3">
        <v>2</v>
      </c>
      <c r="G14" s="3">
        <f>E14*F14</f>
        <v>130</v>
      </c>
      <c r="H14" s="5">
        <v>35</v>
      </c>
      <c r="I14" s="6">
        <f>G14*H14</f>
        <v>4550</v>
      </c>
      <c r="N14"/>
      <c r="O14" s="1"/>
    </row>
    <row r="15" spans="3:16" ht="22.5" customHeight="1" x14ac:dyDescent="0.25">
      <c r="C15" s="3">
        <v>6</v>
      </c>
      <c r="D15" s="3" t="s">
        <v>81</v>
      </c>
      <c r="E15" s="4">
        <v>7</v>
      </c>
      <c r="F15" s="3">
        <v>4.5</v>
      </c>
      <c r="G15" s="3">
        <f>E15*F15</f>
        <v>31.5</v>
      </c>
      <c r="H15" s="5">
        <v>41</v>
      </c>
      <c r="I15" s="6">
        <f>G15*H15</f>
        <v>1291.5</v>
      </c>
      <c r="N15"/>
      <c r="O15" s="1"/>
    </row>
    <row r="16" spans="3:16" ht="22.5" customHeight="1" x14ac:dyDescent="0.25">
      <c r="C16" s="3">
        <v>7</v>
      </c>
      <c r="D16" s="3" t="s">
        <v>80</v>
      </c>
      <c r="E16" s="4">
        <v>22</v>
      </c>
      <c r="F16" s="3">
        <v>5</v>
      </c>
      <c r="G16" s="3">
        <f>E16*F16</f>
        <v>110</v>
      </c>
      <c r="H16" s="5">
        <v>53</v>
      </c>
      <c r="I16" s="6">
        <f>G16*H16</f>
        <v>5830</v>
      </c>
      <c r="N16"/>
      <c r="O16" s="1"/>
    </row>
    <row r="17" spans="3:15" ht="22.5" customHeight="1" x14ac:dyDescent="0.25">
      <c r="C17" s="3">
        <v>8</v>
      </c>
      <c r="D17" s="3" t="s">
        <v>14</v>
      </c>
      <c r="E17" s="4">
        <v>205</v>
      </c>
      <c r="F17" s="3">
        <v>4.5</v>
      </c>
      <c r="G17" s="3">
        <f>E17*F17</f>
        <v>922.5</v>
      </c>
      <c r="H17" s="5">
        <v>58</v>
      </c>
      <c r="I17" s="6">
        <f>G17*H17</f>
        <v>53505</v>
      </c>
      <c r="N17"/>
      <c r="O17" s="1"/>
    </row>
    <row r="18" spans="3:15" ht="22.5" customHeight="1" x14ac:dyDescent="0.25">
      <c r="C18" s="3">
        <v>9</v>
      </c>
      <c r="D18" s="3" t="s">
        <v>66</v>
      </c>
      <c r="E18" s="4">
        <v>40</v>
      </c>
      <c r="F18" s="3">
        <v>4.5</v>
      </c>
      <c r="G18" s="3">
        <f>E18*F18</f>
        <v>180</v>
      </c>
      <c r="H18" s="5">
        <v>37</v>
      </c>
      <c r="I18" s="6">
        <f>G18*H18</f>
        <v>6660</v>
      </c>
      <c r="N18"/>
      <c r="O18" s="1"/>
    </row>
    <row r="19" spans="3:15" ht="22.5" customHeight="1" thickBot="1" x14ac:dyDescent="0.3">
      <c r="C19" s="3">
        <v>10</v>
      </c>
      <c r="D19" s="3" t="s">
        <v>15</v>
      </c>
      <c r="E19" s="4">
        <v>260</v>
      </c>
      <c r="F19" s="3">
        <v>4.5</v>
      </c>
      <c r="G19" s="3">
        <f>E19*F19</f>
        <v>1170</v>
      </c>
      <c r="H19" s="5">
        <v>60</v>
      </c>
      <c r="I19" s="6">
        <f>G19*H19</f>
        <v>70200</v>
      </c>
      <c r="N19"/>
      <c r="O19" s="1"/>
    </row>
    <row r="20" spans="3:15" ht="26.25" customHeight="1" thickBot="1" x14ac:dyDescent="0.3">
      <c r="C20" s="16" t="s">
        <v>16</v>
      </c>
      <c r="D20" s="17"/>
      <c r="E20" s="7">
        <f>SUM(E10:E19)</f>
        <v>637</v>
      </c>
      <c r="F20" s="8"/>
      <c r="G20" s="9">
        <f>SUM(G10:G19)</f>
        <v>2716.2</v>
      </c>
      <c r="H20" s="8"/>
      <c r="I20" s="10">
        <f>SUM(I10:I19)</f>
        <v>149407.5</v>
      </c>
      <c r="J20" s="11"/>
      <c r="N20"/>
      <c r="O20" s="1"/>
    </row>
    <row r="21" spans="3:15" ht="22.5" customHeight="1" thickBot="1" x14ac:dyDescent="0.3">
      <c r="C21" s="18" t="s">
        <v>17</v>
      </c>
      <c r="D21" s="19"/>
      <c r="E21" s="19"/>
      <c r="F21" s="19"/>
      <c r="G21" s="19"/>
      <c r="H21" s="20"/>
      <c r="I21" s="12">
        <v>4500</v>
      </c>
      <c r="K21" s="11"/>
      <c r="N21"/>
      <c r="O21" s="1"/>
    </row>
    <row r="22" spans="3:15" ht="24" thickBot="1" x14ac:dyDescent="0.3">
      <c r="C22" s="21" t="s">
        <v>18</v>
      </c>
      <c r="D22" s="22"/>
      <c r="E22" s="22"/>
      <c r="F22" s="22"/>
      <c r="G22" s="22"/>
      <c r="H22" s="23"/>
      <c r="I22" s="10">
        <f>SUM(I20:I21)</f>
        <v>153907.5</v>
      </c>
      <c r="N22"/>
      <c r="O22" s="1"/>
    </row>
    <row r="23" spans="3:15" x14ac:dyDescent="0.25">
      <c r="C23" s="59" t="s">
        <v>86</v>
      </c>
      <c r="D23" s="55" t="s">
        <v>85</v>
      </c>
      <c r="E23" s="55"/>
      <c r="F23" s="55"/>
      <c r="G23" s="55"/>
      <c r="H23" s="56"/>
      <c r="I23" s="61">
        <f>'26-06-2023 021'!I31</f>
        <v>153545.5</v>
      </c>
      <c r="O23" s="1"/>
    </row>
    <row r="24" spans="3:15" customFormat="1" ht="23.25" customHeight="1" thickBot="1" x14ac:dyDescent="0.3">
      <c r="C24" s="60"/>
      <c r="D24" s="57"/>
      <c r="E24" s="57"/>
      <c r="F24" s="57"/>
      <c r="G24" s="57"/>
      <c r="H24" s="58"/>
      <c r="I24" s="62"/>
    </row>
    <row r="25" spans="3:15" customFormat="1" ht="21.75" thickBot="1" x14ac:dyDescent="0.3">
      <c r="C25" s="18" t="s">
        <v>70</v>
      </c>
      <c r="D25" s="19"/>
      <c r="E25" s="19"/>
      <c r="F25" s="19"/>
      <c r="G25" s="19"/>
      <c r="H25" s="20"/>
      <c r="I25" s="12">
        <v>650</v>
      </c>
    </row>
    <row r="26" spans="3:15" customFormat="1" ht="24" thickBot="1" x14ac:dyDescent="0.3">
      <c r="C26" s="21" t="s">
        <v>18</v>
      </c>
      <c r="D26" s="22"/>
      <c r="E26" s="22"/>
      <c r="F26" s="22"/>
      <c r="G26" s="22"/>
      <c r="H26" s="23"/>
      <c r="I26" s="10">
        <f>I25+I23+I22</f>
        <v>308103</v>
      </c>
    </row>
    <row r="27" spans="3:15" customFormat="1" ht="21.75" thickBot="1" x14ac:dyDescent="0.3">
      <c r="C27" s="18" t="s">
        <v>92</v>
      </c>
      <c r="D27" s="19"/>
      <c r="E27" s="19"/>
      <c r="F27" s="19"/>
      <c r="G27" s="19"/>
      <c r="H27" s="20"/>
      <c r="I27" s="12">
        <v>305474</v>
      </c>
    </row>
    <row r="28" spans="3:15" customFormat="1" ht="24" thickBot="1" x14ac:dyDescent="0.3">
      <c r="C28" s="21" t="s">
        <v>18</v>
      </c>
      <c r="D28" s="22"/>
      <c r="E28" s="22"/>
      <c r="F28" s="22"/>
      <c r="G28" s="22"/>
      <c r="H28" s="23"/>
      <c r="I28" s="10">
        <f>I26-I27</f>
        <v>2629</v>
      </c>
    </row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ht="15" customHeight="1" x14ac:dyDescent="0.25"/>
    <row r="62" customFormat="1" ht="15.75" customHeigh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>
      <c r="C82" s="1"/>
      <c r="D82" s="1"/>
      <c r="E82" s="1"/>
      <c r="F82" s="1"/>
      <c r="G82" s="1"/>
      <c r="H82" s="1"/>
      <c r="I82" s="1"/>
    </row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</sheetData>
  <sortState ref="D10:I19">
    <sortCondition ref="D10"/>
  </sortState>
  <mergeCells count="17">
    <mergeCell ref="C25:H25"/>
    <mergeCell ref="C26:H26"/>
    <mergeCell ref="C27:H27"/>
    <mergeCell ref="C28:H28"/>
    <mergeCell ref="C20:D20"/>
    <mergeCell ref="C21:H21"/>
    <mergeCell ref="C22:H22"/>
    <mergeCell ref="C23:C24"/>
    <mergeCell ref="D23:H24"/>
    <mergeCell ref="I23:I24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02-06-2023 014</vt:lpstr>
      <vt:lpstr>05-06-2023 015</vt:lpstr>
      <vt:lpstr>06-06-2023 016</vt:lpstr>
      <vt:lpstr>12-06-2023 017</vt:lpstr>
      <vt:lpstr>13-06-2023 018</vt:lpstr>
      <vt:lpstr>19-06-2023 019</vt:lpstr>
      <vt:lpstr>20-06-2023 020</vt:lpstr>
      <vt:lpstr>26-06-2023 021</vt:lpstr>
      <vt:lpstr>27-06-2023 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2023-06-03T06:12:45Z</dcterms:created>
  <dcterms:modified xsi:type="dcterms:W3CDTF">2023-07-13T04:44:38Z</dcterms:modified>
</cp:coreProperties>
</file>