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BANANA\Alayees\New Alayees\Bill\"/>
    </mc:Choice>
  </mc:AlternateContent>
  <bookViews>
    <workbookView xWindow="0" yWindow="0" windowWidth="24000" windowHeight="9600" activeTab="5"/>
  </bookViews>
  <sheets>
    <sheet name="02-10-2023 036" sheetId="1" r:id="rId1"/>
    <sheet name="09-10-2023 037" sheetId="2" r:id="rId2"/>
    <sheet name="10-10-2023 038" sheetId="3" r:id="rId3"/>
    <sheet name="16-10-2023 039" sheetId="4" r:id="rId4"/>
    <sheet name="17-10-2023 040" sheetId="5" r:id="rId5"/>
    <sheet name="23-10-2023 041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6" l="1"/>
  <c r="E15" i="6"/>
  <c r="G14" i="6"/>
  <c r="I14" i="6" s="1"/>
  <c r="I13" i="6"/>
  <c r="G13" i="6"/>
  <c r="G12" i="6"/>
  <c r="I12" i="6" s="1"/>
  <c r="G11" i="6"/>
  <c r="I11" i="6" s="1"/>
  <c r="G10" i="6"/>
  <c r="I10" i="6" s="1"/>
  <c r="I15" i="6" l="1"/>
  <c r="I17" i="6" s="1"/>
  <c r="I20" i="6" s="1"/>
  <c r="G15" i="6"/>
  <c r="I12" i="5"/>
  <c r="I11" i="5"/>
  <c r="I18" i="3" l="1"/>
  <c r="I20" i="5"/>
  <c r="E17" i="5" l="1"/>
  <c r="G16" i="5"/>
  <c r="I16" i="5" s="1"/>
  <c r="G15" i="5"/>
  <c r="I15" i="5" s="1"/>
  <c r="G14" i="5"/>
  <c r="I14" i="5" s="1"/>
  <c r="G13" i="5"/>
  <c r="I13" i="5" s="1"/>
  <c r="G12" i="5"/>
  <c r="G11" i="5"/>
  <c r="G10" i="5"/>
  <c r="G17" i="5" l="1"/>
  <c r="I10" i="5"/>
  <c r="I17" i="5" s="1"/>
  <c r="I19" i="5" s="1"/>
  <c r="I22" i="5" s="1"/>
  <c r="G11" i="4"/>
  <c r="I11" i="4" s="1"/>
  <c r="G12" i="4"/>
  <c r="I12" i="4" s="1"/>
  <c r="G13" i="4"/>
  <c r="I13" i="4" s="1"/>
  <c r="G14" i="4"/>
  <c r="I14" i="4" s="1"/>
  <c r="G15" i="4"/>
  <c r="I15" i="4" s="1"/>
  <c r="G16" i="4"/>
  <c r="I16" i="4" s="1"/>
  <c r="E17" i="4"/>
  <c r="G10" i="4" l="1"/>
  <c r="G17" i="4" s="1"/>
  <c r="I10" i="4" l="1"/>
  <c r="I17" i="4" s="1"/>
  <c r="I19" i="4" s="1"/>
  <c r="I16" i="3"/>
  <c r="I19" i="2"/>
  <c r="E12" i="3" l="1"/>
  <c r="G11" i="3"/>
  <c r="I11" i="3" s="1"/>
  <c r="G10" i="3"/>
  <c r="G12" i="3" s="1"/>
  <c r="I10" i="3" l="1"/>
  <c r="I12" i="3" s="1"/>
  <c r="I14" i="3" s="1"/>
  <c r="I17" i="2"/>
  <c r="I15" i="2"/>
  <c r="E12" i="2" l="1"/>
  <c r="G11" i="2"/>
  <c r="I11" i="2" s="1"/>
  <c r="G10" i="2"/>
  <c r="G12" i="2" s="1"/>
  <c r="I10" i="2" l="1"/>
  <c r="I12" i="2" s="1"/>
  <c r="I14" i="2" s="1"/>
  <c r="E12" i="1"/>
  <c r="G11" i="1"/>
  <c r="I11" i="1" s="1"/>
  <c r="G10" i="1"/>
  <c r="G12" i="1" l="1"/>
  <c r="I10" i="1"/>
  <c r="I12" i="1" s="1"/>
  <c r="I14" i="1" s="1"/>
</calcChain>
</file>

<file path=xl/sharedStrings.xml><?xml version="1.0" encoding="utf-8"?>
<sst xmlns="http://schemas.openxmlformats.org/spreadsheetml/2006/main" count="208" uniqueCount="58">
  <si>
    <t>Yb 50</t>
  </si>
  <si>
    <t>RK 45</t>
  </si>
  <si>
    <t>TVM-KWI</t>
  </si>
  <si>
    <t>SURABHI IMPORT &amp; EXPORT</t>
  </si>
  <si>
    <t>Po 40</t>
  </si>
  <si>
    <t>Rp 50</t>
  </si>
  <si>
    <t>DELICIOUS FOOD EXPORTS (THUCKALAY)</t>
  </si>
  <si>
    <t>B  flower 30</t>
  </si>
  <si>
    <t>Chow chow 35</t>
  </si>
  <si>
    <t>PACKING SPOT</t>
  </si>
  <si>
    <t>THUCKALAY</t>
  </si>
  <si>
    <t>LABOUR</t>
  </si>
  <si>
    <t>Curry leaves 35</t>
  </si>
  <si>
    <t>Goosberry 40</t>
  </si>
  <si>
    <t>SL/NO</t>
  </si>
  <si>
    <t>ITEMS</t>
  </si>
  <si>
    <t>BOX</t>
  </si>
  <si>
    <t xml:space="preserve">PACKING </t>
  </si>
  <si>
    <t>WEIGHT</t>
  </si>
  <si>
    <t>RATE</t>
  </si>
  <si>
    <t>AMOUNT</t>
  </si>
  <si>
    <t>ALBERT YESUDAS JEVARLAS SON</t>
  </si>
  <si>
    <t>Garlic 140</t>
  </si>
  <si>
    <t>RK</t>
  </si>
  <si>
    <t>YB</t>
  </si>
  <si>
    <t>TOTAL</t>
  </si>
  <si>
    <t xml:space="preserve">Airport Vechile Rent </t>
  </si>
  <si>
    <t>TOTAL AMOUNT</t>
  </si>
  <si>
    <t>DSF-SIE       22-036</t>
  </si>
  <si>
    <t>02/10/2023 Monday</t>
  </si>
  <si>
    <t>09/10/2023 Monday</t>
  </si>
  <si>
    <t>DSF-SIE       22-037</t>
  </si>
  <si>
    <t>DSF-SIE  22-036</t>
  </si>
  <si>
    <t xml:space="preserve">02/10/2023 BILL BALANCE </t>
  </si>
  <si>
    <t>DSF-SIE       22-038</t>
  </si>
  <si>
    <t>10/10/2023 Tuesday</t>
  </si>
  <si>
    <t>TAPE 1 BOX</t>
  </si>
  <si>
    <t>DSF-SIE  22-037</t>
  </si>
  <si>
    <t xml:space="preserve">09/10/2023 BILL BALANCE </t>
  </si>
  <si>
    <t>10/10/2023 RECIVED AMOUNT</t>
  </si>
  <si>
    <t>DSF-SIE       22-039</t>
  </si>
  <si>
    <t>16/10/2023 Monday</t>
  </si>
  <si>
    <t xml:space="preserve">CURRY LEAF </t>
  </si>
  <si>
    <t>G.MANGO</t>
  </si>
  <si>
    <t>GOOSBERRY</t>
  </si>
  <si>
    <t>KILIMOOK</t>
  </si>
  <si>
    <t>VELLARI</t>
  </si>
  <si>
    <t>DSF-SIE       22-040</t>
  </si>
  <si>
    <t>17/10/2023 Tuesday</t>
  </si>
  <si>
    <t>B.FLOWER</t>
  </si>
  <si>
    <t xml:space="preserve">BIG ARAVI </t>
  </si>
  <si>
    <t>DSF-SIE  22-039</t>
  </si>
  <si>
    <t xml:space="preserve">16/10/2023 BILL BALANCE </t>
  </si>
  <si>
    <t>DSF-SIE       22-041</t>
  </si>
  <si>
    <t>23/10/2023 Monday</t>
  </si>
  <si>
    <t>CHOW CHOW</t>
  </si>
  <si>
    <t>DSF-SIE  22-040</t>
  </si>
  <si>
    <t xml:space="preserve">17/10/2023 BILL BALANCE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</si>
</sst>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4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2" borderId="0" applyNumberFormat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5" fillId="0" borderId="0" xfId="0" applyFont="1"/>
    <xf numFmtId="0" fontId="6" fillId="8" borderId="10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9" borderId="11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1" fontId="7" fillId="0" borderId="11" xfId="0" applyNumberFormat="1" applyFont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7" fillId="9" borderId="15" xfId="0" applyFont="1" applyFill="1" applyBorder="1" applyAlignment="1">
      <alignment horizontal="center" vertical="center"/>
    </xf>
    <xf numFmtId="0" fontId="9" fillId="3" borderId="10" xfId="1" applyFont="1" applyFill="1" applyBorder="1" applyAlignment="1">
      <alignment horizontal="center" vertical="center"/>
    </xf>
    <xf numFmtId="1" fontId="1" fillId="3" borderId="10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1" fontId="1" fillId="12" borderId="5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6" fillId="10" borderId="13" xfId="0" applyFont="1" applyFill="1" applyBorder="1" applyAlignment="1">
      <alignment horizontal="center" vertical="center"/>
    </xf>
    <xf numFmtId="0" fontId="6" fillId="10" borderId="14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4" fontId="4" fillId="5" borderId="1" xfId="0" applyNumberFormat="1" applyFont="1" applyFill="1" applyBorder="1" applyAlignment="1">
      <alignment horizontal="center" vertical="center" wrapText="1"/>
    </xf>
    <xf numFmtId="14" fontId="4" fillId="5" borderId="5" xfId="0" applyNumberFormat="1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1" fontId="1" fillId="11" borderId="1" xfId="0" applyNumberFormat="1" applyFont="1" applyFill="1" applyBorder="1" applyAlignment="1">
      <alignment horizontal="center" vertical="center"/>
    </xf>
    <xf numFmtId="1" fontId="1" fillId="11" borderId="5" xfId="0" applyNumberFormat="1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 wrapText="1"/>
    </xf>
    <xf numFmtId="0" fontId="1" fillId="11" borderId="5" xfId="0" applyFont="1" applyFill="1" applyBorder="1" applyAlignment="1">
      <alignment horizontal="center" vertical="center" wrapText="1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0" fontId="6" fillId="10" borderId="16" xfId="0" applyFont="1" applyFill="1" applyBorder="1" applyAlignment="1">
      <alignment horizontal="center" vertical="center"/>
    </xf>
    <xf numFmtId="0" fontId="6" fillId="10" borderId="18" xfId="0" applyFont="1" applyFill="1" applyBorder="1" applyAlignment="1">
      <alignment horizontal="center" vertical="center"/>
    </xf>
  </cellXfs>
  <cellStyles count="2">
    <cellStyle name="Neutral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P71"/>
  <sheetViews>
    <sheetView workbookViewId="0">
      <selection activeCell="C16" sqref="C16:I17"/>
    </sheetView>
  </sheetViews>
  <sheetFormatPr defaultRowHeight="15" x14ac:dyDescent="0.25"/>
  <cols>
    <col min="1" max="1" width="9.140625" style="1"/>
    <col min="2" max="2" width="5.5703125" style="1" customWidth="1"/>
    <col min="3" max="3" width="14.5703125" style="1" customWidth="1"/>
    <col min="4" max="4" width="26.28515625" style="1" bestFit="1" customWidth="1"/>
    <col min="5" max="5" width="10.42578125" style="1" customWidth="1"/>
    <col min="6" max="6" width="11.85546875" style="1" bestFit="1" customWidth="1"/>
    <col min="7" max="8" width="10.42578125" style="1" customWidth="1"/>
    <col min="9" max="9" width="18.42578125" style="1" customWidth="1"/>
    <col min="10" max="10" width="9.140625" style="1"/>
    <col min="11" max="11" width="5.85546875" style="1" bestFit="1" customWidth="1"/>
    <col min="12" max="12" width="9.140625" style="1"/>
    <col min="13" max="13" width="11.28515625" style="1" bestFit="1" customWidth="1"/>
    <col min="14" max="14" width="9.140625" style="1"/>
    <col min="15" max="15" width="14.42578125" bestFit="1" customWidth="1"/>
    <col min="16" max="16" width="6.28515625" style="1" customWidth="1"/>
    <col min="17" max="17" width="10.28515625" style="1" bestFit="1" customWidth="1"/>
    <col min="18" max="16384" width="9.140625" style="1"/>
  </cols>
  <sheetData>
    <row r="1" spans="3:16" x14ac:dyDescent="0.25">
      <c r="O1" t="s">
        <v>0</v>
      </c>
      <c r="P1"/>
    </row>
    <row r="2" spans="3:16" ht="15.75" thickBot="1" x14ac:dyDescent="0.3">
      <c r="O2" t="s">
        <v>1</v>
      </c>
    </row>
    <row r="3" spans="3:16" ht="16.5" customHeight="1" x14ac:dyDescent="0.25">
      <c r="C3" s="25" t="s">
        <v>2</v>
      </c>
      <c r="D3" s="27" t="s">
        <v>3</v>
      </c>
      <c r="E3" s="28"/>
      <c r="F3" s="28"/>
      <c r="G3" s="28"/>
      <c r="H3" s="29"/>
      <c r="I3" s="33" t="s">
        <v>28</v>
      </c>
      <c r="O3" t="s">
        <v>4</v>
      </c>
    </row>
    <row r="4" spans="3:16" ht="17.25" customHeight="1" thickBot="1" x14ac:dyDescent="0.3">
      <c r="C4" s="26"/>
      <c r="D4" s="30"/>
      <c r="E4" s="31"/>
      <c r="F4" s="31"/>
      <c r="G4" s="31"/>
      <c r="H4" s="32"/>
      <c r="I4" s="34"/>
      <c r="N4"/>
      <c r="O4" t="s">
        <v>5</v>
      </c>
      <c r="P4"/>
    </row>
    <row r="5" spans="3:16" ht="16.5" customHeight="1" x14ac:dyDescent="0.25">
      <c r="C5" s="36" t="s">
        <v>29</v>
      </c>
      <c r="D5" s="38" t="s">
        <v>6</v>
      </c>
      <c r="E5" s="39"/>
      <c r="F5" s="39"/>
      <c r="G5" s="39"/>
      <c r="H5" s="40"/>
      <c r="I5" s="34"/>
      <c r="N5"/>
      <c r="O5" s="2" t="s">
        <v>7</v>
      </c>
      <c r="P5"/>
    </row>
    <row r="6" spans="3:16" ht="16.5" customHeight="1" thickBot="1" x14ac:dyDescent="0.3">
      <c r="C6" s="37"/>
      <c r="D6" s="41"/>
      <c r="E6" s="42"/>
      <c r="F6" s="42"/>
      <c r="G6" s="42"/>
      <c r="H6" s="43"/>
      <c r="I6" s="35"/>
      <c r="N6"/>
      <c r="O6" t="s">
        <v>8</v>
      </c>
      <c r="P6"/>
    </row>
    <row r="7" spans="3:16" ht="16.5" customHeight="1" x14ac:dyDescent="0.25">
      <c r="C7" s="44" t="s">
        <v>9</v>
      </c>
      <c r="D7" s="45"/>
      <c r="E7" s="46"/>
      <c r="F7" s="44" t="s">
        <v>10</v>
      </c>
      <c r="G7" s="45"/>
      <c r="H7" s="45"/>
      <c r="I7" s="46"/>
      <c r="L7" s="1" t="s">
        <v>11</v>
      </c>
      <c r="N7"/>
      <c r="O7" t="s">
        <v>12</v>
      </c>
      <c r="P7"/>
    </row>
    <row r="8" spans="3:16" ht="16.5" customHeight="1" thickBot="1" x14ac:dyDescent="0.3">
      <c r="C8" s="47"/>
      <c r="D8" s="48"/>
      <c r="E8" s="49"/>
      <c r="F8" s="47"/>
      <c r="G8" s="48"/>
      <c r="H8" s="48"/>
      <c r="I8" s="49"/>
      <c r="L8" s="1">
        <v>2</v>
      </c>
      <c r="N8"/>
      <c r="O8" t="s">
        <v>13</v>
      </c>
      <c r="P8"/>
    </row>
    <row r="9" spans="3:16" ht="22.5" customHeight="1" thickBot="1" x14ac:dyDescent="0.3">
      <c r="C9" s="3" t="s">
        <v>14</v>
      </c>
      <c r="D9" s="3" t="s">
        <v>15</v>
      </c>
      <c r="E9" s="3" t="s">
        <v>16</v>
      </c>
      <c r="F9" s="3" t="s">
        <v>17</v>
      </c>
      <c r="G9" s="3" t="s">
        <v>18</v>
      </c>
      <c r="H9" s="3" t="s">
        <v>19</v>
      </c>
      <c r="I9" s="3" t="s">
        <v>20</v>
      </c>
      <c r="M9" s="1" t="s">
        <v>21</v>
      </c>
      <c r="N9"/>
      <c r="O9" t="s">
        <v>22</v>
      </c>
      <c r="P9"/>
    </row>
    <row r="10" spans="3:16" ht="22.5" customHeight="1" x14ac:dyDescent="0.25">
      <c r="C10" s="4">
        <v>1</v>
      </c>
      <c r="D10" s="4" t="s">
        <v>23</v>
      </c>
      <c r="E10" s="5">
        <v>120</v>
      </c>
      <c r="F10" s="4">
        <v>4.5</v>
      </c>
      <c r="G10" s="4">
        <f>E10*F10</f>
        <v>540</v>
      </c>
      <c r="H10" s="6">
        <v>85</v>
      </c>
      <c r="I10" s="7">
        <f>G10*H10</f>
        <v>45900</v>
      </c>
      <c r="N10"/>
      <c r="O10" s="1"/>
    </row>
    <row r="11" spans="3:16" ht="22.5" customHeight="1" thickBot="1" x14ac:dyDescent="0.3">
      <c r="C11" s="4">
        <v>2</v>
      </c>
      <c r="D11" s="4" t="s">
        <v>24</v>
      </c>
      <c r="E11" s="5">
        <v>150</v>
      </c>
      <c r="F11" s="4">
        <v>4.5</v>
      </c>
      <c r="G11" s="4">
        <f>E11*F11</f>
        <v>675</v>
      </c>
      <c r="H11" s="6">
        <v>50</v>
      </c>
      <c r="I11" s="7">
        <f>G11*H11</f>
        <v>33750</v>
      </c>
      <c r="N11"/>
      <c r="O11" s="1"/>
    </row>
    <row r="12" spans="3:16" ht="26.25" customHeight="1" thickBot="1" x14ac:dyDescent="0.3">
      <c r="C12" s="17" t="s">
        <v>25</v>
      </c>
      <c r="D12" s="18"/>
      <c r="E12" s="8">
        <f>SUM(E10:E11)</f>
        <v>270</v>
      </c>
      <c r="F12" s="9"/>
      <c r="G12" s="10">
        <f>SUM(G10:G11)</f>
        <v>1215</v>
      </c>
      <c r="H12" s="9"/>
      <c r="I12" s="11">
        <f>SUM(I10:I11)</f>
        <v>79650</v>
      </c>
      <c r="J12" s="12"/>
      <c r="N12"/>
      <c r="O12" s="1"/>
    </row>
    <row r="13" spans="3:16" ht="22.5" customHeight="1" thickBot="1" x14ac:dyDescent="0.3">
      <c r="C13" s="19" t="s">
        <v>26</v>
      </c>
      <c r="D13" s="20"/>
      <c r="E13" s="20"/>
      <c r="F13" s="20"/>
      <c r="G13" s="20"/>
      <c r="H13" s="21"/>
      <c r="I13" s="13">
        <v>2500</v>
      </c>
      <c r="K13" s="12"/>
      <c r="N13"/>
      <c r="O13" s="1"/>
    </row>
    <row r="14" spans="3:16" ht="24" thickBot="1" x14ac:dyDescent="0.3">
      <c r="C14" s="22" t="s">
        <v>27</v>
      </c>
      <c r="D14" s="23"/>
      <c r="E14" s="23"/>
      <c r="F14" s="23"/>
      <c r="G14" s="23"/>
      <c r="H14" s="24"/>
      <c r="I14" s="11">
        <f>SUM(I12:I13)</f>
        <v>82150</v>
      </c>
      <c r="N14"/>
      <c r="O14" s="1"/>
    </row>
    <row r="15" spans="3:16" customFormat="1" x14ac:dyDescent="0.25"/>
    <row r="16" spans="3:16" customFormat="1" x14ac:dyDescent="0.25"/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ht="15" customHeight="1" x14ac:dyDescent="0.25"/>
    <row r="47" customFormat="1" ht="15.75" customHeigh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spans="3:9" customFormat="1" x14ac:dyDescent="0.25"/>
    <row r="66" spans="3:9" customFormat="1" x14ac:dyDescent="0.25"/>
    <row r="67" spans="3:9" customFormat="1" x14ac:dyDescent="0.25">
      <c r="C67" s="1"/>
      <c r="D67" s="1"/>
      <c r="E67" s="1"/>
      <c r="F67" s="1"/>
      <c r="G67" s="1"/>
      <c r="H67" s="1"/>
      <c r="I67" s="1"/>
    </row>
    <row r="68" spans="3:9" customFormat="1" x14ac:dyDescent="0.25">
      <c r="C68" s="1"/>
      <c r="D68" s="1"/>
      <c r="E68" s="1"/>
      <c r="F68" s="1"/>
      <c r="G68" s="1"/>
      <c r="H68" s="1"/>
      <c r="I68" s="1"/>
    </row>
    <row r="69" spans="3:9" customFormat="1" x14ac:dyDescent="0.25">
      <c r="C69" s="1"/>
      <c r="D69" s="1"/>
      <c r="E69" s="1"/>
      <c r="F69" s="1"/>
      <c r="G69" s="1"/>
      <c r="H69" s="1"/>
      <c r="I69" s="1"/>
    </row>
    <row r="70" spans="3:9" customFormat="1" x14ac:dyDescent="0.25">
      <c r="C70" s="1"/>
      <c r="D70" s="1"/>
      <c r="E70" s="1"/>
      <c r="F70" s="1"/>
      <c r="G70" s="1"/>
      <c r="H70" s="1"/>
      <c r="I70" s="1"/>
    </row>
    <row r="71" spans="3:9" customFormat="1" x14ac:dyDescent="0.25">
      <c r="C71" s="1"/>
      <c r="D71" s="1"/>
      <c r="E71" s="1"/>
      <c r="F71" s="1"/>
      <c r="G71" s="1"/>
      <c r="H71" s="1"/>
      <c r="I71" s="1"/>
    </row>
  </sheetData>
  <mergeCells count="10">
    <mergeCell ref="I3:I6"/>
    <mergeCell ref="C5:C6"/>
    <mergeCell ref="D5:H6"/>
    <mergeCell ref="C7:E8"/>
    <mergeCell ref="F7:I8"/>
    <mergeCell ref="C12:D12"/>
    <mergeCell ref="C13:H13"/>
    <mergeCell ref="C14:H14"/>
    <mergeCell ref="C3:C4"/>
    <mergeCell ref="D3:H4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P71"/>
  <sheetViews>
    <sheetView topLeftCell="A2" workbookViewId="0">
      <selection activeCell="C3" sqref="C3:I19"/>
    </sheetView>
  </sheetViews>
  <sheetFormatPr defaultRowHeight="15" x14ac:dyDescent="0.25"/>
  <cols>
    <col min="1" max="1" width="9.140625" style="1"/>
    <col min="2" max="2" width="5.5703125" style="1" customWidth="1"/>
    <col min="3" max="3" width="14.5703125" style="1" customWidth="1"/>
    <col min="4" max="4" width="26.28515625" style="1" bestFit="1" customWidth="1"/>
    <col min="5" max="5" width="10.42578125" style="1" customWidth="1"/>
    <col min="6" max="6" width="11.85546875" style="1" bestFit="1" customWidth="1"/>
    <col min="7" max="8" width="10.42578125" style="1" customWidth="1"/>
    <col min="9" max="9" width="18.42578125" style="1" customWidth="1"/>
    <col min="10" max="10" width="9.140625" style="1"/>
    <col min="11" max="11" width="5.85546875" style="1" bestFit="1" customWidth="1"/>
    <col min="12" max="12" width="9.140625" style="1"/>
    <col min="13" max="13" width="11.28515625" style="1" bestFit="1" customWidth="1"/>
    <col min="14" max="14" width="9.140625" style="1"/>
    <col min="15" max="15" width="14.42578125" bestFit="1" customWidth="1"/>
    <col min="16" max="16" width="6.28515625" style="1" customWidth="1"/>
    <col min="17" max="17" width="10.28515625" style="1" bestFit="1" customWidth="1"/>
    <col min="18" max="16384" width="9.140625" style="1"/>
  </cols>
  <sheetData>
    <row r="1" spans="3:16" x14ac:dyDescent="0.25">
      <c r="O1" t="s">
        <v>0</v>
      </c>
      <c r="P1"/>
    </row>
    <row r="2" spans="3:16" ht="15.75" thickBot="1" x14ac:dyDescent="0.3">
      <c r="O2" t="s">
        <v>1</v>
      </c>
    </row>
    <row r="3" spans="3:16" ht="16.5" customHeight="1" x14ac:dyDescent="0.25">
      <c r="C3" s="25" t="s">
        <v>2</v>
      </c>
      <c r="D3" s="27" t="s">
        <v>3</v>
      </c>
      <c r="E3" s="28"/>
      <c r="F3" s="28"/>
      <c r="G3" s="28"/>
      <c r="H3" s="29"/>
      <c r="I3" s="33" t="s">
        <v>31</v>
      </c>
      <c r="O3" t="s">
        <v>4</v>
      </c>
    </row>
    <row r="4" spans="3:16" ht="17.25" customHeight="1" thickBot="1" x14ac:dyDescent="0.3">
      <c r="C4" s="26"/>
      <c r="D4" s="30"/>
      <c r="E4" s="31"/>
      <c r="F4" s="31"/>
      <c r="G4" s="31"/>
      <c r="H4" s="32"/>
      <c r="I4" s="34"/>
      <c r="N4"/>
      <c r="O4" t="s">
        <v>5</v>
      </c>
      <c r="P4"/>
    </row>
    <row r="5" spans="3:16" ht="16.5" customHeight="1" x14ac:dyDescent="0.25">
      <c r="C5" s="36" t="s">
        <v>30</v>
      </c>
      <c r="D5" s="38" t="s">
        <v>6</v>
      </c>
      <c r="E5" s="39"/>
      <c r="F5" s="39"/>
      <c r="G5" s="39"/>
      <c r="H5" s="40"/>
      <c r="I5" s="34"/>
      <c r="N5"/>
      <c r="O5" s="2" t="s">
        <v>7</v>
      </c>
      <c r="P5"/>
    </row>
    <row r="6" spans="3:16" ht="16.5" customHeight="1" thickBot="1" x14ac:dyDescent="0.3">
      <c r="C6" s="37"/>
      <c r="D6" s="41"/>
      <c r="E6" s="42"/>
      <c r="F6" s="42"/>
      <c r="G6" s="42"/>
      <c r="H6" s="43"/>
      <c r="I6" s="35"/>
      <c r="N6"/>
      <c r="O6" t="s">
        <v>8</v>
      </c>
      <c r="P6"/>
    </row>
    <row r="7" spans="3:16" ht="16.5" customHeight="1" x14ac:dyDescent="0.25">
      <c r="C7" s="44" t="s">
        <v>9</v>
      </c>
      <c r="D7" s="45"/>
      <c r="E7" s="46"/>
      <c r="F7" s="44" t="s">
        <v>10</v>
      </c>
      <c r="G7" s="45"/>
      <c r="H7" s="45"/>
      <c r="I7" s="46"/>
      <c r="L7" s="1" t="s">
        <v>11</v>
      </c>
      <c r="N7"/>
      <c r="O7" t="s">
        <v>12</v>
      </c>
      <c r="P7"/>
    </row>
    <row r="8" spans="3:16" ht="16.5" customHeight="1" thickBot="1" x14ac:dyDescent="0.3">
      <c r="C8" s="47"/>
      <c r="D8" s="48"/>
      <c r="E8" s="49"/>
      <c r="F8" s="47"/>
      <c r="G8" s="48"/>
      <c r="H8" s="48"/>
      <c r="I8" s="49"/>
      <c r="L8" s="1">
        <v>2</v>
      </c>
      <c r="N8"/>
      <c r="O8" t="s">
        <v>13</v>
      </c>
      <c r="P8"/>
    </row>
    <row r="9" spans="3:16" ht="22.5" customHeight="1" thickBot="1" x14ac:dyDescent="0.3">
      <c r="C9" s="3" t="s">
        <v>14</v>
      </c>
      <c r="D9" s="3" t="s">
        <v>15</v>
      </c>
      <c r="E9" s="3" t="s">
        <v>16</v>
      </c>
      <c r="F9" s="3" t="s">
        <v>17</v>
      </c>
      <c r="G9" s="3" t="s">
        <v>18</v>
      </c>
      <c r="H9" s="3" t="s">
        <v>19</v>
      </c>
      <c r="I9" s="3" t="s">
        <v>20</v>
      </c>
      <c r="M9" s="1" t="s">
        <v>21</v>
      </c>
      <c r="N9"/>
      <c r="O9" t="s">
        <v>22</v>
      </c>
      <c r="P9"/>
    </row>
    <row r="10" spans="3:16" ht="22.5" customHeight="1" x14ac:dyDescent="0.25">
      <c r="C10" s="4">
        <v>1</v>
      </c>
      <c r="D10" s="4" t="s">
        <v>23</v>
      </c>
      <c r="E10" s="5">
        <v>100</v>
      </c>
      <c r="F10" s="4">
        <v>4.5</v>
      </c>
      <c r="G10" s="4">
        <f>E10*F10</f>
        <v>450</v>
      </c>
      <c r="H10" s="6">
        <v>80</v>
      </c>
      <c r="I10" s="7">
        <f>G10*H10</f>
        <v>36000</v>
      </c>
      <c r="N10"/>
      <c r="O10" s="1"/>
    </row>
    <row r="11" spans="3:16" ht="22.5" customHeight="1" thickBot="1" x14ac:dyDescent="0.3">
      <c r="C11" s="4">
        <v>2</v>
      </c>
      <c r="D11" s="4" t="s">
        <v>24</v>
      </c>
      <c r="E11" s="5">
        <v>125</v>
      </c>
      <c r="F11" s="4">
        <v>4.5</v>
      </c>
      <c r="G11" s="4">
        <f>E11*F11</f>
        <v>562.5</v>
      </c>
      <c r="H11" s="6">
        <v>48</v>
      </c>
      <c r="I11" s="7">
        <f>G11*H11</f>
        <v>27000</v>
      </c>
      <c r="N11"/>
      <c r="O11" s="1"/>
    </row>
    <row r="12" spans="3:16" ht="26.25" customHeight="1" thickBot="1" x14ac:dyDescent="0.3">
      <c r="C12" s="17" t="s">
        <v>25</v>
      </c>
      <c r="D12" s="18"/>
      <c r="E12" s="8">
        <f>SUM(E10:E11)</f>
        <v>225</v>
      </c>
      <c r="F12" s="9"/>
      <c r="G12" s="10">
        <f>SUM(G10:G11)</f>
        <v>1012.5</v>
      </c>
      <c r="H12" s="9"/>
      <c r="I12" s="11">
        <f>SUM(I10:I11)</f>
        <v>63000</v>
      </c>
      <c r="J12" s="12"/>
      <c r="N12"/>
      <c r="O12" s="1"/>
    </row>
    <row r="13" spans="3:16" ht="22.5" customHeight="1" thickBot="1" x14ac:dyDescent="0.3">
      <c r="C13" s="19" t="s">
        <v>26</v>
      </c>
      <c r="D13" s="20"/>
      <c r="E13" s="20"/>
      <c r="F13" s="20"/>
      <c r="G13" s="20"/>
      <c r="H13" s="21"/>
      <c r="I13" s="13">
        <v>2500</v>
      </c>
      <c r="K13" s="12"/>
      <c r="N13"/>
      <c r="O13" s="1"/>
    </row>
    <row r="14" spans="3:16" ht="24" thickBot="1" x14ac:dyDescent="0.3">
      <c r="C14" s="22" t="s">
        <v>27</v>
      </c>
      <c r="D14" s="23"/>
      <c r="E14" s="23"/>
      <c r="F14" s="23"/>
      <c r="G14" s="23"/>
      <c r="H14" s="24"/>
      <c r="I14" s="11">
        <f>SUM(I12:I13)</f>
        <v>65500</v>
      </c>
      <c r="N14"/>
      <c r="O14" s="1"/>
    </row>
    <row r="15" spans="3:16" customFormat="1" x14ac:dyDescent="0.25">
      <c r="C15" s="52" t="s">
        <v>32</v>
      </c>
      <c r="D15" s="54" t="s">
        <v>33</v>
      </c>
      <c r="E15" s="54"/>
      <c r="F15" s="54"/>
      <c r="G15" s="54"/>
      <c r="H15" s="55"/>
      <c r="I15" s="50">
        <f>'02-10-2023 036'!I14</f>
        <v>82150</v>
      </c>
    </row>
    <row r="16" spans="3:16" customFormat="1" ht="26.25" customHeight="1" thickBot="1" x14ac:dyDescent="0.3">
      <c r="C16" s="53"/>
      <c r="D16" s="56"/>
      <c r="E16" s="56"/>
      <c r="F16" s="56"/>
      <c r="G16" s="56"/>
      <c r="H16" s="57"/>
      <c r="I16" s="51"/>
    </row>
    <row r="17" spans="3:9" customFormat="1" ht="24" thickBot="1" x14ac:dyDescent="0.3">
      <c r="C17" s="22" t="s">
        <v>27</v>
      </c>
      <c r="D17" s="23"/>
      <c r="E17" s="23"/>
      <c r="F17" s="23"/>
      <c r="G17" s="23"/>
      <c r="H17" s="24"/>
      <c r="I17" s="11">
        <f>I15+I14</f>
        <v>147650</v>
      </c>
    </row>
    <row r="18" spans="3:9" customFormat="1" ht="24" thickBot="1" x14ac:dyDescent="0.3">
      <c r="C18" s="22" t="s">
        <v>39</v>
      </c>
      <c r="D18" s="23"/>
      <c r="E18" s="23"/>
      <c r="F18" s="23"/>
      <c r="G18" s="23"/>
      <c r="H18" s="24"/>
      <c r="I18" s="15">
        <v>82150</v>
      </c>
    </row>
    <row r="19" spans="3:9" customFormat="1" ht="24" thickBot="1" x14ac:dyDescent="0.3">
      <c r="C19" s="22" t="s">
        <v>27</v>
      </c>
      <c r="D19" s="23"/>
      <c r="E19" s="23"/>
      <c r="F19" s="23"/>
      <c r="G19" s="23"/>
      <c r="H19" s="24"/>
      <c r="I19" s="11">
        <f>I17-I18</f>
        <v>65500</v>
      </c>
    </row>
    <row r="20" spans="3:9" customFormat="1" x14ac:dyDescent="0.25"/>
    <row r="21" spans="3:9" customFormat="1" x14ac:dyDescent="0.25"/>
    <row r="22" spans="3:9" customFormat="1" x14ac:dyDescent="0.25"/>
    <row r="23" spans="3:9" customFormat="1" x14ac:dyDescent="0.25"/>
    <row r="24" spans="3:9" customFormat="1" x14ac:dyDescent="0.25"/>
    <row r="25" spans="3:9" customFormat="1" x14ac:dyDescent="0.25"/>
    <row r="26" spans="3:9" customFormat="1" x14ac:dyDescent="0.25"/>
    <row r="27" spans="3:9" customFormat="1" x14ac:dyDescent="0.25"/>
    <row r="28" spans="3:9" customFormat="1" x14ac:dyDescent="0.25"/>
    <row r="29" spans="3:9" customFormat="1" x14ac:dyDescent="0.25"/>
    <row r="30" spans="3:9" customFormat="1" x14ac:dyDescent="0.25"/>
    <row r="31" spans="3:9" customFormat="1" x14ac:dyDescent="0.25"/>
    <row r="32" spans="3:9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ht="15" customHeight="1" x14ac:dyDescent="0.25"/>
    <row r="47" customFormat="1" ht="15.75" customHeigh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spans="3:9" customFormat="1" x14ac:dyDescent="0.25"/>
    <row r="66" spans="3:9" customFormat="1" x14ac:dyDescent="0.25"/>
    <row r="67" spans="3:9" customFormat="1" x14ac:dyDescent="0.25">
      <c r="C67" s="1"/>
      <c r="D67" s="1"/>
      <c r="E67" s="1"/>
      <c r="F67" s="1"/>
      <c r="G67" s="1"/>
      <c r="H67" s="1"/>
      <c r="I67" s="1"/>
    </row>
    <row r="68" spans="3:9" customFormat="1" x14ac:dyDescent="0.25">
      <c r="C68" s="1"/>
      <c r="D68" s="1"/>
      <c r="E68" s="1"/>
      <c r="F68" s="1"/>
      <c r="G68" s="1"/>
      <c r="H68" s="1"/>
      <c r="I68" s="1"/>
    </row>
    <row r="69" spans="3:9" customFormat="1" x14ac:dyDescent="0.25">
      <c r="C69" s="1"/>
      <c r="D69" s="1"/>
      <c r="E69" s="1"/>
      <c r="F69" s="1"/>
      <c r="G69" s="1"/>
      <c r="H69" s="1"/>
      <c r="I69" s="1"/>
    </row>
    <row r="70" spans="3:9" customFormat="1" x14ac:dyDescent="0.25">
      <c r="C70" s="1"/>
      <c r="D70" s="1"/>
      <c r="E70" s="1"/>
      <c r="F70" s="1"/>
      <c r="G70" s="1"/>
      <c r="H70" s="1"/>
      <c r="I70" s="1"/>
    </row>
    <row r="71" spans="3:9" customFormat="1" x14ac:dyDescent="0.25">
      <c r="C71" s="1"/>
      <c r="D71" s="1"/>
      <c r="E71" s="1"/>
      <c r="F71" s="1"/>
      <c r="G71" s="1"/>
      <c r="H71" s="1"/>
      <c r="I71" s="1"/>
    </row>
  </sheetData>
  <mergeCells count="16">
    <mergeCell ref="C18:H18"/>
    <mergeCell ref="C19:H19"/>
    <mergeCell ref="I15:I16"/>
    <mergeCell ref="C3:C4"/>
    <mergeCell ref="D3:H4"/>
    <mergeCell ref="I3:I6"/>
    <mergeCell ref="C5:C6"/>
    <mergeCell ref="D5:H6"/>
    <mergeCell ref="C7:E8"/>
    <mergeCell ref="F7:I8"/>
    <mergeCell ref="C17:H17"/>
    <mergeCell ref="C12:D12"/>
    <mergeCell ref="C13:H13"/>
    <mergeCell ref="C14:H14"/>
    <mergeCell ref="C15:C16"/>
    <mergeCell ref="D15:H16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P72"/>
  <sheetViews>
    <sheetView workbookViewId="0">
      <selection activeCell="M17" sqref="M17"/>
    </sheetView>
  </sheetViews>
  <sheetFormatPr defaultRowHeight="15" x14ac:dyDescent="0.25"/>
  <cols>
    <col min="1" max="1" width="9.140625" style="1"/>
    <col min="2" max="2" width="5.5703125" style="1" customWidth="1"/>
    <col min="3" max="3" width="14.5703125" style="1" customWidth="1"/>
    <col min="4" max="4" width="26.28515625" style="1" bestFit="1" customWidth="1"/>
    <col min="5" max="5" width="10.42578125" style="1" customWidth="1"/>
    <col min="6" max="6" width="11.85546875" style="1" bestFit="1" customWidth="1"/>
    <col min="7" max="8" width="10.42578125" style="1" customWidth="1"/>
    <col min="9" max="9" width="18.42578125" style="1" customWidth="1"/>
    <col min="10" max="10" width="9.140625" style="1"/>
    <col min="11" max="11" width="5.85546875" style="1" bestFit="1" customWidth="1"/>
    <col min="12" max="12" width="9.140625" style="1"/>
    <col min="13" max="13" width="11.28515625" style="1" bestFit="1" customWidth="1"/>
    <col min="14" max="14" width="9.140625" style="1"/>
    <col min="15" max="15" width="14.42578125" bestFit="1" customWidth="1"/>
    <col min="16" max="16" width="6.28515625" style="1" customWidth="1"/>
    <col min="17" max="17" width="10.28515625" style="1" bestFit="1" customWidth="1"/>
    <col min="18" max="16384" width="9.140625" style="1"/>
  </cols>
  <sheetData>
    <row r="1" spans="3:16" x14ac:dyDescent="0.25">
      <c r="O1" t="s">
        <v>0</v>
      </c>
      <c r="P1"/>
    </row>
    <row r="2" spans="3:16" ht="15.75" thickBot="1" x14ac:dyDescent="0.3">
      <c r="O2" t="s">
        <v>1</v>
      </c>
    </row>
    <row r="3" spans="3:16" ht="16.5" customHeight="1" x14ac:dyDescent="0.25">
      <c r="C3" s="25" t="s">
        <v>2</v>
      </c>
      <c r="D3" s="27" t="s">
        <v>3</v>
      </c>
      <c r="E3" s="28"/>
      <c r="F3" s="28"/>
      <c r="G3" s="28"/>
      <c r="H3" s="29"/>
      <c r="I3" s="33" t="s">
        <v>34</v>
      </c>
      <c r="O3" t="s">
        <v>4</v>
      </c>
    </row>
    <row r="4" spans="3:16" ht="17.25" customHeight="1" thickBot="1" x14ac:dyDescent="0.3">
      <c r="C4" s="26"/>
      <c r="D4" s="30"/>
      <c r="E4" s="31"/>
      <c r="F4" s="31"/>
      <c r="G4" s="31"/>
      <c r="H4" s="32"/>
      <c r="I4" s="34"/>
      <c r="N4"/>
      <c r="O4" t="s">
        <v>5</v>
      </c>
      <c r="P4"/>
    </row>
    <row r="5" spans="3:16" ht="16.5" customHeight="1" x14ac:dyDescent="0.25">
      <c r="C5" s="36" t="s">
        <v>35</v>
      </c>
      <c r="D5" s="38" t="s">
        <v>6</v>
      </c>
      <c r="E5" s="39"/>
      <c r="F5" s="39"/>
      <c r="G5" s="39"/>
      <c r="H5" s="40"/>
      <c r="I5" s="34"/>
      <c r="N5"/>
      <c r="O5" s="2" t="s">
        <v>7</v>
      </c>
      <c r="P5"/>
    </row>
    <row r="6" spans="3:16" ht="16.5" customHeight="1" thickBot="1" x14ac:dyDescent="0.3">
      <c r="C6" s="37"/>
      <c r="D6" s="41"/>
      <c r="E6" s="42"/>
      <c r="F6" s="42"/>
      <c r="G6" s="42"/>
      <c r="H6" s="43"/>
      <c r="I6" s="35"/>
      <c r="N6"/>
      <c r="O6" t="s">
        <v>8</v>
      </c>
      <c r="P6"/>
    </row>
    <row r="7" spans="3:16" ht="16.5" customHeight="1" x14ac:dyDescent="0.25">
      <c r="C7" s="44" t="s">
        <v>9</v>
      </c>
      <c r="D7" s="45"/>
      <c r="E7" s="46"/>
      <c r="F7" s="44" t="s">
        <v>10</v>
      </c>
      <c r="G7" s="45"/>
      <c r="H7" s="45"/>
      <c r="I7" s="46"/>
      <c r="L7" s="1" t="s">
        <v>11</v>
      </c>
      <c r="N7"/>
      <c r="O7" t="s">
        <v>12</v>
      </c>
      <c r="P7"/>
    </row>
    <row r="8" spans="3:16" ht="16.5" customHeight="1" thickBot="1" x14ac:dyDescent="0.3">
      <c r="C8" s="47"/>
      <c r="D8" s="48"/>
      <c r="E8" s="49"/>
      <c r="F8" s="47"/>
      <c r="G8" s="48"/>
      <c r="H8" s="48"/>
      <c r="I8" s="49"/>
      <c r="L8" s="1">
        <v>2</v>
      </c>
      <c r="N8"/>
      <c r="O8" t="s">
        <v>13</v>
      </c>
      <c r="P8"/>
    </row>
    <row r="9" spans="3:16" ht="22.5" customHeight="1" thickBot="1" x14ac:dyDescent="0.3">
      <c r="C9" s="3" t="s">
        <v>14</v>
      </c>
      <c r="D9" s="3" t="s">
        <v>15</v>
      </c>
      <c r="E9" s="3" t="s">
        <v>16</v>
      </c>
      <c r="F9" s="3" t="s">
        <v>17</v>
      </c>
      <c r="G9" s="3" t="s">
        <v>18</v>
      </c>
      <c r="H9" s="3" t="s">
        <v>19</v>
      </c>
      <c r="I9" s="3" t="s">
        <v>20</v>
      </c>
      <c r="M9" s="1" t="s">
        <v>21</v>
      </c>
      <c r="N9"/>
      <c r="O9" t="s">
        <v>22</v>
      </c>
      <c r="P9"/>
    </row>
    <row r="10" spans="3:16" ht="22.5" customHeight="1" x14ac:dyDescent="0.25">
      <c r="C10" s="4">
        <v>1</v>
      </c>
      <c r="D10" s="4" t="s">
        <v>23</v>
      </c>
      <c r="E10" s="5">
        <v>100</v>
      </c>
      <c r="F10" s="4">
        <v>4.5</v>
      </c>
      <c r="G10" s="4">
        <f>E10*F10</f>
        <v>450</v>
      </c>
      <c r="H10" s="6">
        <v>80</v>
      </c>
      <c r="I10" s="7">
        <f>G10*H10</f>
        <v>36000</v>
      </c>
      <c r="N10"/>
      <c r="O10" s="1"/>
    </row>
    <row r="11" spans="3:16" ht="22.5" customHeight="1" thickBot="1" x14ac:dyDescent="0.3">
      <c r="C11" s="4">
        <v>2</v>
      </c>
      <c r="D11" s="4" t="s">
        <v>24</v>
      </c>
      <c r="E11" s="5">
        <v>100</v>
      </c>
      <c r="F11" s="4">
        <v>4.5</v>
      </c>
      <c r="G11" s="4">
        <f>E11*F11</f>
        <v>450</v>
      </c>
      <c r="H11" s="6">
        <v>48</v>
      </c>
      <c r="I11" s="7">
        <f>G11*H11</f>
        <v>21600</v>
      </c>
      <c r="N11"/>
      <c r="O11" s="1"/>
    </row>
    <row r="12" spans="3:16" ht="26.25" customHeight="1" thickBot="1" x14ac:dyDescent="0.3">
      <c r="C12" s="17" t="s">
        <v>25</v>
      </c>
      <c r="D12" s="18"/>
      <c r="E12" s="8">
        <f>SUM(E10:E11)</f>
        <v>200</v>
      </c>
      <c r="F12" s="9"/>
      <c r="G12" s="10">
        <f>SUM(G10:G11)</f>
        <v>900</v>
      </c>
      <c r="H12" s="9"/>
      <c r="I12" s="11">
        <f>SUM(I10:I11)</f>
        <v>57600</v>
      </c>
      <c r="J12" s="12"/>
      <c r="N12"/>
      <c r="O12" s="1"/>
    </row>
    <row r="13" spans="3:16" ht="22.5" customHeight="1" thickBot="1" x14ac:dyDescent="0.3">
      <c r="C13" s="19" t="s">
        <v>26</v>
      </c>
      <c r="D13" s="20"/>
      <c r="E13" s="20"/>
      <c r="F13" s="20"/>
      <c r="G13" s="20"/>
      <c r="H13" s="21"/>
      <c r="I13" s="13">
        <v>2500</v>
      </c>
      <c r="K13" s="12"/>
      <c r="N13"/>
      <c r="O13" s="1"/>
    </row>
    <row r="14" spans="3:16" ht="24" thickBot="1" x14ac:dyDescent="0.3">
      <c r="C14" s="22" t="s">
        <v>27</v>
      </c>
      <c r="D14" s="23"/>
      <c r="E14" s="23"/>
      <c r="F14" s="23"/>
      <c r="G14" s="23"/>
      <c r="H14" s="24"/>
      <c r="I14" s="11">
        <f>SUM(I12:I13)</f>
        <v>60100</v>
      </c>
      <c r="N14"/>
      <c r="O14" s="1"/>
    </row>
    <row r="15" spans="3:16" ht="24" thickBot="1" x14ac:dyDescent="0.3">
      <c r="C15" s="22" t="s">
        <v>36</v>
      </c>
      <c r="D15" s="23"/>
      <c r="E15" s="23"/>
      <c r="F15" s="23"/>
      <c r="G15" s="23"/>
      <c r="H15" s="24"/>
      <c r="I15" s="14">
        <v>4200</v>
      </c>
      <c r="N15"/>
      <c r="O15" s="1"/>
    </row>
    <row r="16" spans="3:16" customFormat="1" x14ac:dyDescent="0.25">
      <c r="C16" s="52" t="s">
        <v>37</v>
      </c>
      <c r="D16" s="54" t="s">
        <v>38</v>
      </c>
      <c r="E16" s="54"/>
      <c r="F16" s="54"/>
      <c r="G16" s="54"/>
      <c r="H16" s="55"/>
      <c r="I16" s="50">
        <f>'09-10-2023 037'!I19</f>
        <v>65500</v>
      </c>
    </row>
    <row r="17" spans="3:9" customFormat="1" ht="21" customHeight="1" thickBot="1" x14ac:dyDescent="0.3">
      <c r="C17" s="53"/>
      <c r="D17" s="56"/>
      <c r="E17" s="56"/>
      <c r="F17" s="56"/>
      <c r="G17" s="56"/>
      <c r="H17" s="57"/>
      <c r="I17" s="51"/>
    </row>
    <row r="18" spans="3:9" customFormat="1" ht="24" thickBot="1" x14ac:dyDescent="0.3">
      <c r="C18" s="22" t="s">
        <v>27</v>
      </c>
      <c r="D18" s="23"/>
      <c r="E18" s="23"/>
      <c r="F18" s="23"/>
      <c r="G18" s="23"/>
      <c r="H18" s="24"/>
      <c r="I18" s="11">
        <f>I16+I14+I15</f>
        <v>129800</v>
      </c>
    </row>
    <row r="19" spans="3:9" customFormat="1" x14ac:dyDescent="0.25"/>
    <row r="20" spans="3:9" customFormat="1" x14ac:dyDescent="0.25">
      <c r="I20" s="16"/>
    </row>
    <row r="21" spans="3:9" customFormat="1" x14ac:dyDescent="0.25"/>
    <row r="22" spans="3:9" customFormat="1" x14ac:dyDescent="0.25"/>
    <row r="23" spans="3:9" customFormat="1" x14ac:dyDescent="0.25"/>
    <row r="24" spans="3:9" customFormat="1" x14ac:dyDescent="0.25"/>
    <row r="25" spans="3:9" customFormat="1" x14ac:dyDescent="0.25"/>
    <row r="26" spans="3:9" customFormat="1" x14ac:dyDescent="0.25"/>
    <row r="27" spans="3:9" customFormat="1" x14ac:dyDescent="0.25"/>
    <row r="28" spans="3:9" customFormat="1" x14ac:dyDescent="0.25"/>
    <row r="29" spans="3:9" customFormat="1" x14ac:dyDescent="0.25"/>
    <row r="30" spans="3:9" customFormat="1" x14ac:dyDescent="0.25"/>
    <row r="31" spans="3:9" customFormat="1" x14ac:dyDescent="0.25"/>
    <row r="32" spans="3:9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ht="15" customHeight="1" x14ac:dyDescent="0.25"/>
    <row r="48" customFormat="1" ht="15.75" customHeigh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spans="3:9" customFormat="1" x14ac:dyDescent="0.25"/>
    <row r="66" spans="3:9" customFormat="1" x14ac:dyDescent="0.25"/>
    <row r="67" spans="3:9" customFormat="1" x14ac:dyDescent="0.25"/>
    <row r="68" spans="3:9" customFormat="1" x14ac:dyDescent="0.25">
      <c r="C68" s="1"/>
      <c r="D68" s="1"/>
      <c r="E68" s="1"/>
      <c r="F68" s="1"/>
      <c r="G68" s="1"/>
      <c r="H68" s="1"/>
      <c r="I68" s="1"/>
    </row>
    <row r="69" spans="3:9" customFormat="1" x14ac:dyDescent="0.25">
      <c r="C69" s="1"/>
      <c r="D69" s="1"/>
      <c r="E69" s="1"/>
      <c r="F69" s="1"/>
      <c r="G69" s="1"/>
      <c r="H69" s="1"/>
      <c r="I69" s="1"/>
    </row>
    <row r="70" spans="3:9" customFormat="1" x14ac:dyDescent="0.25">
      <c r="C70" s="1"/>
      <c r="D70" s="1"/>
      <c r="E70" s="1"/>
      <c r="F70" s="1"/>
      <c r="G70" s="1"/>
      <c r="H70" s="1"/>
      <c r="I70" s="1"/>
    </row>
    <row r="71" spans="3:9" customFormat="1" x14ac:dyDescent="0.25">
      <c r="C71" s="1"/>
      <c r="D71" s="1"/>
      <c r="E71" s="1"/>
      <c r="F71" s="1"/>
      <c r="G71" s="1"/>
      <c r="H71" s="1"/>
      <c r="I71" s="1"/>
    </row>
    <row r="72" spans="3:9" customFormat="1" x14ac:dyDescent="0.25">
      <c r="C72" s="1"/>
      <c r="D72" s="1"/>
      <c r="E72" s="1"/>
      <c r="F72" s="1"/>
      <c r="G72" s="1"/>
      <c r="H72" s="1"/>
      <c r="I72" s="1"/>
    </row>
  </sheetData>
  <mergeCells count="15">
    <mergeCell ref="I16:I17"/>
    <mergeCell ref="C3:C4"/>
    <mergeCell ref="D3:H4"/>
    <mergeCell ref="I3:I6"/>
    <mergeCell ref="C5:C6"/>
    <mergeCell ref="D5:H6"/>
    <mergeCell ref="C7:E8"/>
    <mergeCell ref="F7:I8"/>
    <mergeCell ref="C18:H18"/>
    <mergeCell ref="C15:H15"/>
    <mergeCell ref="C12:D12"/>
    <mergeCell ref="C13:H13"/>
    <mergeCell ref="C14:H14"/>
    <mergeCell ref="C16:C17"/>
    <mergeCell ref="D16:H17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P71"/>
  <sheetViews>
    <sheetView workbookViewId="0">
      <selection activeCell="H16" sqref="H16"/>
    </sheetView>
  </sheetViews>
  <sheetFormatPr defaultRowHeight="15" x14ac:dyDescent="0.25"/>
  <cols>
    <col min="1" max="1" width="9.140625" style="1"/>
    <col min="2" max="2" width="5.5703125" style="1" customWidth="1"/>
    <col min="3" max="3" width="14.5703125" style="1" customWidth="1"/>
    <col min="4" max="4" width="26.28515625" style="1" bestFit="1" customWidth="1"/>
    <col min="5" max="5" width="10.42578125" style="1" customWidth="1"/>
    <col min="6" max="6" width="11.85546875" style="1" bestFit="1" customWidth="1"/>
    <col min="7" max="8" width="10.42578125" style="1" customWidth="1"/>
    <col min="9" max="9" width="18.42578125" style="1" customWidth="1"/>
    <col min="10" max="10" width="9.140625" style="1"/>
    <col min="11" max="11" width="5.85546875" style="1" bestFit="1" customWidth="1"/>
    <col min="12" max="12" width="9.140625" style="1"/>
    <col min="13" max="13" width="11.28515625" style="1" bestFit="1" customWidth="1"/>
    <col min="14" max="14" width="9.140625" style="1"/>
    <col min="15" max="15" width="14.42578125" bestFit="1" customWidth="1"/>
    <col min="16" max="16" width="6.28515625" style="1" customWidth="1"/>
    <col min="17" max="17" width="10.28515625" style="1" bestFit="1" customWidth="1"/>
    <col min="18" max="16384" width="9.140625" style="1"/>
  </cols>
  <sheetData>
    <row r="1" spans="3:16" x14ac:dyDescent="0.25">
      <c r="O1" t="s">
        <v>0</v>
      </c>
      <c r="P1"/>
    </row>
    <row r="2" spans="3:16" ht="15.75" thickBot="1" x14ac:dyDescent="0.3">
      <c r="O2" t="s">
        <v>1</v>
      </c>
    </row>
    <row r="3" spans="3:16" ht="16.5" customHeight="1" x14ac:dyDescent="0.25">
      <c r="C3" s="25" t="s">
        <v>2</v>
      </c>
      <c r="D3" s="27" t="s">
        <v>3</v>
      </c>
      <c r="E3" s="28"/>
      <c r="F3" s="28"/>
      <c r="G3" s="28"/>
      <c r="H3" s="29"/>
      <c r="I3" s="33" t="s">
        <v>40</v>
      </c>
      <c r="O3" t="s">
        <v>4</v>
      </c>
    </row>
    <row r="4" spans="3:16" ht="17.25" customHeight="1" thickBot="1" x14ac:dyDescent="0.3">
      <c r="C4" s="26"/>
      <c r="D4" s="30"/>
      <c r="E4" s="31"/>
      <c r="F4" s="31"/>
      <c r="G4" s="31"/>
      <c r="H4" s="32"/>
      <c r="I4" s="34"/>
      <c r="N4"/>
      <c r="O4" t="s">
        <v>5</v>
      </c>
      <c r="P4"/>
    </row>
    <row r="5" spans="3:16" ht="16.5" customHeight="1" x14ac:dyDescent="0.25">
      <c r="C5" s="36" t="s">
        <v>41</v>
      </c>
      <c r="D5" s="38" t="s">
        <v>6</v>
      </c>
      <c r="E5" s="39"/>
      <c r="F5" s="39"/>
      <c r="G5" s="39"/>
      <c r="H5" s="40"/>
      <c r="I5" s="34"/>
      <c r="N5"/>
      <c r="O5" s="2" t="s">
        <v>7</v>
      </c>
      <c r="P5"/>
    </row>
    <row r="6" spans="3:16" ht="16.5" customHeight="1" thickBot="1" x14ac:dyDescent="0.3">
      <c r="C6" s="37"/>
      <c r="D6" s="41"/>
      <c r="E6" s="42"/>
      <c r="F6" s="42"/>
      <c r="G6" s="42"/>
      <c r="H6" s="43"/>
      <c r="I6" s="35"/>
      <c r="N6"/>
      <c r="O6" t="s">
        <v>8</v>
      </c>
      <c r="P6"/>
    </row>
    <row r="7" spans="3:16" ht="16.5" customHeight="1" x14ac:dyDescent="0.25">
      <c r="C7" s="44" t="s">
        <v>9</v>
      </c>
      <c r="D7" s="45"/>
      <c r="E7" s="46"/>
      <c r="F7" s="44" t="s">
        <v>10</v>
      </c>
      <c r="G7" s="45"/>
      <c r="H7" s="45"/>
      <c r="I7" s="46"/>
      <c r="L7" s="1" t="s">
        <v>11</v>
      </c>
      <c r="N7"/>
      <c r="O7" t="s">
        <v>12</v>
      </c>
      <c r="P7"/>
    </row>
    <row r="8" spans="3:16" ht="16.5" customHeight="1" thickBot="1" x14ac:dyDescent="0.3">
      <c r="C8" s="47"/>
      <c r="D8" s="48"/>
      <c r="E8" s="49"/>
      <c r="F8" s="47"/>
      <c r="G8" s="48"/>
      <c r="H8" s="48"/>
      <c r="I8" s="49"/>
      <c r="L8" s="1">
        <v>3</v>
      </c>
      <c r="N8"/>
      <c r="O8" t="s">
        <v>13</v>
      </c>
      <c r="P8"/>
    </row>
    <row r="9" spans="3:16" ht="22.5" customHeight="1" thickBot="1" x14ac:dyDescent="0.3">
      <c r="C9" s="3" t="s">
        <v>14</v>
      </c>
      <c r="D9" s="3" t="s">
        <v>15</v>
      </c>
      <c r="E9" s="3" t="s">
        <v>16</v>
      </c>
      <c r="F9" s="3" t="s">
        <v>17</v>
      </c>
      <c r="G9" s="3" t="s">
        <v>18</v>
      </c>
      <c r="H9" s="3" t="s">
        <v>19</v>
      </c>
      <c r="I9" s="3" t="s">
        <v>20</v>
      </c>
      <c r="M9" s="1" t="s">
        <v>21</v>
      </c>
      <c r="N9"/>
      <c r="O9" t="s">
        <v>22</v>
      </c>
      <c r="P9"/>
    </row>
    <row r="10" spans="3:16" ht="22.5" customHeight="1" x14ac:dyDescent="0.25">
      <c r="C10" s="4">
        <v>1</v>
      </c>
      <c r="D10" s="4" t="s">
        <v>42</v>
      </c>
      <c r="E10" s="5">
        <v>31</v>
      </c>
      <c r="F10" s="4">
        <v>2</v>
      </c>
      <c r="G10" s="4">
        <f>E10*F10</f>
        <v>62</v>
      </c>
      <c r="H10" s="6">
        <v>47</v>
      </c>
      <c r="I10" s="7">
        <f>G10*H10</f>
        <v>2914</v>
      </c>
      <c r="N10"/>
      <c r="O10" s="1"/>
    </row>
    <row r="11" spans="3:16" ht="22.5" customHeight="1" x14ac:dyDescent="0.25">
      <c r="C11" s="4">
        <v>2</v>
      </c>
      <c r="D11" s="4" t="s">
        <v>43</v>
      </c>
      <c r="E11" s="5">
        <v>31</v>
      </c>
      <c r="F11" s="4">
        <v>4.5</v>
      </c>
      <c r="G11" s="4">
        <f t="shared" ref="G11:G16" si="0">E11*F11</f>
        <v>139.5</v>
      </c>
      <c r="H11" s="6">
        <v>80</v>
      </c>
      <c r="I11" s="7">
        <f t="shared" ref="I11:I16" si="1">G11*H11</f>
        <v>11160</v>
      </c>
      <c r="N11"/>
      <c r="O11" s="1"/>
    </row>
    <row r="12" spans="3:16" ht="22.5" customHeight="1" x14ac:dyDescent="0.25">
      <c r="C12" s="4">
        <v>3</v>
      </c>
      <c r="D12" s="4" t="s">
        <v>44</v>
      </c>
      <c r="E12" s="5">
        <v>12</v>
      </c>
      <c r="F12" s="4">
        <v>4.5</v>
      </c>
      <c r="G12" s="4">
        <f t="shared" si="0"/>
        <v>54</v>
      </c>
      <c r="H12" s="6">
        <v>75</v>
      </c>
      <c r="I12" s="7">
        <f t="shared" si="1"/>
        <v>4050</v>
      </c>
      <c r="N12"/>
      <c r="O12" s="1"/>
    </row>
    <row r="13" spans="3:16" ht="22.5" customHeight="1" x14ac:dyDescent="0.25">
      <c r="C13" s="4">
        <v>4</v>
      </c>
      <c r="D13" s="4" t="s">
        <v>45</v>
      </c>
      <c r="E13" s="5">
        <v>23</v>
      </c>
      <c r="F13" s="4">
        <v>4.5</v>
      </c>
      <c r="G13" s="4">
        <f t="shared" si="0"/>
        <v>103.5</v>
      </c>
      <c r="H13" s="6">
        <v>100</v>
      </c>
      <c r="I13" s="7">
        <f t="shared" si="1"/>
        <v>10350</v>
      </c>
      <c r="N13"/>
      <c r="O13" s="1"/>
    </row>
    <row r="14" spans="3:16" ht="22.5" customHeight="1" x14ac:dyDescent="0.25">
      <c r="C14" s="4">
        <v>5</v>
      </c>
      <c r="D14" s="4" t="s">
        <v>23</v>
      </c>
      <c r="E14" s="5">
        <v>50</v>
      </c>
      <c r="F14" s="4">
        <v>4.5</v>
      </c>
      <c r="G14" s="4">
        <f t="shared" si="0"/>
        <v>225</v>
      </c>
      <c r="H14" s="6">
        <v>80</v>
      </c>
      <c r="I14" s="7">
        <f t="shared" si="1"/>
        <v>18000</v>
      </c>
      <c r="N14"/>
      <c r="O14" s="1"/>
    </row>
    <row r="15" spans="3:16" ht="22.5" customHeight="1" x14ac:dyDescent="0.25">
      <c r="C15" s="4">
        <v>6</v>
      </c>
      <c r="D15" s="4" t="s">
        <v>46</v>
      </c>
      <c r="E15" s="5">
        <v>25</v>
      </c>
      <c r="F15" s="4">
        <v>4.5</v>
      </c>
      <c r="G15" s="4">
        <f t="shared" si="0"/>
        <v>112.5</v>
      </c>
      <c r="H15" s="6">
        <v>40</v>
      </c>
      <c r="I15" s="7">
        <f t="shared" si="1"/>
        <v>4500</v>
      </c>
      <c r="N15"/>
      <c r="O15" s="1"/>
    </row>
    <row r="16" spans="3:16" ht="22.5" customHeight="1" thickBot="1" x14ac:dyDescent="0.3">
      <c r="C16" s="4">
        <v>7</v>
      </c>
      <c r="D16" s="4" t="s">
        <v>24</v>
      </c>
      <c r="E16" s="5">
        <v>100</v>
      </c>
      <c r="F16" s="4">
        <v>4.5</v>
      </c>
      <c r="G16" s="4">
        <f t="shared" si="0"/>
        <v>450</v>
      </c>
      <c r="H16" s="6">
        <v>48</v>
      </c>
      <c r="I16" s="7">
        <f t="shared" si="1"/>
        <v>21600</v>
      </c>
      <c r="N16"/>
      <c r="O16" s="1"/>
    </row>
    <row r="17" spans="3:15" ht="26.25" customHeight="1" thickBot="1" x14ac:dyDescent="0.3">
      <c r="C17" s="58" t="s">
        <v>25</v>
      </c>
      <c r="D17" s="59"/>
      <c r="E17" s="8">
        <f>SUM(E10:E16)</f>
        <v>272</v>
      </c>
      <c r="F17" s="9"/>
      <c r="G17" s="10">
        <f>SUM(G10:G16)</f>
        <v>1146.5</v>
      </c>
      <c r="H17" s="9"/>
      <c r="I17" s="11">
        <f>SUM(I10:I16)</f>
        <v>72574</v>
      </c>
      <c r="J17" s="12"/>
      <c r="N17"/>
      <c r="O17" s="1"/>
    </row>
    <row r="18" spans="3:15" ht="22.5" customHeight="1" thickBot="1" x14ac:dyDescent="0.3">
      <c r="C18" s="19" t="s">
        <v>26</v>
      </c>
      <c r="D18" s="20"/>
      <c r="E18" s="20"/>
      <c r="F18" s="20"/>
      <c r="G18" s="20"/>
      <c r="H18" s="21"/>
      <c r="I18" s="13">
        <v>2500</v>
      </c>
      <c r="K18" s="12"/>
      <c r="N18"/>
      <c r="O18" s="1"/>
    </row>
    <row r="19" spans="3:15" ht="24" thickBot="1" x14ac:dyDescent="0.3">
      <c r="C19" s="22" t="s">
        <v>27</v>
      </c>
      <c r="D19" s="23"/>
      <c r="E19" s="23"/>
      <c r="F19" s="23"/>
      <c r="G19" s="23"/>
      <c r="H19" s="24"/>
      <c r="I19" s="11">
        <f>SUM(I17:I18)</f>
        <v>75074</v>
      </c>
      <c r="N19"/>
      <c r="O19" s="1"/>
    </row>
    <row r="20" spans="3:15" customFormat="1" x14ac:dyDescent="0.25"/>
    <row r="21" spans="3:15" customFormat="1" x14ac:dyDescent="0.25"/>
    <row r="22" spans="3:15" customFormat="1" x14ac:dyDescent="0.25"/>
    <row r="23" spans="3:15" customFormat="1" x14ac:dyDescent="0.25"/>
    <row r="24" spans="3:15" customFormat="1" x14ac:dyDescent="0.25"/>
    <row r="25" spans="3:15" customFormat="1" x14ac:dyDescent="0.25"/>
    <row r="26" spans="3:15" customFormat="1" x14ac:dyDescent="0.25"/>
    <row r="27" spans="3:15" customFormat="1" x14ac:dyDescent="0.25"/>
    <row r="28" spans="3:15" customFormat="1" x14ac:dyDescent="0.25"/>
    <row r="29" spans="3:15" customFormat="1" x14ac:dyDescent="0.25"/>
    <row r="30" spans="3:15" customFormat="1" x14ac:dyDescent="0.25"/>
    <row r="31" spans="3:15" customFormat="1" x14ac:dyDescent="0.25"/>
    <row r="32" spans="3:15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ht="15" customHeight="1" x14ac:dyDescent="0.25"/>
    <row r="47" customFormat="1" ht="15.75" customHeigh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spans="3:9" customFormat="1" x14ac:dyDescent="0.25"/>
    <row r="66" spans="3:9" customFormat="1" x14ac:dyDescent="0.25"/>
    <row r="67" spans="3:9" customFormat="1" x14ac:dyDescent="0.25">
      <c r="C67" s="1"/>
      <c r="D67" s="1"/>
      <c r="E67" s="1"/>
      <c r="F67" s="1"/>
      <c r="G67" s="1"/>
      <c r="H67" s="1"/>
      <c r="I67" s="1"/>
    </row>
    <row r="68" spans="3:9" customFormat="1" x14ac:dyDescent="0.25">
      <c r="C68" s="1"/>
      <c r="D68" s="1"/>
      <c r="E68" s="1"/>
      <c r="F68" s="1"/>
      <c r="G68" s="1"/>
      <c r="H68" s="1"/>
      <c r="I68" s="1"/>
    </row>
    <row r="69" spans="3:9" customFormat="1" x14ac:dyDescent="0.25">
      <c r="C69" s="1"/>
      <c r="D69" s="1"/>
      <c r="E69" s="1"/>
      <c r="F69" s="1"/>
      <c r="G69" s="1"/>
      <c r="H69" s="1"/>
      <c r="I69" s="1"/>
    </row>
    <row r="70" spans="3:9" customFormat="1" x14ac:dyDescent="0.25">
      <c r="C70" s="1"/>
      <c r="D70" s="1"/>
      <c r="E70" s="1"/>
      <c r="F70" s="1"/>
      <c r="G70" s="1"/>
      <c r="H70" s="1"/>
      <c r="I70" s="1"/>
    </row>
    <row r="71" spans="3:9" customFormat="1" x14ac:dyDescent="0.25">
      <c r="C71" s="1"/>
      <c r="D71" s="1"/>
      <c r="E71" s="1"/>
      <c r="F71" s="1"/>
      <c r="G71" s="1"/>
      <c r="H71" s="1"/>
      <c r="I71" s="1"/>
    </row>
  </sheetData>
  <mergeCells count="10">
    <mergeCell ref="C17:D17"/>
    <mergeCell ref="C18:H18"/>
    <mergeCell ref="C19:H19"/>
    <mergeCell ref="C3:C4"/>
    <mergeCell ref="D3:H4"/>
    <mergeCell ref="I3:I6"/>
    <mergeCell ref="C5:C6"/>
    <mergeCell ref="D5:H6"/>
    <mergeCell ref="C7:E8"/>
    <mergeCell ref="F7:I8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P71"/>
  <sheetViews>
    <sheetView topLeftCell="A4" workbookViewId="0">
      <selection activeCell="Q17" sqref="Q17"/>
    </sheetView>
  </sheetViews>
  <sheetFormatPr defaultRowHeight="15" x14ac:dyDescent="0.25"/>
  <cols>
    <col min="1" max="1" width="9.140625" style="1"/>
    <col min="2" max="2" width="5.5703125" style="1" customWidth="1"/>
    <col min="3" max="3" width="14.5703125" style="1" customWidth="1"/>
    <col min="4" max="4" width="26.28515625" style="1" bestFit="1" customWidth="1"/>
    <col min="5" max="5" width="10.42578125" style="1" customWidth="1"/>
    <col min="6" max="6" width="11.85546875" style="1" bestFit="1" customWidth="1"/>
    <col min="7" max="8" width="10.42578125" style="1" customWidth="1"/>
    <col min="9" max="9" width="18.42578125" style="1" customWidth="1"/>
    <col min="10" max="10" width="9.140625" style="1"/>
    <col min="11" max="11" width="5.85546875" style="1" bestFit="1" customWidth="1"/>
    <col min="12" max="12" width="9.140625" style="1"/>
    <col min="13" max="13" width="11.28515625" style="1" bestFit="1" customWidth="1"/>
    <col min="14" max="14" width="9.140625" style="1"/>
    <col min="15" max="15" width="14.42578125" bestFit="1" customWidth="1"/>
    <col min="16" max="16" width="6.28515625" style="1" customWidth="1"/>
    <col min="17" max="17" width="10.28515625" style="1" bestFit="1" customWidth="1"/>
    <col min="18" max="16384" width="9.140625" style="1"/>
  </cols>
  <sheetData>
    <row r="1" spans="3:16" x14ac:dyDescent="0.25">
      <c r="O1" t="s">
        <v>0</v>
      </c>
      <c r="P1"/>
    </row>
    <row r="2" spans="3:16" ht="15.75" thickBot="1" x14ac:dyDescent="0.3">
      <c r="O2" t="s">
        <v>1</v>
      </c>
    </row>
    <row r="3" spans="3:16" ht="16.5" customHeight="1" x14ac:dyDescent="0.25">
      <c r="C3" s="25" t="s">
        <v>2</v>
      </c>
      <c r="D3" s="27" t="s">
        <v>3</v>
      </c>
      <c r="E3" s="28"/>
      <c r="F3" s="28"/>
      <c r="G3" s="28"/>
      <c r="H3" s="29"/>
      <c r="I3" s="33" t="s">
        <v>47</v>
      </c>
      <c r="O3" t="s">
        <v>4</v>
      </c>
    </row>
    <row r="4" spans="3:16" ht="17.25" customHeight="1" thickBot="1" x14ac:dyDescent="0.3">
      <c r="C4" s="26"/>
      <c r="D4" s="30"/>
      <c r="E4" s="31"/>
      <c r="F4" s="31"/>
      <c r="G4" s="31"/>
      <c r="H4" s="32"/>
      <c r="I4" s="34"/>
      <c r="N4"/>
      <c r="O4" t="s">
        <v>5</v>
      </c>
      <c r="P4"/>
    </row>
    <row r="5" spans="3:16" ht="16.5" customHeight="1" x14ac:dyDescent="0.25">
      <c r="C5" s="36" t="s">
        <v>48</v>
      </c>
      <c r="D5" s="38" t="s">
        <v>6</v>
      </c>
      <c r="E5" s="39"/>
      <c r="F5" s="39"/>
      <c r="G5" s="39"/>
      <c r="H5" s="40"/>
      <c r="I5" s="34"/>
      <c r="N5"/>
      <c r="O5" s="2" t="s">
        <v>7</v>
      </c>
      <c r="P5"/>
    </row>
    <row r="6" spans="3:16" ht="16.5" customHeight="1" thickBot="1" x14ac:dyDescent="0.3">
      <c r="C6" s="37"/>
      <c r="D6" s="41"/>
      <c r="E6" s="42"/>
      <c r="F6" s="42"/>
      <c r="G6" s="42"/>
      <c r="H6" s="43"/>
      <c r="I6" s="35"/>
      <c r="N6"/>
      <c r="O6" t="s">
        <v>8</v>
      </c>
      <c r="P6"/>
    </row>
    <row r="7" spans="3:16" ht="16.5" customHeight="1" x14ac:dyDescent="0.25">
      <c r="C7" s="44" t="s">
        <v>9</v>
      </c>
      <c r="D7" s="45"/>
      <c r="E7" s="46"/>
      <c r="F7" s="44" t="s">
        <v>10</v>
      </c>
      <c r="G7" s="45"/>
      <c r="H7" s="45"/>
      <c r="I7" s="46"/>
      <c r="L7" s="1" t="s">
        <v>11</v>
      </c>
      <c r="N7"/>
      <c r="O7" t="s">
        <v>12</v>
      </c>
      <c r="P7"/>
    </row>
    <row r="8" spans="3:16" ht="16.5" customHeight="1" thickBot="1" x14ac:dyDescent="0.3">
      <c r="C8" s="47"/>
      <c r="D8" s="48"/>
      <c r="E8" s="49"/>
      <c r="F8" s="47"/>
      <c r="G8" s="48"/>
      <c r="H8" s="48"/>
      <c r="I8" s="49"/>
      <c r="L8" s="1">
        <v>3</v>
      </c>
      <c r="N8"/>
      <c r="O8" t="s">
        <v>13</v>
      </c>
      <c r="P8"/>
    </row>
    <row r="9" spans="3:16" ht="22.5" customHeight="1" thickBot="1" x14ac:dyDescent="0.3">
      <c r="C9" s="3" t="s">
        <v>14</v>
      </c>
      <c r="D9" s="3" t="s">
        <v>15</v>
      </c>
      <c r="E9" s="3" t="s">
        <v>16</v>
      </c>
      <c r="F9" s="3" t="s">
        <v>17</v>
      </c>
      <c r="G9" s="3" t="s">
        <v>18</v>
      </c>
      <c r="H9" s="3" t="s">
        <v>19</v>
      </c>
      <c r="I9" s="3" t="s">
        <v>20</v>
      </c>
      <c r="M9" s="1" t="s">
        <v>21</v>
      </c>
      <c r="N9"/>
      <c r="O9" t="s">
        <v>22</v>
      </c>
      <c r="P9"/>
    </row>
    <row r="10" spans="3:16" ht="22.5" customHeight="1" x14ac:dyDescent="0.25">
      <c r="C10" s="4">
        <v>1</v>
      </c>
      <c r="D10" s="4" t="s">
        <v>49</v>
      </c>
      <c r="E10" s="5">
        <v>18</v>
      </c>
      <c r="F10" s="4">
        <v>4.5</v>
      </c>
      <c r="G10" s="4">
        <f>E10*F10</f>
        <v>81</v>
      </c>
      <c r="H10" s="6">
        <v>30</v>
      </c>
      <c r="I10" s="7">
        <f>G10*H10</f>
        <v>2430</v>
      </c>
      <c r="N10"/>
      <c r="O10" s="1"/>
    </row>
    <row r="11" spans="3:16" ht="22.5" customHeight="1" x14ac:dyDescent="0.25">
      <c r="C11" s="4">
        <v>2</v>
      </c>
      <c r="D11" s="4" t="s">
        <v>50</v>
      </c>
      <c r="E11" s="5">
        <v>5</v>
      </c>
      <c r="F11" s="4">
        <v>4.5</v>
      </c>
      <c r="G11" s="4">
        <f t="shared" ref="G11:G16" si="0">E11*F11</f>
        <v>22.5</v>
      </c>
      <c r="H11" s="6">
        <v>95</v>
      </c>
      <c r="I11" s="7">
        <f>G11*H11</f>
        <v>2137.5</v>
      </c>
      <c r="N11"/>
      <c r="O11" s="1"/>
    </row>
    <row r="12" spans="3:16" ht="22.5" customHeight="1" x14ac:dyDescent="0.25">
      <c r="C12" s="4">
        <v>3</v>
      </c>
      <c r="D12" s="4" t="s">
        <v>42</v>
      </c>
      <c r="E12" s="5">
        <v>37</v>
      </c>
      <c r="F12" s="4">
        <v>2</v>
      </c>
      <c r="G12" s="4">
        <f t="shared" si="0"/>
        <v>74</v>
      </c>
      <c r="H12" s="6">
        <v>47</v>
      </c>
      <c r="I12" s="7">
        <f>G12*H12</f>
        <v>3478</v>
      </c>
      <c r="N12"/>
      <c r="O12" s="1"/>
    </row>
    <row r="13" spans="3:16" ht="22.5" customHeight="1" x14ac:dyDescent="0.25">
      <c r="C13" s="4">
        <v>4</v>
      </c>
      <c r="D13" s="4" t="s">
        <v>44</v>
      </c>
      <c r="E13" s="5">
        <v>5</v>
      </c>
      <c r="F13" s="4">
        <v>4.5</v>
      </c>
      <c r="G13" s="4">
        <f t="shared" si="0"/>
        <v>22.5</v>
      </c>
      <c r="H13" s="6">
        <v>75</v>
      </c>
      <c r="I13" s="7">
        <f t="shared" ref="I13:I16" si="1">G13*H13</f>
        <v>1687.5</v>
      </c>
      <c r="N13"/>
      <c r="O13" s="1"/>
    </row>
    <row r="14" spans="3:16" ht="22.5" customHeight="1" x14ac:dyDescent="0.25">
      <c r="C14" s="4">
        <v>5</v>
      </c>
      <c r="D14" s="4" t="s">
        <v>45</v>
      </c>
      <c r="E14" s="5">
        <v>10</v>
      </c>
      <c r="F14" s="4">
        <v>4.5</v>
      </c>
      <c r="G14" s="4">
        <f t="shared" si="0"/>
        <v>45</v>
      </c>
      <c r="H14" s="6">
        <v>95</v>
      </c>
      <c r="I14" s="7">
        <f t="shared" si="1"/>
        <v>4275</v>
      </c>
      <c r="N14"/>
      <c r="O14" s="1"/>
    </row>
    <row r="15" spans="3:16" ht="22.5" customHeight="1" x14ac:dyDescent="0.25">
      <c r="C15" s="4">
        <v>6</v>
      </c>
      <c r="D15" s="4" t="s">
        <v>23</v>
      </c>
      <c r="E15" s="5">
        <v>160</v>
      </c>
      <c r="F15" s="4">
        <v>4.5</v>
      </c>
      <c r="G15" s="4">
        <f t="shared" si="0"/>
        <v>720</v>
      </c>
      <c r="H15" s="6">
        <v>75</v>
      </c>
      <c r="I15" s="7">
        <f t="shared" si="1"/>
        <v>54000</v>
      </c>
      <c r="N15"/>
      <c r="O15" s="1"/>
    </row>
    <row r="16" spans="3:16" ht="22.5" customHeight="1" thickBot="1" x14ac:dyDescent="0.3">
      <c r="C16" s="4">
        <v>7</v>
      </c>
      <c r="D16" s="4" t="s">
        <v>24</v>
      </c>
      <c r="E16" s="5">
        <v>260</v>
      </c>
      <c r="F16" s="4">
        <v>4.5</v>
      </c>
      <c r="G16" s="4">
        <f t="shared" si="0"/>
        <v>1170</v>
      </c>
      <c r="H16" s="6">
        <v>48</v>
      </c>
      <c r="I16" s="7">
        <f t="shared" si="1"/>
        <v>56160</v>
      </c>
      <c r="N16"/>
      <c r="O16" s="1"/>
    </row>
    <row r="17" spans="3:15" ht="26.25" customHeight="1" thickBot="1" x14ac:dyDescent="0.3">
      <c r="C17" s="58" t="s">
        <v>25</v>
      </c>
      <c r="D17" s="59"/>
      <c r="E17" s="8">
        <f>SUM(E10:E16)</f>
        <v>495</v>
      </c>
      <c r="F17" s="9"/>
      <c r="G17" s="10">
        <f>SUM(G10:G16)</f>
        <v>2135</v>
      </c>
      <c r="H17" s="9"/>
      <c r="I17" s="11">
        <f>SUM(I10:I16)</f>
        <v>124168</v>
      </c>
      <c r="J17" s="12"/>
      <c r="N17"/>
      <c r="O17" s="1"/>
    </row>
    <row r="18" spans="3:15" ht="22.5" customHeight="1" thickBot="1" x14ac:dyDescent="0.3">
      <c r="C18" s="19" t="s">
        <v>26</v>
      </c>
      <c r="D18" s="20"/>
      <c r="E18" s="20"/>
      <c r="F18" s="20"/>
      <c r="G18" s="20"/>
      <c r="H18" s="21"/>
      <c r="I18" s="13">
        <v>2500</v>
      </c>
      <c r="K18" s="12"/>
      <c r="N18"/>
      <c r="O18" s="1"/>
    </row>
    <row r="19" spans="3:15" ht="24" thickBot="1" x14ac:dyDescent="0.3">
      <c r="C19" s="22" t="s">
        <v>27</v>
      </c>
      <c r="D19" s="23"/>
      <c r="E19" s="23"/>
      <c r="F19" s="23"/>
      <c r="G19" s="23"/>
      <c r="H19" s="24"/>
      <c r="I19" s="11">
        <f>SUM(I17:I18)</f>
        <v>126668</v>
      </c>
      <c r="N19"/>
      <c r="O19" s="1"/>
    </row>
    <row r="20" spans="3:15" customFormat="1" x14ac:dyDescent="0.25">
      <c r="C20" s="52" t="s">
        <v>51</v>
      </c>
      <c r="D20" s="54" t="s">
        <v>52</v>
      </c>
      <c r="E20" s="54"/>
      <c r="F20" s="54"/>
      <c r="G20" s="54"/>
      <c r="H20" s="55"/>
      <c r="I20" s="50">
        <f>'16-10-2023 039'!I19</f>
        <v>75074</v>
      </c>
    </row>
    <row r="21" spans="3:15" customFormat="1" ht="25.5" customHeight="1" thickBot="1" x14ac:dyDescent="0.3">
      <c r="C21" s="53"/>
      <c r="D21" s="56"/>
      <c r="E21" s="56"/>
      <c r="F21" s="56"/>
      <c r="G21" s="56"/>
      <c r="H21" s="57"/>
      <c r="I21" s="51"/>
    </row>
    <row r="22" spans="3:15" customFormat="1" ht="24" thickBot="1" x14ac:dyDescent="0.3">
      <c r="C22" s="22" t="s">
        <v>27</v>
      </c>
      <c r="D22" s="23"/>
      <c r="E22" s="23"/>
      <c r="F22" s="23"/>
      <c r="G22" s="23"/>
      <c r="H22" s="24"/>
      <c r="I22" s="11">
        <f>I20+I19</f>
        <v>201742</v>
      </c>
    </row>
    <row r="23" spans="3:15" customFormat="1" x14ac:dyDescent="0.25"/>
    <row r="24" spans="3:15" customFormat="1" x14ac:dyDescent="0.25"/>
    <row r="25" spans="3:15" customFormat="1" x14ac:dyDescent="0.25"/>
    <row r="26" spans="3:15" customFormat="1" x14ac:dyDescent="0.25"/>
    <row r="27" spans="3:15" customFormat="1" x14ac:dyDescent="0.25"/>
    <row r="28" spans="3:15" customFormat="1" x14ac:dyDescent="0.25"/>
    <row r="29" spans="3:15" customFormat="1" x14ac:dyDescent="0.25"/>
    <row r="30" spans="3:15" customFormat="1" x14ac:dyDescent="0.25"/>
    <row r="31" spans="3:15" customFormat="1" x14ac:dyDescent="0.25"/>
    <row r="32" spans="3:15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ht="15" customHeight="1" x14ac:dyDescent="0.25"/>
    <row r="47" customFormat="1" ht="15.75" customHeigh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spans="3:9" customFormat="1" x14ac:dyDescent="0.25"/>
    <row r="66" spans="3:9" customFormat="1" x14ac:dyDescent="0.25"/>
    <row r="67" spans="3:9" customFormat="1" x14ac:dyDescent="0.25">
      <c r="C67" s="1"/>
      <c r="D67" s="1"/>
      <c r="E67" s="1"/>
      <c r="F67" s="1"/>
      <c r="G67" s="1"/>
      <c r="H67" s="1"/>
      <c r="I67" s="1"/>
    </row>
    <row r="68" spans="3:9" customFormat="1" x14ac:dyDescent="0.25">
      <c r="C68" s="1"/>
      <c r="D68" s="1"/>
      <c r="E68" s="1"/>
      <c r="F68" s="1"/>
      <c r="G68" s="1"/>
      <c r="H68" s="1"/>
      <c r="I68" s="1"/>
    </row>
    <row r="69" spans="3:9" customFormat="1" x14ac:dyDescent="0.25">
      <c r="C69" s="1"/>
      <c r="D69" s="1"/>
      <c r="E69" s="1"/>
      <c r="F69" s="1"/>
      <c r="G69" s="1"/>
      <c r="H69" s="1"/>
      <c r="I69" s="1"/>
    </row>
    <row r="70" spans="3:9" customFormat="1" x14ac:dyDescent="0.25">
      <c r="C70" s="1"/>
      <c r="D70" s="1"/>
      <c r="E70" s="1"/>
      <c r="F70" s="1"/>
      <c r="G70" s="1"/>
      <c r="H70" s="1"/>
      <c r="I70" s="1"/>
    </row>
    <row r="71" spans="3:9" customFormat="1" x14ac:dyDescent="0.25">
      <c r="C71" s="1"/>
      <c r="D71" s="1"/>
      <c r="E71" s="1"/>
      <c r="F71" s="1"/>
      <c r="G71" s="1"/>
      <c r="H71" s="1"/>
      <c r="I71" s="1"/>
    </row>
  </sheetData>
  <mergeCells count="14">
    <mergeCell ref="I20:I21"/>
    <mergeCell ref="C3:C4"/>
    <mergeCell ref="D3:H4"/>
    <mergeCell ref="I3:I6"/>
    <mergeCell ref="C5:C6"/>
    <mergeCell ref="D5:H6"/>
    <mergeCell ref="C7:E8"/>
    <mergeCell ref="F7:I8"/>
    <mergeCell ref="C22:H22"/>
    <mergeCell ref="C17:D17"/>
    <mergeCell ref="C18:H18"/>
    <mergeCell ref="C19:H19"/>
    <mergeCell ref="C20:C21"/>
    <mergeCell ref="D20:H21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P69"/>
  <sheetViews>
    <sheetView tabSelected="1" workbookViewId="0">
      <selection activeCell="N15" sqref="N15"/>
    </sheetView>
  </sheetViews>
  <sheetFormatPr defaultRowHeight="15" x14ac:dyDescent="0.25"/>
  <cols>
    <col min="1" max="1" width="9.140625" style="1"/>
    <col min="2" max="2" width="5.5703125" style="1" customWidth="1"/>
    <col min="3" max="3" width="14.5703125" style="1" customWidth="1"/>
    <col min="4" max="4" width="26.28515625" style="1" bestFit="1" customWidth="1"/>
    <col min="5" max="5" width="10.42578125" style="1" customWidth="1"/>
    <col min="6" max="6" width="11.85546875" style="1" bestFit="1" customWidth="1"/>
    <col min="7" max="8" width="10.42578125" style="1" customWidth="1"/>
    <col min="9" max="9" width="18.42578125" style="1" customWidth="1"/>
    <col min="10" max="10" width="9.140625" style="1"/>
    <col min="11" max="11" width="5.85546875" style="1" bestFit="1" customWidth="1"/>
    <col min="12" max="12" width="9.140625" style="1"/>
    <col min="13" max="13" width="11.28515625" style="1" bestFit="1" customWidth="1"/>
    <col min="14" max="14" width="9.140625" style="1"/>
    <col min="15" max="15" width="14.42578125" bestFit="1" customWidth="1"/>
    <col min="16" max="16" width="6.28515625" style="1" customWidth="1"/>
    <col min="17" max="17" width="10.28515625" style="1" bestFit="1" customWidth="1"/>
    <col min="18" max="16384" width="9.140625" style="1"/>
  </cols>
  <sheetData>
    <row r="1" spans="3:16" x14ac:dyDescent="0.25">
      <c r="O1" t="s">
        <v>0</v>
      </c>
      <c r="P1"/>
    </row>
    <row r="2" spans="3:16" ht="15.75" thickBot="1" x14ac:dyDescent="0.3">
      <c r="O2" t="s">
        <v>1</v>
      </c>
    </row>
    <row r="3" spans="3:16" ht="16.5" customHeight="1" x14ac:dyDescent="0.25">
      <c r="C3" s="25" t="s">
        <v>2</v>
      </c>
      <c r="D3" s="27" t="s">
        <v>3</v>
      </c>
      <c r="E3" s="28"/>
      <c r="F3" s="28"/>
      <c r="G3" s="28"/>
      <c r="H3" s="29"/>
      <c r="I3" s="33" t="s">
        <v>53</v>
      </c>
      <c r="O3" t="s">
        <v>4</v>
      </c>
    </row>
    <row r="4" spans="3:16" ht="17.25" customHeight="1" thickBot="1" x14ac:dyDescent="0.3">
      <c r="C4" s="26"/>
      <c r="D4" s="30"/>
      <c r="E4" s="31"/>
      <c r="F4" s="31"/>
      <c r="G4" s="31"/>
      <c r="H4" s="32"/>
      <c r="I4" s="34"/>
      <c r="N4"/>
      <c r="O4" t="s">
        <v>5</v>
      </c>
      <c r="P4"/>
    </row>
    <row r="5" spans="3:16" ht="16.5" customHeight="1" x14ac:dyDescent="0.25">
      <c r="C5" s="36" t="s">
        <v>54</v>
      </c>
      <c r="D5" s="38" t="s">
        <v>6</v>
      </c>
      <c r="E5" s="39"/>
      <c r="F5" s="39"/>
      <c r="G5" s="39"/>
      <c r="H5" s="40"/>
      <c r="I5" s="34"/>
      <c r="N5"/>
      <c r="O5" s="2" t="s">
        <v>7</v>
      </c>
      <c r="P5"/>
    </row>
    <row r="6" spans="3:16" ht="16.5" customHeight="1" thickBot="1" x14ac:dyDescent="0.3">
      <c r="C6" s="37"/>
      <c r="D6" s="41"/>
      <c r="E6" s="42"/>
      <c r="F6" s="42"/>
      <c r="G6" s="42"/>
      <c r="H6" s="43"/>
      <c r="I6" s="35"/>
      <c r="N6"/>
      <c r="O6" t="s">
        <v>8</v>
      </c>
      <c r="P6"/>
    </row>
    <row r="7" spans="3:16" ht="16.5" customHeight="1" x14ac:dyDescent="0.25">
      <c r="C7" s="44" t="s">
        <v>9</v>
      </c>
      <c r="D7" s="45"/>
      <c r="E7" s="46"/>
      <c r="F7" s="44" t="s">
        <v>10</v>
      </c>
      <c r="G7" s="45"/>
      <c r="H7" s="45"/>
      <c r="I7" s="46"/>
      <c r="L7" s="1" t="s">
        <v>11</v>
      </c>
      <c r="N7"/>
      <c r="O7" t="s">
        <v>12</v>
      </c>
      <c r="P7"/>
    </row>
    <row r="8" spans="3:16" ht="16.5" customHeight="1" thickBot="1" x14ac:dyDescent="0.3">
      <c r="C8" s="47"/>
      <c r="D8" s="48"/>
      <c r="E8" s="49"/>
      <c r="F8" s="47"/>
      <c r="G8" s="48"/>
      <c r="H8" s="48"/>
      <c r="I8" s="49"/>
      <c r="L8" s="1">
        <v>3</v>
      </c>
      <c r="N8"/>
      <c r="O8" t="s">
        <v>13</v>
      </c>
      <c r="P8"/>
    </row>
    <row r="9" spans="3:16" ht="22.5" customHeight="1" thickBot="1" x14ac:dyDescent="0.3">
      <c r="C9" s="3" t="s">
        <v>14</v>
      </c>
      <c r="D9" s="3" t="s">
        <v>15</v>
      </c>
      <c r="E9" s="3" t="s">
        <v>16</v>
      </c>
      <c r="F9" s="3" t="s">
        <v>17</v>
      </c>
      <c r="G9" s="3" t="s">
        <v>18</v>
      </c>
      <c r="H9" s="3" t="s">
        <v>19</v>
      </c>
      <c r="I9" s="3" t="s">
        <v>20</v>
      </c>
      <c r="M9" s="1" t="s">
        <v>21</v>
      </c>
      <c r="N9"/>
      <c r="O9" t="s">
        <v>22</v>
      </c>
      <c r="P9"/>
    </row>
    <row r="10" spans="3:16" ht="22.5" customHeight="1" x14ac:dyDescent="0.25">
      <c r="C10" s="4">
        <v>1</v>
      </c>
      <c r="D10" s="4" t="s">
        <v>55</v>
      </c>
      <c r="E10" s="5">
        <v>9</v>
      </c>
      <c r="F10" s="4">
        <v>4.5</v>
      </c>
      <c r="G10" s="4">
        <f>E10*F10</f>
        <v>40.5</v>
      </c>
      <c r="H10" s="6">
        <v>37</v>
      </c>
      <c r="I10" s="7">
        <f>G10*H10</f>
        <v>1498.5</v>
      </c>
      <c r="N10"/>
      <c r="O10" s="1"/>
    </row>
    <row r="11" spans="3:16" ht="22.5" customHeight="1" x14ac:dyDescent="0.25">
      <c r="C11" s="4">
        <v>2</v>
      </c>
      <c r="D11" s="4" t="s">
        <v>44</v>
      </c>
      <c r="E11" s="5">
        <v>18</v>
      </c>
      <c r="F11" s="4">
        <v>4.5</v>
      </c>
      <c r="G11" s="4">
        <f>E11*F11</f>
        <v>81</v>
      </c>
      <c r="H11" s="6">
        <v>75</v>
      </c>
      <c r="I11" s="7">
        <f t="shared" ref="I11:I14" si="0">G11*H11</f>
        <v>6075</v>
      </c>
      <c r="N11"/>
      <c r="O11" s="1"/>
    </row>
    <row r="12" spans="3:16" ht="22.5" customHeight="1" x14ac:dyDescent="0.25">
      <c r="C12" s="4">
        <v>3</v>
      </c>
      <c r="D12" s="4" t="s">
        <v>45</v>
      </c>
      <c r="E12" s="5">
        <v>8</v>
      </c>
      <c r="F12" s="4">
        <v>4.5</v>
      </c>
      <c r="G12" s="4">
        <f>E12*F12</f>
        <v>36</v>
      </c>
      <c r="H12" s="6">
        <v>100</v>
      </c>
      <c r="I12" s="7">
        <f t="shared" si="0"/>
        <v>3600</v>
      </c>
      <c r="N12"/>
      <c r="O12" s="1"/>
    </row>
    <row r="13" spans="3:16" ht="22.5" customHeight="1" x14ac:dyDescent="0.25">
      <c r="C13" s="4">
        <v>4</v>
      </c>
      <c r="D13" s="4" t="s">
        <v>23</v>
      </c>
      <c r="E13" s="5">
        <v>210</v>
      </c>
      <c r="F13" s="4">
        <v>4.5</v>
      </c>
      <c r="G13" s="4">
        <f>E13*F13</f>
        <v>945</v>
      </c>
      <c r="H13" s="6">
        <v>73</v>
      </c>
      <c r="I13" s="7">
        <f t="shared" si="0"/>
        <v>68985</v>
      </c>
      <c r="N13"/>
      <c r="O13" s="1"/>
    </row>
    <row r="14" spans="3:16" ht="22.5" customHeight="1" thickBot="1" x14ac:dyDescent="0.3">
      <c r="C14" s="4">
        <v>5</v>
      </c>
      <c r="D14" s="4" t="s">
        <v>24</v>
      </c>
      <c r="E14" s="5">
        <v>250</v>
      </c>
      <c r="F14" s="4">
        <v>4.5</v>
      </c>
      <c r="G14" s="4">
        <f>E14*F14</f>
        <v>1125</v>
      </c>
      <c r="H14" s="6">
        <v>45</v>
      </c>
      <c r="I14" s="7">
        <f t="shared" si="0"/>
        <v>50625</v>
      </c>
      <c r="N14"/>
      <c r="O14" s="1"/>
    </row>
    <row r="15" spans="3:16" ht="26.25" customHeight="1" thickBot="1" x14ac:dyDescent="0.3">
      <c r="C15" s="58" t="s">
        <v>25</v>
      </c>
      <c r="D15" s="59"/>
      <c r="E15" s="8">
        <f>SUM(E10:E14)</f>
        <v>495</v>
      </c>
      <c r="F15" s="9"/>
      <c r="G15" s="10">
        <f>SUM(G10:G14)</f>
        <v>2227.5</v>
      </c>
      <c r="H15" s="9"/>
      <c r="I15" s="11">
        <f>SUM(I10:I14)</f>
        <v>130783.5</v>
      </c>
      <c r="J15" s="12"/>
      <c r="N15"/>
      <c r="O15" s="1"/>
    </row>
    <row r="16" spans="3:16" ht="22.5" customHeight="1" thickBot="1" x14ac:dyDescent="0.3">
      <c r="C16" s="19" t="s">
        <v>26</v>
      </c>
      <c r="D16" s="20"/>
      <c r="E16" s="20"/>
      <c r="F16" s="20"/>
      <c r="G16" s="20"/>
      <c r="H16" s="21"/>
      <c r="I16" s="13">
        <v>2500</v>
      </c>
      <c r="K16" s="12"/>
      <c r="N16"/>
      <c r="O16" s="1"/>
    </row>
    <row r="17" spans="3:15" ht="24" thickBot="1" x14ac:dyDescent="0.3">
      <c r="C17" s="22" t="s">
        <v>27</v>
      </c>
      <c r="D17" s="23"/>
      <c r="E17" s="23"/>
      <c r="F17" s="23"/>
      <c r="G17" s="23"/>
      <c r="H17" s="24"/>
      <c r="I17" s="11">
        <f>SUM(I15:I16)</f>
        <v>133283.5</v>
      </c>
      <c r="N17"/>
      <c r="O17" s="1"/>
    </row>
    <row r="18" spans="3:15" customFormat="1" x14ac:dyDescent="0.25">
      <c r="C18" s="52" t="s">
        <v>56</v>
      </c>
      <c r="D18" s="54" t="s">
        <v>57</v>
      </c>
      <c r="E18" s="54"/>
      <c r="F18" s="54"/>
      <c r="G18" s="54"/>
      <c r="H18" s="55"/>
      <c r="I18" s="50">
        <f>'17-10-2023 040'!I22</f>
        <v>201742</v>
      </c>
    </row>
    <row r="19" spans="3:15" customFormat="1" ht="25.5" customHeight="1" thickBot="1" x14ac:dyDescent="0.3">
      <c r="C19" s="53"/>
      <c r="D19" s="56"/>
      <c r="E19" s="56"/>
      <c r="F19" s="56"/>
      <c r="G19" s="56"/>
      <c r="H19" s="57"/>
      <c r="I19" s="51"/>
    </row>
    <row r="20" spans="3:15" customFormat="1" ht="24" thickBot="1" x14ac:dyDescent="0.3">
      <c r="C20" s="22" t="s">
        <v>27</v>
      </c>
      <c r="D20" s="23"/>
      <c r="E20" s="23"/>
      <c r="F20" s="23"/>
      <c r="G20" s="23"/>
      <c r="H20" s="24"/>
      <c r="I20" s="11">
        <f>I18+I17</f>
        <v>335025.5</v>
      </c>
    </row>
    <row r="21" spans="3:15" customFormat="1" x14ac:dyDescent="0.25"/>
    <row r="22" spans="3:15" customFormat="1" x14ac:dyDescent="0.25"/>
    <row r="23" spans="3:15" customFormat="1" x14ac:dyDescent="0.25"/>
    <row r="24" spans="3:15" customFormat="1" x14ac:dyDescent="0.25"/>
    <row r="25" spans="3:15" customFormat="1" x14ac:dyDescent="0.25"/>
    <row r="26" spans="3:15" customFormat="1" x14ac:dyDescent="0.25"/>
    <row r="27" spans="3:15" customFormat="1" x14ac:dyDescent="0.25"/>
    <row r="28" spans="3:15" customFormat="1" x14ac:dyDescent="0.25"/>
    <row r="29" spans="3:15" customFormat="1" x14ac:dyDescent="0.25"/>
    <row r="30" spans="3:15" customFormat="1" x14ac:dyDescent="0.25"/>
    <row r="31" spans="3:15" customFormat="1" x14ac:dyDescent="0.25"/>
    <row r="32" spans="3:15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ht="15" customHeight="1" x14ac:dyDescent="0.25"/>
    <row r="45" customFormat="1" ht="15.75" customHeigh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spans="3:9" customFormat="1" x14ac:dyDescent="0.25">
      <c r="C65" s="1"/>
      <c r="D65" s="1"/>
      <c r="E65" s="1"/>
      <c r="F65" s="1"/>
      <c r="G65" s="1"/>
      <c r="H65" s="1"/>
      <c r="I65" s="1"/>
    </row>
    <row r="66" spans="3:9" customFormat="1" x14ac:dyDescent="0.25">
      <c r="C66" s="1"/>
      <c r="D66" s="1"/>
      <c r="E66" s="1"/>
      <c r="F66" s="1"/>
      <c r="G66" s="1"/>
      <c r="H66" s="1"/>
      <c r="I66" s="1"/>
    </row>
    <row r="67" spans="3:9" customFormat="1" x14ac:dyDescent="0.25">
      <c r="C67" s="1"/>
      <c r="D67" s="1"/>
      <c r="E67" s="1"/>
      <c r="F67" s="1"/>
      <c r="G67" s="1"/>
      <c r="H67" s="1"/>
      <c r="I67" s="1"/>
    </row>
    <row r="68" spans="3:9" customFormat="1" x14ac:dyDescent="0.25">
      <c r="C68" s="1"/>
      <c r="D68" s="1"/>
      <c r="E68" s="1"/>
      <c r="F68" s="1"/>
      <c r="G68" s="1"/>
      <c r="H68" s="1"/>
      <c r="I68" s="1"/>
    </row>
    <row r="69" spans="3:9" customFormat="1" x14ac:dyDescent="0.25">
      <c r="C69" s="1"/>
      <c r="D69" s="1"/>
      <c r="E69" s="1"/>
      <c r="F69" s="1"/>
      <c r="G69" s="1"/>
      <c r="H69" s="1"/>
      <c r="I69" s="1"/>
    </row>
  </sheetData>
  <sortState ref="D10:H14">
    <sortCondition ref="D10"/>
  </sortState>
  <mergeCells count="14">
    <mergeCell ref="C20:H20"/>
    <mergeCell ref="C15:D15"/>
    <mergeCell ref="C16:H16"/>
    <mergeCell ref="C17:H17"/>
    <mergeCell ref="C18:C19"/>
    <mergeCell ref="D18:H19"/>
    <mergeCell ref="I18:I19"/>
    <mergeCell ref="C3:C4"/>
    <mergeCell ref="D3:H4"/>
    <mergeCell ref="I3:I6"/>
    <mergeCell ref="C5:C6"/>
    <mergeCell ref="D5:H6"/>
    <mergeCell ref="C7:E8"/>
    <mergeCell ref="F7:I8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02-10-2023 036</vt:lpstr>
      <vt:lpstr>09-10-2023 037</vt:lpstr>
      <vt:lpstr>10-10-2023 038</vt:lpstr>
      <vt:lpstr>16-10-2023 039</vt:lpstr>
      <vt:lpstr>17-10-2023 040</vt:lpstr>
      <vt:lpstr>23-10-2023 041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2023-10-02T17:35:39Z</dcterms:created>
  <dcterms:modified xsi:type="dcterms:W3CDTF">2023-10-23T15:53:50Z</dcterms:modified>
</cp:coreProperties>
</file>