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ANANA\Alalies\Bill\"/>
    </mc:Choice>
  </mc:AlternateContent>
  <bookViews>
    <workbookView xWindow="0" yWindow="0" windowWidth="24000" windowHeight="9735" activeTab="5"/>
  </bookViews>
  <sheets>
    <sheet name="01-07-2021" sheetId="2" r:id="rId1"/>
    <sheet name="08-07-2021" sheetId="3" r:id="rId2"/>
    <sheet name="15-07-2021" sheetId="4" r:id="rId3"/>
    <sheet name="22-07-2021" sheetId="5" r:id="rId4"/>
    <sheet name="23-07-2021" sheetId="6" r:id="rId5"/>
    <sheet name="29-07-2021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8" i="7" l="1"/>
  <c r="I24" i="7" l="1"/>
  <c r="I10" i="7" l="1"/>
  <c r="I11" i="7"/>
  <c r="I12" i="7"/>
  <c r="I13" i="7"/>
  <c r="G10" i="7"/>
  <c r="G11" i="7"/>
  <c r="G12" i="7"/>
  <c r="E21" i="7"/>
  <c r="G20" i="7"/>
  <c r="I20" i="7" s="1"/>
  <c r="G19" i="7"/>
  <c r="I19" i="7" s="1"/>
  <c r="G18" i="7"/>
  <c r="I18" i="7" s="1"/>
  <c r="I17" i="7"/>
  <c r="G17" i="7"/>
  <c r="G16" i="7"/>
  <c r="I16" i="7" s="1"/>
  <c r="G15" i="7"/>
  <c r="I15" i="7" s="1"/>
  <c r="G14" i="7"/>
  <c r="I14" i="7" s="1"/>
  <c r="G13" i="7"/>
  <c r="G21" i="7" l="1"/>
  <c r="I21" i="7"/>
  <c r="I14" i="6"/>
  <c r="E11" i="6"/>
  <c r="G10" i="6"/>
  <c r="I10" i="6" s="1"/>
  <c r="I11" i="6" l="1"/>
  <c r="G11" i="6"/>
  <c r="I21" i="5"/>
  <c r="G18" i="5" l="1"/>
  <c r="I18" i="5" s="1"/>
  <c r="G17" i="5"/>
  <c r="I17" i="5" s="1"/>
  <c r="G16" i="5"/>
  <c r="I16" i="5" s="1"/>
  <c r="G15" i="5"/>
  <c r="I15" i="5" s="1"/>
  <c r="E19" i="5"/>
  <c r="G13" i="5"/>
  <c r="I13" i="5" s="1"/>
  <c r="G12" i="5"/>
  <c r="I12" i="5" s="1"/>
  <c r="G11" i="5"/>
  <c r="I11" i="5" s="1"/>
  <c r="G10" i="5"/>
  <c r="I10" i="5" s="1"/>
  <c r="G14" i="5" l="1"/>
  <c r="I14" i="5" s="1"/>
  <c r="I19" i="5" s="1"/>
  <c r="E20" i="4"/>
  <c r="E15" i="4"/>
  <c r="G19" i="5" l="1"/>
  <c r="G20" i="4"/>
  <c r="G19" i="4"/>
  <c r="G18" i="4"/>
  <c r="G17" i="4"/>
  <c r="I17" i="4" s="1"/>
  <c r="G16" i="4"/>
  <c r="G15" i="4"/>
  <c r="I15" i="4" s="1"/>
  <c r="G14" i="4"/>
  <c r="I14" i="4" s="1"/>
  <c r="G13" i="4"/>
  <c r="I13" i="4" s="1"/>
  <c r="G12" i="4"/>
  <c r="G11" i="4"/>
  <c r="G10" i="4"/>
  <c r="E21" i="4"/>
  <c r="I20" i="4"/>
  <c r="I19" i="4"/>
  <c r="I18" i="4"/>
  <c r="I16" i="4"/>
  <c r="I12" i="4"/>
  <c r="I11" i="4"/>
  <c r="G21" i="4" l="1"/>
  <c r="I10" i="4"/>
  <c r="I21" i="4"/>
  <c r="I24" i="3"/>
  <c r="I33" i="2"/>
  <c r="M26" i="2"/>
  <c r="E21" i="3"/>
  <c r="G20" i="3"/>
  <c r="I20" i="3" s="1"/>
  <c r="G19" i="3"/>
  <c r="I19" i="3" s="1"/>
  <c r="G18" i="3"/>
  <c r="I18" i="3" s="1"/>
  <c r="G17" i="3"/>
  <c r="I17" i="3" s="1"/>
  <c r="G16" i="3"/>
  <c r="I16" i="3" s="1"/>
  <c r="G15" i="3"/>
  <c r="I15" i="3" s="1"/>
  <c r="G14" i="3"/>
  <c r="I14" i="3" s="1"/>
  <c r="G13" i="3"/>
  <c r="I13" i="3" s="1"/>
  <c r="G12" i="3"/>
  <c r="I12" i="3" s="1"/>
  <c r="G11" i="3"/>
  <c r="I11" i="3" s="1"/>
  <c r="G10" i="3"/>
  <c r="I24" i="4" l="1"/>
  <c r="I26" i="4" s="1"/>
  <c r="G21" i="3"/>
  <c r="I10" i="3"/>
  <c r="I21" i="3" s="1"/>
  <c r="I21" i="2" l="1"/>
  <c r="G19" i="2"/>
  <c r="I19" i="2" s="1"/>
  <c r="G14" i="2"/>
  <c r="I14" i="2" s="1"/>
  <c r="E26" i="2" l="1"/>
  <c r="G11" i="2" l="1"/>
  <c r="G12" i="2"/>
  <c r="G13" i="2"/>
  <c r="G22" i="2"/>
  <c r="I22" i="2" s="1"/>
  <c r="G23" i="2"/>
  <c r="I23" i="2" s="1"/>
  <c r="G24" i="2"/>
  <c r="I24" i="2" s="1"/>
  <c r="G25" i="2"/>
  <c r="I25" i="2" s="1"/>
  <c r="G20" i="2"/>
  <c r="I20" i="2" s="1"/>
  <c r="G18" i="2"/>
  <c r="G15" i="2"/>
  <c r="G16" i="2"/>
  <c r="G17" i="2"/>
  <c r="N21" i="2" l="1"/>
  <c r="O21" i="2" s="1"/>
  <c r="I18" i="2"/>
  <c r="I17" i="2"/>
  <c r="I16" i="2"/>
  <c r="I15" i="2"/>
  <c r="I13" i="2"/>
  <c r="I12" i="2"/>
  <c r="I11" i="2"/>
  <c r="G10" i="2"/>
  <c r="G26" i="2" s="1"/>
  <c r="I10" i="2" l="1"/>
  <c r="I26" i="2" s="1"/>
  <c r="I29" i="2" l="1"/>
</calcChain>
</file>

<file path=xl/sharedStrings.xml><?xml version="1.0" encoding="utf-8"?>
<sst xmlns="http://schemas.openxmlformats.org/spreadsheetml/2006/main" count="192" uniqueCount="80">
  <si>
    <t>SURABHI IMPORT &amp; EXPORT</t>
  </si>
  <si>
    <t>DELICIOUS FOOD EXPORTS (THUCKALAY)</t>
  </si>
  <si>
    <t>PACKING SPOT</t>
  </si>
  <si>
    <t>THUCKALAY</t>
  </si>
  <si>
    <t>SL/NO</t>
  </si>
  <si>
    <t>ITEMS</t>
  </si>
  <si>
    <t>BOX</t>
  </si>
  <si>
    <t xml:space="preserve">PACKING </t>
  </si>
  <si>
    <t>WEIGHT</t>
  </si>
  <si>
    <t>RATE</t>
  </si>
  <si>
    <t>AMOUNT</t>
  </si>
  <si>
    <t>Rasakadali</t>
  </si>
  <si>
    <t>TOTAL</t>
  </si>
  <si>
    <t>Banana Stump</t>
  </si>
  <si>
    <t>Green Mango</t>
  </si>
  <si>
    <t>Yellow Banana</t>
  </si>
  <si>
    <t>LABOUR</t>
  </si>
  <si>
    <t>Poovan</t>
  </si>
  <si>
    <t>Red Poovan</t>
  </si>
  <si>
    <t>TOTAL AMOUNT</t>
  </si>
  <si>
    <t>TVM-KWI</t>
  </si>
  <si>
    <t>Beetroot</t>
  </si>
  <si>
    <t>Banana Flower</t>
  </si>
  <si>
    <t>Chow Chow</t>
  </si>
  <si>
    <t>Green Papaya</t>
  </si>
  <si>
    <t>Curry Leaf (2kg)</t>
  </si>
  <si>
    <t>Banana Leaf</t>
  </si>
  <si>
    <t xml:space="preserve">Airport Vechile Rent </t>
  </si>
  <si>
    <t>DFEA-004</t>
  </si>
  <si>
    <t>Goosberry</t>
  </si>
  <si>
    <t>Green Banana</t>
  </si>
  <si>
    <t>Garlic</t>
  </si>
  <si>
    <t>Jack Fruit</t>
  </si>
  <si>
    <t>DEFA-003</t>
  </si>
  <si>
    <t>24-06-2021 BILL BALANCE</t>
  </si>
  <si>
    <t>01/07/2021  Thursday</t>
  </si>
  <si>
    <t>Paid 08/07/2021</t>
  </si>
  <si>
    <t>Simeon</t>
  </si>
  <si>
    <t>DEFA004</t>
  </si>
  <si>
    <t>DEFA003</t>
  </si>
  <si>
    <t>DFEA-005</t>
  </si>
  <si>
    <t>08/07/2021  Thursday</t>
  </si>
  <si>
    <t>Big Aravi</t>
  </si>
  <si>
    <t>Gooseberry</t>
  </si>
  <si>
    <t xml:space="preserve">Kilimook </t>
  </si>
  <si>
    <t>01-07-2021 BILL BALANCE</t>
  </si>
  <si>
    <t>DEFA-004</t>
  </si>
  <si>
    <t xml:space="preserve">24/06/2021 OFF LOAD ITEMS SOLD </t>
  </si>
  <si>
    <t>07/07/2021 RECIVED AMOUNT</t>
  </si>
  <si>
    <t xml:space="preserve">TOTAL BALANCE </t>
  </si>
  <si>
    <t>15/07/2021  Thursday</t>
  </si>
  <si>
    <t>DFEA-006</t>
  </si>
  <si>
    <t>08-07-2021 BILL BALANCE</t>
  </si>
  <si>
    <t>DEFA-005</t>
  </si>
  <si>
    <t>B.Flower</t>
  </si>
  <si>
    <t>B.Leaves</t>
  </si>
  <si>
    <t>Kilimook</t>
  </si>
  <si>
    <t>RK</t>
  </si>
  <si>
    <t>RP</t>
  </si>
  <si>
    <t>YB</t>
  </si>
  <si>
    <t>20/07/2021 RECIVED AMOUNT</t>
  </si>
  <si>
    <t>BALANCE AMOUNT</t>
  </si>
  <si>
    <t>DFEA-007</t>
  </si>
  <si>
    <t>22/07/2021  Thursday</t>
  </si>
  <si>
    <t>DFEA-008</t>
  </si>
  <si>
    <t>23/07/2021  Friday</t>
  </si>
  <si>
    <t>DEFA-007</t>
  </si>
  <si>
    <t>22/07/2021 BALANCE</t>
  </si>
  <si>
    <t>KOCHIN</t>
  </si>
  <si>
    <t>B.Stump</t>
  </si>
  <si>
    <t>DFEA-009</t>
  </si>
  <si>
    <t>DEFA-008</t>
  </si>
  <si>
    <t>23/07/2021 BALANCE</t>
  </si>
  <si>
    <t>CHOW CHOW WRAPING ROLL 800 METER - 2 ROLLS</t>
  </si>
  <si>
    <t>29/07/2021  Thursday</t>
  </si>
  <si>
    <t>DEFA-006</t>
  </si>
  <si>
    <t xml:space="preserve">15/07/2020 BILL BALANCE </t>
  </si>
  <si>
    <t>RECIVED 02/08/2021</t>
  </si>
  <si>
    <t>j</t>
  </si>
  <si>
    <t>RECIVED 05/08/2021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</si>
</sst>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3">
    <xf numFmtId="0" fontId="0" fillId="0" borderId="0" xfId="0"/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6" fillId="6" borderId="12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3" borderId="17" xfId="1" applyFont="1" applyFill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1" fillId="11" borderId="1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3" fillId="11" borderId="25" xfId="0" applyFont="1" applyFill="1" applyBorder="1" applyAlignment="1">
      <alignment horizontal="center" vertical="center"/>
    </xf>
    <xf numFmtId="0" fontId="7" fillId="3" borderId="1" xfId="1" applyFont="1" applyFill="1" applyBorder="1" applyAlignment="1">
      <alignment horizontal="center" vertical="center"/>
    </xf>
    <xf numFmtId="0" fontId="3" fillId="11" borderId="8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8" fillId="6" borderId="12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11" borderId="25" xfId="0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" fillId="11" borderId="8" xfId="0" applyFont="1" applyFill="1" applyBorder="1" applyAlignment="1">
      <alignment horizontal="center" vertical="center"/>
    </xf>
    <xf numFmtId="0" fontId="0" fillId="0" borderId="0" xfId="0"/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8" fillId="3" borderId="19" xfId="0" applyFont="1" applyFill="1" applyBorder="1" applyAlignment="1">
      <alignment horizontal="center" vertical="center"/>
    </xf>
    <xf numFmtId="0" fontId="8" fillId="3" borderId="20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4" fontId="6" fillId="7" borderId="1" xfId="0" applyNumberFormat="1" applyFont="1" applyFill="1" applyBorder="1" applyAlignment="1">
      <alignment horizontal="center" vertical="center" wrapText="1"/>
    </xf>
    <xf numFmtId="14" fontId="6" fillId="7" borderId="17" xfId="0" applyNumberFormat="1" applyFont="1" applyFill="1" applyBorder="1" applyAlignment="1">
      <alignment horizontal="center" vertical="center" wrapText="1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9" borderId="7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center" vertical="center"/>
    </xf>
    <xf numFmtId="0" fontId="10" fillId="10" borderId="10" xfId="0" applyFont="1" applyFill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16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5" fillId="11" borderId="2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12" borderId="9" xfId="0" applyFont="1" applyFill="1" applyBorder="1" applyAlignment="1">
      <alignment horizontal="center" vertical="center"/>
    </xf>
    <xf numFmtId="0" fontId="5" fillId="12" borderId="10" xfId="0" applyFont="1" applyFill="1" applyBorder="1" applyAlignment="1">
      <alignment horizontal="center" vertical="center"/>
    </xf>
    <xf numFmtId="0" fontId="5" fillId="11" borderId="9" xfId="0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5" borderId="23" xfId="0" applyFont="1" applyFill="1" applyBorder="1" applyAlignment="1">
      <alignment horizontal="center" vertical="center"/>
    </xf>
    <xf numFmtId="0" fontId="8" fillId="5" borderId="2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0" xfId="0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colors>
    <mruColors>
      <color rgb="FF4EF9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4"/>
  <sheetViews>
    <sheetView topLeftCell="A16" workbookViewId="0">
      <selection activeCell="L32" sqref="L32"/>
    </sheetView>
  </sheetViews>
  <sheetFormatPr defaultRowHeight="15" x14ac:dyDescent="0.25"/>
  <cols>
    <col min="1" max="1" width="9.140625" style="3"/>
    <col min="2" max="2" width="5.5703125" style="3" customWidth="1"/>
    <col min="3" max="3" width="13.140625" style="3" customWidth="1"/>
    <col min="4" max="4" width="26.28515625" style="3" bestFit="1" customWidth="1"/>
    <col min="5" max="5" width="10.42578125" style="3" customWidth="1"/>
    <col min="6" max="6" width="11.85546875" style="3" bestFit="1" customWidth="1"/>
    <col min="7" max="8" width="10.42578125" style="3" customWidth="1"/>
    <col min="9" max="9" width="9.140625" style="3" customWidth="1"/>
    <col min="10" max="13" width="9.140625" style="3"/>
    <col min="14" max="14" width="8.28515625" style="3" bestFit="1" customWidth="1"/>
    <col min="15" max="15" width="9.140625" style="3"/>
    <col min="16" max="16" width="6.85546875" customWidth="1"/>
    <col min="17" max="17" width="20.42578125" style="3" customWidth="1"/>
    <col min="18" max="18" width="10.28515625" style="3" bestFit="1" customWidth="1"/>
    <col min="19" max="16384" width="9.140625" style="3"/>
  </cols>
  <sheetData>
    <row r="1" spans="3:17" x14ac:dyDescent="0.25">
      <c r="Q1"/>
    </row>
    <row r="2" spans="3:17" ht="15.75" thickBot="1" x14ac:dyDescent="0.3"/>
    <row r="3" spans="3:17" x14ac:dyDescent="0.25">
      <c r="C3" s="55" t="s">
        <v>20</v>
      </c>
      <c r="D3" s="57" t="s">
        <v>0</v>
      </c>
      <c r="E3" s="58"/>
      <c r="F3" s="58"/>
      <c r="G3" s="58"/>
      <c r="H3" s="59"/>
      <c r="I3" s="63" t="s">
        <v>28</v>
      </c>
      <c r="J3" s="64"/>
    </row>
    <row r="4" spans="3:17" ht="15.75" thickBot="1" x14ac:dyDescent="0.3">
      <c r="C4" s="56"/>
      <c r="D4" s="60"/>
      <c r="E4" s="61"/>
      <c r="F4" s="61"/>
      <c r="G4" s="61"/>
      <c r="H4" s="62"/>
      <c r="I4" s="65"/>
      <c r="J4" s="66"/>
      <c r="O4"/>
      <c r="Q4"/>
    </row>
    <row r="5" spans="3:17" ht="15" customHeight="1" x14ac:dyDescent="0.25">
      <c r="C5" s="67" t="s">
        <v>35</v>
      </c>
      <c r="D5" s="69" t="s">
        <v>1</v>
      </c>
      <c r="E5" s="69"/>
      <c r="F5" s="69"/>
      <c r="G5" s="69"/>
      <c r="H5" s="69"/>
      <c r="I5" s="69"/>
      <c r="J5" s="70"/>
      <c r="O5"/>
      <c r="Q5"/>
    </row>
    <row r="6" spans="3:17" ht="15.75" customHeight="1" thickBot="1" x14ac:dyDescent="0.3">
      <c r="C6" s="68"/>
      <c r="D6" s="71"/>
      <c r="E6" s="71"/>
      <c r="F6" s="71"/>
      <c r="G6" s="71"/>
      <c r="H6" s="71"/>
      <c r="I6" s="71"/>
      <c r="J6" s="72"/>
      <c r="O6"/>
      <c r="Q6"/>
    </row>
    <row r="7" spans="3:17" x14ac:dyDescent="0.25">
      <c r="C7" s="73" t="s">
        <v>2</v>
      </c>
      <c r="D7" s="74"/>
      <c r="E7" s="75"/>
      <c r="F7" s="73" t="s">
        <v>3</v>
      </c>
      <c r="G7" s="74"/>
      <c r="H7" s="74"/>
      <c r="I7" s="74"/>
      <c r="J7" s="75"/>
      <c r="M7" s="3" t="s">
        <v>16</v>
      </c>
      <c r="O7"/>
      <c r="Q7"/>
    </row>
    <row r="8" spans="3:17" ht="15.75" thickBot="1" x14ac:dyDescent="0.3">
      <c r="C8" s="76"/>
      <c r="D8" s="77"/>
      <c r="E8" s="78"/>
      <c r="F8" s="76"/>
      <c r="G8" s="77"/>
      <c r="H8" s="77"/>
      <c r="I8" s="77"/>
      <c r="J8" s="78"/>
      <c r="M8" s="3">
        <v>7</v>
      </c>
      <c r="O8"/>
      <c r="Q8"/>
    </row>
    <row r="9" spans="3:17" ht="22.5" customHeight="1" thickBot="1" x14ac:dyDescent="0.3"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79" t="s">
        <v>10</v>
      </c>
      <c r="J9" s="80"/>
      <c r="O9"/>
      <c r="Q9"/>
    </row>
    <row r="10" spans="3:17" ht="18.75" x14ac:dyDescent="0.25">
      <c r="C10" s="11">
        <v>1</v>
      </c>
      <c r="D10" s="12" t="s">
        <v>22</v>
      </c>
      <c r="E10" s="12">
        <v>15</v>
      </c>
      <c r="F10" s="11">
        <v>4.5</v>
      </c>
      <c r="G10" s="11">
        <f>E10*F10</f>
        <v>67.5</v>
      </c>
      <c r="H10" s="11">
        <v>17</v>
      </c>
      <c r="I10" s="47">
        <f>G10*H10</f>
        <v>1147.5</v>
      </c>
      <c r="J10" s="47"/>
      <c r="O10"/>
      <c r="Q10"/>
    </row>
    <row r="11" spans="3:17" ht="18.75" x14ac:dyDescent="0.25">
      <c r="C11" s="1">
        <v>2</v>
      </c>
      <c r="D11" s="12" t="s">
        <v>26</v>
      </c>
      <c r="E11" s="12">
        <v>15</v>
      </c>
      <c r="F11" s="1">
        <v>4.5</v>
      </c>
      <c r="G11" s="1">
        <f>E11*F11</f>
        <v>67.5</v>
      </c>
      <c r="H11" s="1">
        <v>40</v>
      </c>
      <c r="I11" s="47">
        <f t="shared" ref="I11:I18" si="0">G11*H11</f>
        <v>2700</v>
      </c>
      <c r="J11" s="47"/>
      <c r="O11"/>
      <c r="Q11"/>
    </row>
    <row r="12" spans="3:17" ht="18.75" x14ac:dyDescent="0.25">
      <c r="C12" s="1">
        <v>3</v>
      </c>
      <c r="D12" s="12" t="s">
        <v>13</v>
      </c>
      <c r="E12" s="12">
        <v>5</v>
      </c>
      <c r="F12" s="11">
        <v>4.5</v>
      </c>
      <c r="G12" s="1">
        <f>E12*F12</f>
        <v>22.5</v>
      </c>
      <c r="H12" s="1">
        <v>17</v>
      </c>
      <c r="I12" s="47">
        <f t="shared" si="0"/>
        <v>382.5</v>
      </c>
      <c r="J12" s="47"/>
      <c r="O12"/>
      <c r="Q12"/>
    </row>
    <row r="13" spans="3:17" ht="18.75" x14ac:dyDescent="0.25">
      <c r="C13" s="1">
        <v>4</v>
      </c>
      <c r="D13" s="12" t="s">
        <v>21</v>
      </c>
      <c r="E13" s="12">
        <v>15</v>
      </c>
      <c r="F13" s="1">
        <v>4.5</v>
      </c>
      <c r="G13" s="1">
        <f>E13*F13</f>
        <v>67.5</v>
      </c>
      <c r="H13" s="1">
        <v>30</v>
      </c>
      <c r="I13" s="47">
        <f>G13*H13</f>
        <v>2025</v>
      </c>
      <c r="J13" s="47"/>
      <c r="O13"/>
      <c r="Q13"/>
    </row>
    <row r="14" spans="3:17" ht="18.75" x14ac:dyDescent="0.25">
      <c r="C14" s="1">
        <v>5</v>
      </c>
      <c r="D14" s="12" t="s">
        <v>23</v>
      </c>
      <c r="E14" s="12">
        <v>14</v>
      </c>
      <c r="F14" s="11">
        <v>4.5</v>
      </c>
      <c r="G14" s="1">
        <f t="shared" ref="G14:G15" si="1">E14*F14</f>
        <v>63</v>
      </c>
      <c r="H14" s="1">
        <v>30</v>
      </c>
      <c r="I14" s="53">
        <f t="shared" si="0"/>
        <v>1890</v>
      </c>
      <c r="J14" s="54"/>
      <c r="O14"/>
      <c r="Q14"/>
    </row>
    <row r="15" spans="3:17" ht="18.75" x14ac:dyDescent="0.25">
      <c r="C15" s="1">
        <v>6</v>
      </c>
      <c r="D15" s="12" t="s">
        <v>25</v>
      </c>
      <c r="E15" s="12">
        <v>80</v>
      </c>
      <c r="F15" s="1">
        <v>2</v>
      </c>
      <c r="G15" s="1">
        <f t="shared" si="1"/>
        <v>160</v>
      </c>
      <c r="H15" s="1">
        <v>30</v>
      </c>
      <c r="I15" s="47">
        <f t="shared" si="0"/>
        <v>4800</v>
      </c>
      <c r="J15" s="47"/>
      <c r="O15"/>
      <c r="Q15"/>
    </row>
    <row r="16" spans="3:17" ht="18.75" x14ac:dyDescent="0.25">
      <c r="C16" s="1">
        <v>7</v>
      </c>
      <c r="D16" s="12" t="s">
        <v>31</v>
      </c>
      <c r="E16" s="12">
        <v>6</v>
      </c>
      <c r="F16" s="11">
        <v>4.5</v>
      </c>
      <c r="G16" s="1">
        <f>E16*F16</f>
        <v>27</v>
      </c>
      <c r="H16" s="1">
        <v>120</v>
      </c>
      <c r="I16" s="47">
        <f t="shared" si="0"/>
        <v>3240</v>
      </c>
      <c r="J16" s="47"/>
      <c r="O16"/>
      <c r="Q16"/>
    </row>
    <row r="17" spans="3:19" ht="18.75" x14ac:dyDescent="0.25">
      <c r="C17" s="1">
        <v>8</v>
      </c>
      <c r="D17" s="12" t="s">
        <v>29</v>
      </c>
      <c r="E17" s="12">
        <v>20</v>
      </c>
      <c r="F17" s="1">
        <v>4.5</v>
      </c>
      <c r="G17" s="1">
        <f>E17*F17</f>
        <v>90</v>
      </c>
      <c r="H17" s="1">
        <v>55</v>
      </c>
      <c r="I17" s="47">
        <f t="shared" si="0"/>
        <v>4950</v>
      </c>
      <c r="J17" s="47"/>
      <c r="O17"/>
      <c r="Q17"/>
      <c r="R17"/>
      <c r="S17"/>
    </row>
    <row r="18" spans="3:19" ht="18.75" x14ac:dyDescent="0.25">
      <c r="C18" s="1">
        <v>9</v>
      </c>
      <c r="D18" s="12" t="s">
        <v>30</v>
      </c>
      <c r="E18" s="12">
        <v>20</v>
      </c>
      <c r="F18" s="19">
        <v>4.5</v>
      </c>
      <c r="G18" s="2">
        <f>E18*F18</f>
        <v>90</v>
      </c>
      <c r="H18" s="2">
        <v>40</v>
      </c>
      <c r="I18" s="48">
        <f t="shared" si="0"/>
        <v>3600</v>
      </c>
      <c r="J18" s="48"/>
      <c r="O18"/>
      <c r="Q18"/>
      <c r="R18"/>
      <c r="S18"/>
    </row>
    <row r="19" spans="3:19" ht="18.75" x14ac:dyDescent="0.25">
      <c r="C19" s="38">
        <v>10</v>
      </c>
      <c r="D19" s="12" t="s">
        <v>14</v>
      </c>
      <c r="E19" s="12">
        <v>150</v>
      </c>
      <c r="F19" s="19">
        <v>4.5</v>
      </c>
      <c r="G19" s="2">
        <f>E19*F19</f>
        <v>675</v>
      </c>
      <c r="H19" s="2">
        <v>23</v>
      </c>
      <c r="I19" s="48">
        <f t="shared" ref="I19" si="2">G19*H19</f>
        <v>15525</v>
      </c>
      <c r="J19" s="48"/>
      <c r="M19" s="3" t="s">
        <v>39</v>
      </c>
      <c r="N19" s="3" t="s">
        <v>38</v>
      </c>
      <c r="O19" t="s">
        <v>37</v>
      </c>
      <c r="Q19"/>
      <c r="R19"/>
      <c r="S19"/>
    </row>
    <row r="20" spans="3:19" ht="18.75" x14ac:dyDescent="0.25">
      <c r="C20" s="38">
        <v>11</v>
      </c>
      <c r="D20" s="12" t="s">
        <v>24</v>
      </c>
      <c r="E20" s="12">
        <v>35</v>
      </c>
      <c r="F20" s="1">
        <v>4.5</v>
      </c>
      <c r="G20" s="1">
        <f>E20*F20</f>
        <v>157.5</v>
      </c>
      <c r="H20" s="1">
        <v>27</v>
      </c>
      <c r="I20" s="48">
        <f t="shared" ref="I20" si="3">G20*H20</f>
        <v>4252.5</v>
      </c>
      <c r="J20" s="48"/>
      <c r="O20" t="s">
        <v>36</v>
      </c>
      <c r="Q20"/>
      <c r="R20"/>
      <c r="S20"/>
    </row>
    <row r="21" spans="3:19" ht="18.75" x14ac:dyDescent="0.25">
      <c r="C21" s="38">
        <v>12</v>
      </c>
      <c r="D21" s="12" t="s">
        <v>32</v>
      </c>
      <c r="E21" s="12">
        <v>48</v>
      </c>
      <c r="F21" s="18"/>
      <c r="G21" s="19">
        <v>796.1</v>
      </c>
      <c r="H21" s="19">
        <v>36</v>
      </c>
      <c r="I21" s="48">
        <f t="shared" ref="I21" si="4">G21*H21</f>
        <v>28659.600000000002</v>
      </c>
      <c r="J21" s="48"/>
      <c r="N21" s="3">
        <f>I24+I22</f>
        <v>4387.5</v>
      </c>
      <c r="O21">
        <f>N21*2</f>
        <v>8775</v>
      </c>
      <c r="Q21"/>
      <c r="R21"/>
      <c r="S21"/>
    </row>
    <row r="22" spans="3:19" ht="18.75" x14ac:dyDescent="0.25">
      <c r="C22" s="38">
        <v>13</v>
      </c>
      <c r="D22" s="12" t="s">
        <v>17</v>
      </c>
      <c r="E22" s="12">
        <v>5</v>
      </c>
      <c r="F22" s="11">
        <v>4.5</v>
      </c>
      <c r="G22" s="1">
        <f t="shared" ref="G22:G25" si="5">E22*F22</f>
        <v>22.5</v>
      </c>
      <c r="H22" s="1">
        <v>35</v>
      </c>
      <c r="I22" s="48">
        <f t="shared" ref="I22" si="6">G22*H22</f>
        <v>787.5</v>
      </c>
      <c r="J22" s="48"/>
      <c r="Q22" s="13"/>
      <c r="R22"/>
      <c r="S22"/>
    </row>
    <row r="23" spans="3:19" ht="18.75" x14ac:dyDescent="0.25">
      <c r="C23" s="38">
        <v>14</v>
      </c>
      <c r="D23" s="12" t="s">
        <v>11</v>
      </c>
      <c r="E23" s="12">
        <v>270</v>
      </c>
      <c r="F23" s="1">
        <v>4.5</v>
      </c>
      <c r="G23" s="1">
        <f t="shared" si="5"/>
        <v>1215</v>
      </c>
      <c r="H23" s="1">
        <v>35</v>
      </c>
      <c r="I23" s="48">
        <f t="shared" ref="I23" si="7">G23*H23</f>
        <v>42525</v>
      </c>
      <c r="J23" s="48"/>
      <c r="Q23" s="13"/>
      <c r="R23"/>
      <c r="S23"/>
    </row>
    <row r="24" spans="3:19" ht="18.75" x14ac:dyDescent="0.25">
      <c r="C24" s="38">
        <v>15</v>
      </c>
      <c r="D24" s="12" t="s">
        <v>18</v>
      </c>
      <c r="E24" s="12">
        <v>20</v>
      </c>
      <c r="F24" s="11">
        <v>4.5</v>
      </c>
      <c r="G24" s="1">
        <f t="shared" si="5"/>
        <v>90</v>
      </c>
      <c r="H24" s="1">
        <v>40</v>
      </c>
      <c r="I24" s="48">
        <f t="shared" ref="I24" si="8">G24*H24</f>
        <v>3600</v>
      </c>
      <c r="J24" s="48"/>
      <c r="Q24" s="13"/>
      <c r="R24"/>
      <c r="S24"/>
    </row>
    <row r="25" spans="3:19" ht="19.5" thickBot="1" x14ac:dyDescent="0.3">
      <c r="C25" s="38">
        <v>16</v>
      </c>
      <c r="D25" s="12" t="s">
        <v>15</v>
      </c>
      <c r="E25" s="12">
        <v>380</v>
      </c>
      <c r="F25" s="1">
        <v>4.5</v>
      </c>
      <c r="G25" s="1">
        <f t="shared" si="5"/>
        <v>1710</v>
      </c>
      <c r="H25" s="1">
        <v>40</v>
      </c>
      <c r="I25" s="48">
        <f t="shared" ref="I25" si="9">G25*H25</f>
        <v>68400</v>
      </c>
      <c r="J25" s="48"/>
      <c r="Q25" s="13"/>
      <c r="R25"/>
      <c r="S25"/>
    </row>
    <row r="26" spans="3:19" ht="19.5" thickBot="1" x14ac:dyDescent="0.3">
      <c r="C26" s="49" t="s">
        <v>12</v>
      </c>
      <c r="D26" s="50"/>
      <c r="E26" s="10">
        <f>SUM(E10:E25)</f>
        <v>1098</v>
      </c>
      <c r="F26" s="15"/>
      <c r="G26" s="14">
        <f>SUM(G10:G25)</f>
        <v>5321.1</v>
      </c>
      <c r="H26" s="16"/>
      <c r="I26" s="51">
        <f>SUM(I10:J25)</f>
        <v>188484.6</v>
      </c>
      <c r="J26" s="52"/>
      <c r="M26" t="e">
        <f>UPPER(#REF!)</f>
        <v>#REF!</v>
      </c>
      <c r="N26"/>
      <c r="O26"/>
      <c r="P26" s="9"/>
      <c r="Q26" s="9"/>
      <c r="R26"/>
      <c r="S26"/>
    </row>
    <row r="27" spans="3:19" ht="23.25" customHeight="1" thickBot="1" x14ac:dyDescent="0.3">
      <c r="C27" s="91" t="s">
        <v>27</v>
      </c>
      <c r="D27" s="92"/>
      <c r="E27" s="92"/>
      <c r="F27" s="92"/>
      <c r="G27" s="92"/>
      <c r="H27" s="93"/>
      <c r="I27" s="94">
        <v>5500</v>
      </c>
      <c r="J27" s="95"/>
      <c r="O27"/>
      <c r="Q27"/>
      <c r="R27"/>
      <c r="S27"/>
    </row>
    <row r="28" spans="3:19" ht="26.25" customHeight="1" thickBot="1" x14ac:dyDescent="0.3">
      <c r="C28" s="17" t="s">
        <v>33</v>
      </c>
      <c r="D28" s="91" t="s">
        <v>34</v>
      </c>
      <c r="E28" s="92"/>
      <c r="F28" s="92"/>
      <c r="G28" s="92"/>
      <c r="H28" s="93"/>
      <c r="I28" s="100">
        <v>252708.3</v>
      </c>
      <c r="J28" s="101"/>
      <c r="O28"/>
      <c r="Q28"/>
      <c r="R28"/>
      <c r="S28"/>
    </row>
    <row r="29" spans="3:19" ht="16.5" customHeight="1" x14ac:dyDescent="0.25">
      <c r="C29" s="81" t="s">
        <v>19</v>
      </c>
      <c r="D29" s="82"/>
      <c r="E29" s="82"/>
      <c r="F29" s="82"/>
      <c r="G29" s="82"/>
      <c r="H29" s="83"/>
      <c r="I29" s="87">
        <f>I26+I27+I28</f>
        <v>446692.9</v>
      </c>
      <c r="J29" s="88"/>
      <c r="O29"/>
      <c r="Q29"/>
      <c r="R29"/>
      <c r="S29"/>
    </row>
    <row r="30" spans="3:19" ht="16.5" customHeight="1" thickBot="1" x14ac:dyDescent="0.3">
      <c r="C30" s="84"/>
      <c r="D30" s="85"/>
      <c r="E30" s="85"/>
      <c r="F30" s="85"/>
      <c r="G30" s="85"/>
      <c r="H30" s="86"/>
      <c r="I30" s="89"/>
      <c r="J30" s="90"/>
      <c r="O30"/>
      <c r="Q30"/>
      <c r="R30"/>
      <c r="S30"/>
    </row>
    <row r="31" spans="3:19" ht="24" customHeight="1" thickBot="1" x14ac:dyDescent="0.3">
      <c r="C31" s="102" t="s">
        <v>47</v>
      </c>
      <c r="D31" s="92"/>
      <c r="E31" s="92"/>
      <c r="F31" s="92"/>
      <c r="G31" s="92"/>
      <c r="H31" s="93"/>
      <c r="I31" s="91">
        <v>5100</v>
      </c>
      <c r="J31" s="93"/>
      <c r="O31"/>
      <c r="Q31"/>
      <c r="R31"/>
      <c r="S31"/>
    </row>
    <row r="32" spans="3:19" ht="21" customHeight="1" thickBot="1" x14ac:dyDescent="0.3">
      <c r="C32" s="91" t="s">
        <v>48</v>
      </c>
      <c r="D32" s="92"/>
      <c r="E32" s="92"/>
      <c r="F32" s="92"/>
      <c r="G32" s="92"/>
      <c r="H32" s="93"/>
      <c r="I32" s="98">
        <v>400000</v>
      </c>
      <c r="J32" s="99"/>
      <c r="O32"/>
      <c r="Q32"/>
      <c r="R32"/>
      <c r="S32"/>
    </row>
    <row r="33" spans="2:19" ht="30" customHeight="1" thickBot="1" x14ac:dyDescent="0.3">
      <c r="C33" s="103" t="s">
        <v>49</v>
      </c>
      <c r="D33" s="104"/>
      <c r="E33" s="104"/>
      <c r="F33" s="104"/>
      <c r="G33" s="104"/>
      <c r="H33" s="105"/>
      <c r="I33" s="96">
        <f>I29-I32-I31</f>
        <v>41592.900000000023</v>
      </c>
      <c r="J33" s="97"/>
      <c r="O33"/>
      <c r="Q33"/>
      <c r="R33"/>
      <c r="S33"/>
    </row>
    <row r="34" spans="2:19" x14ac:dyDescent="0.25">
      <c r="O34"/>
      <c r="Q34"/>
      <c r="R34"/>
      <c r="S34"/>
    </row>
    <row r="35" spans="2:19" x14ac:dyDescent="0.25">
      <c r="O35"/>
      <c r="Q35"/>
      <c r="R35"/>
      <c r="S35"/>
    </row>
    <row r="36" spans="2:19" x14ac:dyDescent="0.25">
      <c r="O36"/>
      <c r="Q36"/>
      <c r="R36"/>
      <c r="S36"/>
    </row>
    <row r="37" spans="2:19" x14ac:dyDescent="0.25">
      <c r="O37"/>
      <c r="Q37"/>
      <c r="R37"/>
      <c r="S37"/>
    </row>
    <row r="38" spans="2:19" x14ac:dyDescent="0.25">
      <c r="O38"/>
      <c r="Q38"/>
      <c r="R38"/>
      <c r="S38"/>
    </row>
    <row r="39" spans="2:19" ht="15" customHeight="1" x14ac:dyDescent="0.25">
      <c r="B39" s="4"/>
      <c r="C39" s="5"/>
      <c r="D39" s="6"/>
      <c r="E39" s="6"/>
      <c r="F39" s="6"/>
      <c r="G39" s="6"/>
      <c r="H39" s="6"/>
      <c r="I39" s="5"/>
      <c r="J39" s="5"/>
      <c r="O39"/>
      <c r="Q39"/>
      <c r="R39"/>
      <c r="S39"/>
    </row>
    <row r="40" spans="2:19" ht="15" customHeight="1" x14ac:dyDescent="0.25">
      <c r="B40" s="4"/>
      <c r="C40" s="5"/>
      <c r="D40" s="6"/>
      <c r="E40" s="6"/>
      <c r="F40" s="6"/>
      <c r="G40" s="6"/>
      <c r="H40" s="6"/>
      <c r="I40" s="5"/>
      <c r="J40" s="5"/>
      <c r="O40"/>
      <c r="Q40"/>
      <c r="R40"/>
      <c r="S40"/>
    </row>
    <row r="41" spans="2:19" ht="15" customHeight="1" x14ac:dyDescent="0.25">
      <c r="B41" s="4"/>
      <c r="C41" s="7"/>
      <c r="D41" s="7"/>
      <c r="E41" s="7"/>
      <c r="F41" s="7"/>
      <c r="G41" s="7"/>
      <c r="H41" s="7"/>
      <c r="I41" s="7"/>
      <c r="J41" s="7"/>
      <c r="O41"/>
      <c r="Q41"/>
      <c r="R41"/>
      <c r="S41"/>
    </row>
    <row r="42" spans="2:19" ht="15" customHeight="1" x14ac:dyDescent="0.25"/>
    <row r="43" spans="2:19" customFormat="1" x14ac:dyDescent="0.25">
      <c r="C43" s="9"/>
      <c r="D43" s="9"/>
      <c r="E43" s="9"/>
      <c r="F43" s="9"/>
      <c r="G43" s="9"/>
      <c r="H43" s="9"/>
      <c r="I43" s="9"/>
      <c r="J43" s="9"/>
    </row>
    <row r="44" spans="2:19" customFormat="1" x14ac:dyDescent="0.25">
      <c r="C44" s="9"/>
      <c r="D44" s="9"/>
      <c r="E44" s="9"/>
      <c r="F44" s="9"/>
      <c r="G44" s="9"/>
      <c r="H44" s="9"/>
      <c r="I44" s="9"/>
      <c r="J44" s="9"/>
    </row>
    <row r="45" spans="2:19" customFormat="1" ht="15" customHeight="1" x14ac:dyDescent="0.25">
      <c r="C45" s="9"/>
      <c r="D45" s="9"/>
      <c r="E45" s="9"/>
      <c r="F45" s="9"/>
      <c r="G45" s="9"/>
      <c r="H45" s="9"/>
      <c r="I45" s="9"/>
      <c r="J45" s="9"/>
    </row>
    <row r="46" spans="2:19" customFormat="1" ht="15.75" customHeight="1" x14ac:dyDescent="0.25">
      <c r="C46" s="9"/>
      <c r="D46" s="9"/>
      <c r="E46" s="9"/>
      <c r="F46" s="9"/>
      <c r="G46" s="9"/>
      <c r="H46" s="9"/>
      <c r="I46" s="9"/>
      <c r="J46" s="9"/>
    </row>
    <row r="47" spans="2:19" customFormat="1" x14ac:dyDescent="0.25">
      <c r="C47" s="9"/>
      <c r="D47" s="9"/>
      <c r="E47" s="9"/>
      <c r="F47" s="9"/>
      <c r="G47" s="9"/>
      <c r="H47" s="9"/>
      <c r="I47" s="9"/>
      <c r="J47" s="9"/>
    </row>
    <row r="48" spans="2:19" customFormat="1" x14ac:dyDescent="0.25">
      <c r="C48" s="9"/>
      <c r="D48" s="9"/>
      <c r="E48" s="9"/>
      <c r="F48" s="9"/>
      <c r="G48" s="9"/>
      <c r="H48" s="9"/>
      <c r="I48" s="9"/>
      <c r="J48" s="9"/>
    </row>
    <row r="49" spans="9:10" customFormat="1" x14ac:dyDescent="0.25">
      <c r="I49" s="9"/>
      <c r="J49" s="9"/>
    </row>
    <row r="50" spans="9:10" customFormat="1" x14ac:dyDescent="0.25">
      <c r="I50" s="9"/>
      <c r="J50" s="9"/>
    </row>
    <row r="51" spans="9:10" customFormat="1" x14ac:dyDescent="0.25">
      <c r="I51" s="9"/>
      <c r="J51" s="9"/>
    </row>
    <row r="52" spans="9:10" customFormat="1" x14ac:dyDescent="0.25">
      <c r="I52" s="9"/>
      <c r="J52" s="9"/>
    </row>
    <row r="53" spans="9:10" customFormat="1" x14ac:dyDescent="0.25">
      <c r="I53" s="9"/>
      <c r="J53" s="9"/>
    </row>
    <row r="54" spans="9:10" customFormat="1" x14ac:dyDescent="0.25">
      <c r="I54" s="9"/>
      <c r="J54" s="9"/>
    </row>
    <row r="55" spans="9:10" customFormat="1" x14ac:dyDescent="0.25">
      <c r="I55" s="9"/>
      <c r="J55" s="9"/>
    </row>
    <row r="56" spans="9:10" customFormat="1" x14ac:dyDescent="0.25">
      <c r="I56" s="9"/>
      <c r="J56" s="9"/>
    </row>
    <row r="57" spans="9:10" customFormat="1" x14ac:dyDescent="0.25">
      <c r="I57" s="9"/>
      <c r="J57" s="9"/>
    </row>
    <row r="58" spans="9:10" customFormat="1" x14ac:dyDescent="0.25">
      <c r="I58" s="9"/>
      <c r="J58" s="9"/>
    </row>
    <row r="59" spans="9:10" customFormat="1" x14ac:dyDescent="0.25">
      <c r="I59" s="9"/>
      <c r="J59" s="9"/>
    </row>
    <row r="60" spans="9:10" customFormat="1" x14ac:dyDescent="0.25">
      <c r="I60" s="9"/>
      <c r="J60" s="9"/>
    </row>
    <row r="61" spans="9:10" customFormat="1" x14ac:dyDescent="0.25">
      <c r="I61" s="9"/>
      <c r="J61" s="9"/>
    </row>
    <row r="62" spans="9:10" customFormat="1" x14ac:dyDescent="0.25">
      <c r="I62" s="9"/>
      <c r="J62" s="9"/>
    </row>
    <row r="63" spans="9:10" customFormat="1" x14ac:dyDescent="0.25">
      <c r="I63" s="9"/>
      <c r="J63" s="9"/>
    </row>
    <row r="64" spans="9:10" customFormat="1" x14ac:dyDescent="0.25">
      <c r="I64" s="9"/>
      <c r="J64" s="9"/>
    </row>
    <row r="65" spans="3:10" customFormat="1" x14ac:dyDescent="0.25">
      <c r="I65" s="9"/>
      <c r="J65" s="9"/>
    </row>
    <row r="66" spans="3:10" customFormat="1" x14ac:dyDescent="0.25">
      <c r="I66" s="9"/>
      <c r="J66" s="9"/>
    </row>
    <row r="67" spans="3:10" customFormat="1" x14ac:dyDescent="0.25">
      <c r="C67" s="9"/>
      <c r="D67" s="9"/>
      <c r="I67" s="9"/>
      <c r="J67" s="9"/>
    </row>
    <row r="68" spans="3:10" customFormat="1" x14ac:dyDescent="0.25">
      <c r="C68" s="9"/>
      <c r="D68" s="9"/>
      <c r="E68" s="9"/>
      <c r="F68" s="9"/>
      <c r="G68" s="9"/>
      <c r="H68" s="9"/>
      <c r="I68" s="9"/>
      <c r="J68" s="9"/>
    </row>
    <row r="69" spans="3:10" customFormat="1" x14ac:dyDescent="0.25">
      <c r="C69" s="9"/>
      <c r="D69" s="9"/>
      <c r="E69" s="9"/>
      <c r="F69" s="9"/>
      <c r="G69" s="9"/>
      <c r="H69" s="9"/>
      <c r="I69" s="9"/>
      <c r="J69" s="9"/>
    </row>
    <row r="70" spans="3:10" customFormat="1" x14ac:dyDescent="0.25"/>
    <row r="71" spans="3:10" customFormat="1" x14ac:dyDescent="0.25"/>
    <row r="72" spans="3:10" customFormat="1" x14ac:dyDescent="0.25"/>
    <row r="73" spans="3:10" customFormat="1" x14ac:dyDescent="0.25"/>
    <row r="74" spans="3:10" customFormat="1" x14ac:dyDescent="0.25"/>
    <row r="75" spans="3:10" customFormat="1" x14ac:dyDescent="0.25"/>
    <row r="76" spans="3:10" customFormat="1" x14ac:dyDescent="0.25"/>
    <row r="77" spans="3:10" customFormat="1" x14ac:dyDescent="0.25">
      <c r="C77" s="9"/>
      <c r="D77" s="9"/>
      <c r="E77" s="9"/>
      <c r="F77" s="9"/>
      <c r="G77" s="9"/>
      <c r="H77" s="9"/>
      <c r="I77" s="9"/>
      <c r="J77" s="9"/>
    </row>
    <row r="78" spans="3:10" customFormat="1" x14ac:dyDescent="0.25">
      <c r="C78" s="9"/>
      <c r="D78" s="9"/>
      <c r="E78" s="9"/>
      <c r="F78" s="9"/>
      <c r="G78" s="9"/>
      <c r="H78" s="9"/>
      <c r="I78" s="9"/>
      <c r="J78" s="9"/>
    </row>
    <row r="79" spans="3:10" customFormat="1" ht="15" customHeight="1" x14ac:dyDescent="0.25">
      <c r="C79" s="9"/>
      <c r="D79" s="9"/>
      <c r="E79" s="9"/>
      <c r="F79" s="9"/>
      <c r="G79" s="9"/>
      <c r="H79" s="9"/>
      <c r="I79" s="9"/>
      <c r="J79" s="9"/>
    </row>
    <row r="80" spans="3:10" customFormat="1" ht="15.75" customHeight="1" x14ac:dyDescent="0.25">
      <c r="C80" s="9"/>
      <c r="D80" s="9"/>
      <c r="E80" s="9"/>
      <c r="F80" s="9"/>
      <c r="G80" s="9"/>
      <c r="H80" s="9"/>
      <c r="I80" s="9"/>
      <c r="J80" s="9"/>
    </row>
    <row r="81" spans="3:10" customFormat="1" x14ac:dyDescent="0.25">
      <c r="C81" s="9"/>
      <c r="D81" s="9"/>
      <c r="E81" s="9"/>
      <c r="F81" s="9"/>
      <c r="G81" s="9"/>
      <c r="H81" s="9"/>
      <c r="I81" s="9"/>
      <c r="J81" s="9"/>
    </row>
    <row r="82" spans="3:10" customFormat="1" x14ac:dyDescent="0.25">
      <c r="C82" s="9"/>
      <c r="D82" s="9"/>
      <c r="E82" s="9"/>
      <c r="F82" s="9"/>
      <c r="G82" s="9"/>
      <c r="H82" s="9"/>
      <c r="I82" s="9"/>
      <c r="J82" s="9"/>
    </row>
    <row r="83" spans="3:10" customFormat="1" x14ac:dyDescent="0.25">
      <c r="I83" s="9"/>
      <c r="J83" s="9"/>
    </row>
    <row r="84" spans="3:10" customFormat="1" x14ac:dyDescent="0.25">
      <c r="I84" s="9"/>
      <c r="J84" s="9"/>
    </row>
    <row r="85" spans="3:10" customFormat="1" x14ac:dyDescent="0.25">
      <c r="I85" s="9"/>
      <c r="J85" s="9"/>
    </row>
    <row r="86" spans="3:10" customFormat="1" x14ac:dyDescent="0.25">
      <c r="I86" s="9"/>
      <c r="J86" s="9"/>
    </row>
    <row r="87" spans="3:10" customFormat="1" x14ac:dyDescent="0.25">
      <c r="I87" s="9"/>
      <c r="J87" s="9"/>
    </row>
    <row r="88" spans="3:10" customFormat="1" x14ac:dyDescent="0.25">
      <c r="I88" s="9"/>
      <c r="J88" s="9"/>
    </row>
    <row r="89" spans="3:10" customFormat="1" x14ac:dyDescent="0.25">
      <c r="I89" s="9"/>
      <c r="J89" s="9"/>
    </row>
    <row r="90" spans="3:10" customFormat="1" x14ac:dyDescent="0.25">
      <c r="I90" s="9"/>
      <c r="J90" s="9"/>
    </row>
    <row r="91" spans="3:10" customFormat="1" x14ac:dyDescent="0.25">
      <c r="I91" s="9"/>
      <c r="J91" s="9"/>
    </row>
    <row r="92" spans="3:10" customFormat="1" x14ac:dyDescent="0.25">
      <c r="I92" s="9"/>
      <c r="J92" s="9"/>
    </row>
    <row r="93" spans="3:10" customFormat="1" x14ac:dyDescent="0.25">
      <c r="I93" s="9"/>
      <c r="J93" s="9"/>
    </row>
    <row r="94" spans="3:10" customFormat="1" x14ac:dyDescent="0.25">
      <c r="I94" s="9"/>
      <c r="J94" s="9"/>
    </row>
    <row r="95" spans="3:10" customFormat="1" x14ac:dyDescent="0.25">
      <c r="I95" s="9"/>
      <c r="J95" s="9"/>
    </row>
    <row r="96" spans="3:10" customFormat="1" x14ac:dyDescent="0.25">
      <c r="I96" s="9"/>
      <c r="J96" s="9"/>
    </row>
    <row r="97" spans="3:10" customFormat="1" x14ac:dyDescent="0.25">
      <c r="I97" s="9"/>
      <c r="J97" s="9"/>
    </row>
    <row r="98" spans="3:10" customFormat="1" x14ac:dyDescent="0.25">
      <c r="I98" s="9"/>
      <c r="J98" s="9"/>
    </row>
    <row r="99" spans="3:10" customFormat="1" x14ac:dyDescent="0.25">
      <c r="I99" s="9"/>
      <c r="J99" s="9"/>
    </row>
    <row r="100" spans="3:10" customFormat="1" x14ac:dyDescent="0.25">
      <c r="I100" s="9"/>
      <c r="J100" s="9"/>
    </row>
    <row r="101" spans="3:10" customFormat="1" x14ac:dyDescent="0.25">
      <c r="C101" s="9"/>
      <c r="D101" s="9"/>
      <c r="I101" s="9"/>
      <c r="J101" s="9"/>
    </row>
    <row r="102" spans="3:10" customFormat="1" x14ac:dyDescent="0.25">
      <c r="C102" s="9"/>
      <c r="D102" s="9"/>
      <c r="E102" s="9"/>
      <c r="F102" s="9"/>
      <c r="G102" s="9"/>
      <c r="H102" s="9"/>
      <c r="I102" s="9"/>
      <c r="J102" s="9"/>
    </row>
    <row r="103" spans="3:10" customFormat="1" x14ac:dyDescent="0.25">
      <c r="C103" s="9"/>
      <c r="D103" s="9"/>
      <c r="E103" s="9"/>
      <c r="F103" s="9"/>
      <c r="G103" s="9"/>
      <c r="H103" s="9"/>
      <c r="I103" s="9"/>
      <c r="J103" s="9"/>
    </row>
    <row r="104" spans="3:10" customFormat="1" x14ac:dyDescent="0.25"/>
  </sheetData>
  <sortState ref="D10:D25">
    <sortCondition ref="D10"/>
  </sortState>
  <mergeCells count="38">
    <mergeCell ref="C29:H30"/>
    <mergeCell ref="I29:J30"/>
    <mergeCell ref="C27:H27"/>
    <mergeCell ref="I27:J27"/>
    <mergeCell ref="I33:J33"/>
    <mergeCell ref="I32:J32"/>
    <mergeCell ref="D28:H28"/>
    <mergeCell ref="I28:J28"/>
    <mergeCell ref="C31:H31"/>
    <mergeCell ref="I31:J31"/>
    <mergeCell ref="C32:H32"/>
    <mergeCell ref="C33:H33"/>
    <mergeCell ref="I14:J14"/>
    <mergeCell ref="C3:C4"/>
    <mergeCell ref="D3:H4"/>
    <mergeCell ref="I3:J4"/>
    <mergeCell ref="C5:C6"/>
    <mergeCell ref="D5:J6"/>
    <mergeCell ref="C7:E8"/>
    <mergeCell ref="F7:J8"/>
    <mergeCell ref="I9:J9"/>
    <mergeCell ref="I10:J10"/>
    <mergeCell ref="I11:J11"/>
    <mergeCell ref="I12:J12"/>
    <mergeCell ref="I13:J13"/>
    <mergeCell ref="I15:J15"/>
    <mergeCell ref="I16:J16"/>
    <mergeCell ref="I17:J17"/>
    <mergeCell ref="I18:J18"/>
    <mergeCell ref="C26:D26"/>
    <mergeCell ref="I26:J26"/>
    <mergeCell ref="I20:J20"/>
    <mergeCell ref="I22:J22"/>
    <mergeCell ref="I23:J23"/>
    <mergeCell ref="I24:J24"/>
    <mergeCell ref="I25:J25"/>
    <mergeCell ref="I19:J19"/>
    <mergeCell ref="I21:J2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4"/>
  <sheetViews>
    <sheetView topLeftCell="A4" workbookViewId="0">
      <selection activeCell="M25" sqref="M25"/>
    </sheetView>
  </sheetViews>
  <sheetFormatPr defaultRowHeight="15" x14ac:dyDescent="0.25"/>
  <cols>
    <col min="1" max="1" width="9.140625" style="3"/>
    <col min="2" max="2" width="5.5703125" style="3" customWidth="1"/>
    <col min="3" max="3" width="13.140625" style="3" customWidth="1"/>
    <col min="4" max="4" width="26.28515625" style="3" bestFit="1" customWidth="1"/>
    <col min="5" max="5" width="10.42578125" style="3" customWidth="1"/>
    <col min="6" max="6" width="11.85546875" style="3" bestFit="1" customWidth="1"/>
    <col min="7" max="8" width="10.42578125" style="3" customWidth="1"/>
    <col min="9" max="9" width="9.140625" style="3" customWidth="1"/>
    <col min="10" max="13" width="9.140625" style="3"/>
    <col min="14" max="14" width="8.28515625" style="3" bestFit="1" customWidth="1"/>
    <col min="15" max="15" width="9.140625" style="3"/>
    <col min="16" max="16" width="6.85546875" customWidth="1"/>
    <col min="17" max="17" width="20.42578125" style="3" customWidth="1"/>
    <col min="18" max="18" width="10.28515625" style="3" bestFit="1" customWidth="1"/>
    <col min="19" max="16384" width="9.140625" style="3"/>
  </cols>
  <sheetData>
    <row r="1" spans="3:17" x14ac:dyDescent="0.25">
      <c r="Q1"/>
    </row>
    <row r="2" spans="3:17" ht="15.75" thickBot="1" x14ac:dyDescent="0.3"/>
    <row r="3" spans="3:17" x14ac:dyDescent="0.25">
      <c r="C3" s="55" t="s">
        <v>20</v>
      </c>
      <c r="D3" s="57" t="s">
        <v>0</v>
      </c>
      <c r="E3" s="58"/>
      <c r="F3" s="58"/>
      <c r="G3" s="58"/>
      <c r="H3" s="59"/>
      <c r="I3" s="63" t="s">
        <v>40</v>
      </c>
      <c r="J3" s="64"/>
    </row>
    <row r="4" spans="3:17" ht="15.75" thickBot="1" x14ac:dyDescent="0.3">
      <c r="C4" s="56"/>
      <c r="D4" s="60"/>
      <c r="E4" s="61"/>
      <c r="F4" s="61"/>
      <c r="G4" s="61"/>
      <c r="H4" s="62"/>
      <c r="I4" s="65"/>
      <c r="J4" s="66"/>
      <c r="O4"/>
      <c r="Q4"/>
    </row>
    <row r="5" spans="3:17" ht="15" customHeight="1" x14ac:dyDescent="0.25">
      <c r="C5" s="67" t="s">
        <v>41</v>
      </c>
      <c r="D5" s="69" t="s">
        <v>1</v>
      </c>
      <c r="E5" s="69"/>
      <c r="F5" s="69"/>
      <c r="G5" s="69"/>
      <c r="H5" s="69"/>
      <c r="I5" s="69"/>
      <c r="J5" s="70"/>
      <c r="O5"/>
      <c r="Q5"/>
    </row>
    <row r="6" spans="3:17" ht="15.75" customHeight="1" thickBot="1" x14ac:dyDescent="0.3">
      <c r="C6" s="68"/>
      <c r="D6" s="71"/>
      <c r="E6" s="71"/>
      <c r="F6" s="71"/>
      <c r="G6" s="71"/>
      <c r="H6" s="71"/>
      <c r="I6" s="71"/>
      <c r="J6" s="72"/>
      <c r="O6"/>
      <c r="Q6"/>
    </row>
    <row r="7" spans="3:17" x14ac:dyDescent="0.25">
      <c r="C7" s="73" t="s">
        <v>2</v>
      </c>
      <c r="D7" s="74"/>
      <c r="E7" s="75"/>
      <c r="F7" s="73" t="s">
        <v>3</v>
      </c>
      <c r="G7" s="74"/>
      <c r="H7" s="74"/>
      <c r="I7" s="74"/>
      <c r="J7" s="75"/>
      <c r="M7" s="3" t="s">
        <v>16</v>
      </c>
      <c r="O7"/>
      <c r="Q7"/>
    </row>
    <row r="8" spans="3:17" ht="15.75" thickBot="1" x14ac:dyDescent="0.3">
      <c r="C8" s="76"/>
      <c r="D8" s="77"/>
      <c r="E8" s="78"/>
      <c r="F8" s="76"/>
      <c r="G8" s="77"/>
      <c r="H8" s="77"/>
      <c r="I8" s="77"/>
      <c r="J8" s="78"/>
      <c r="M8" s="3">
        <v>5</v>
      </c>
      <c r="O8"/>
      <c r="Q8"/>
    </row>
    <row r="9" spans="3:17" ht="22.5" customHeight="1" thickBot="1" x14ac:dyDescent="0.3"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79" t="s">
        <v>10</v>
      </c>
      <c r="J9" s="80"/>
      <c r="O9"/>
      <c r="Q9"/>
    </row>
    <row r="10" spans="3:17" ht="18.75" x14ac:dyDescent="0.25">
      <c r="C10" s="20">
        <v>1</v>
      </c>
      <c r="D10" s="12" t="s">
        <v>22</v>
      </c>
      <c r="E10" s="27">
        <v>40</v>
      </c>
      <c r="F10" s="12">
        <v>4.5</v>
      </c>
      <c r="G10" s="20">
        <f>E10*F10</f>
        <v>180</v>
      </c>
      <c r="H10" s="20">
        <v>17</v>
      </c>
      <c r="I10" s="47">
        <f>G10*H10</f>
        <v>3060</v>
      </c>
      <c r="J10" s="47"/>
      <c r="O10"/>
      <c r="Q10"/>
    </row>
    <row r="11" spans="3:17" ht="18.75" x14ac:dyDescent="0.25">
      <c r="C11" s="21">
        <v>2</v>
      </c>
      <c r="D11" s="12" t="s">
        <v>26</v>
      </c>
      <c r="E11" s="27">
        <v>25</v>
      </c>
      <c r="F11" s="12">
        <v>4.5</v>
      </c>
      <c r="G11" s="21">
        <f>E11*F11</f>
        <v>112.5</v>
      </c>
      <c r="H11" s="21">
        <v>40</v>
      </c>
      <c r="I11" s="47">
        <f t="shared" ref="I11:I20" si="0">G11*H11</f>
        <v>4500</v>
      </c>
      <c r="J11" s="47"/>
      <c r="O11"/>
      <c r="Q11"/>
    </row>
    <row r="12" spans="3:17" ht="18.75" x14ac:dyDescent="0.25">
      <c r="C12" s="21">
        <v>3</v>
      </c>
      <c r="D12" s="12" t="s">
        <v>13</v>
      </c>
      <c r="E12" s="27">
        <v>5</v>
      </c>
      <c r="F12" s="12">
        <v>4.5</v>
      </c>
      <c r="G12" s="21">
        <f>E12*F12</f>
        <v>22.5</v>
      </c>
      <c r="H12" s="21">
        <v>17</v>
      </c>
      <c r="I12" s="47">
        <f t="shared" si="0"/>
        <v>382.5</v>
      </c>
      <c r="J12" s="47"/>
      <c r="O12"/>
      <c r="Q12"/>
    </row>
    <row r="13" spans="3:17" ht="18.75" x14ac:dyDescent="0.25">
      <c r="C13" s="21">
        <v>4</v>
      </c>
      <c r="D13" s="12" t="s">
        <v>21</v>
      </c>
      <c r="E13" s="27">
        <v>35</v>
      </c>
      <c r="F13" s="12">
        <v>4.5</v>
      </c>
      <c r="G13" s="21">
        <f>E13*F13</f>
        <v>157.5</v>
      </c>
      <c r="H13" s="21">
        <v>30</v>
      </c>
      <c r="I13" s="47">
        <f>G13*H13</f>
        <v>4725</v>
      </c>
      <c r="J13" s="47"/>
      <c r="O13"/>
      <c r="Q13"/>
    </row>
    <row r="14" spans="3:17" ht="18.75" x14ac:dyDescent="0.25">
      <c r="C14" s="21">
        <v>5</v>
      </c>
      <c r="D14" s="12" t="s">
        <v>42</v>
      </c>
      <c r="E14" s="27">
        <v>18</v>
      </c>
      <c r="F14" s="12">
        <v>4.5</v>
      </c>
      <c r="G14" s="21">
        <f t="shared" ref="G14:G15" si="1">E14*F14</f>
        <v>81</v>
      </c>
      <c r="H14" s="21">
        <v>36</v>
      </c>
      <c r="I14" s="53">
        <f t="shared" si="0"/>
        <v>2916</v>
      </c>
      <c r="J14" s="54"/>
      <c r="O14"/>
      <c r="Q14"/>
    </row>
    <row r="15" spans="3:17" ht="18.75" x14ac:dyDescent="0.25">
      <c r="C15" s="21">
        <v>6</v>
      </c>
      <c r="D15" s="12" t="s">
        <v>25</v>
      </c>
      <c r="E15" s="27">
        <v>107</v>
      </c>
      <c r="F15" s="12">
        <v>2</v>
      </c>
      <c r="G15" s="21">
        <f t="shared" si="1"/>
        <v>214</v>
      </c>
      <c r="H15" s="21">
        <v>30</v>
      </c>
      <c r="I15" s="47">
        <f t="shared" si="0"/>
        <v>6420</v>
      </c>
      <c r="J15" s="47"/>
      <c r="O15"/>
      <c r="Q15"/>
    </row>
    <row r="16" spans="3:17" ht="18.75" x14ac:dyDescent="0.25">
      <c r="C16" s="21">
        <v>7</v>
      </c>
      <c r="D16" s="12" t="s">
        <v>43</v>
      </c>
      <c r="E16" s="27">
        <v>21</v>
      </c>
      <c r="F16" s="12">
        <v>4.5</v>
      </c>
      <c r="G16" s="21">
        <f>E16*F16</f>
        <v>94.5</v>
      </c>
      <c r="H16" s="21">
        <v>55</v>
      </c>
      <c r="I16" s="47">
        <f t="shared" si="0"/>
        <v>5197.5</v>
      </c>
      <c r="J16" s="47"/>
      <c r="O16"/>
      <c r="Q16"/>
    </row>
    <row r="17" spans="3:19" ht="18.75" x14ac:dyDescent="0.25">
      <c r="C17" s="21">
        <v>8</v>
      </c>
      <c r="D17" s="12" t="s">
        <v>44</v>
      </c>
      <c r="E17" s="27">
        <v>44</v>
      </c>
      <c r="F17" s="12">
        <v>4.5</v>
      </c>
      <c r="G17" s="21">
        <f>E17*F17</f>
        <v>198</v>
      </c>
      <c r="H17" s="21">
        <v>25</v>
      </c>
      <c r="I17" s="47">
        <f t="shared" si="0"/>
        <v>4950</v>
      </c>
      <c r="J17" s="47"/>
      <c r="O17"/>
      <c r="Q17"/>
      <c r="R17"/>
      <c r="S17"/>
    </row>
    <row r="18" spans="3:19" ht="18.75" x14ac:dyDescent="0.25">
      <c r="C18" s="21">
        <v>9</v>
      </c>
      <c r="D18" s="12" t="s">
        <v>17</v>
      </c>
      <c r="E18" s="27">
        <v>3</v>
      </c>
      <c r="F18" s="12">
        <v>4.5</v>
      </c>
      <c r="G18" s="2">
        <f>E18*F18</f>
        <v>13.5</v>
      </c>
      <c r="H18" s="2">
        <v>35</v>
      </c>
      <c r="I18" s="48">
        <f t="shared" si="0"/>
        <v>472.5</v>
      </c>
      <c r="J18" s="48"/>
      <c r="O18"/>
      <c r="Q18"/>
      <c r="R18"/>
      <c r="S18"/>
    </row>
    <row r="19" spans="3:19" ht="18.75" x14ac:dyDescent="0.25">
      <c r="C19" s="21">
        <v>10</v>
      </c>
      <c r="D19" s="12" t="s">
        <v>11</v>
      </c>
      <c r="E19" s="27">
        <v>415</v>
      </c>
      <c r="F19" s="12">
        <v>4.5</v>
      </c>
      <c r="G19" s="2">
        <f>E19*F19</f>
        <v>1867.5</v>
      </c>
      <c r="H19" s="2">
        <v>38</v>
      </c>
      <c r="I19" s="48">
        <f t="shared" si="0"/>
        <v>70965</v>
      </c>
      <c r="J19" s="48"/>
      <c r="O19"/>
      <c r="Q19"/>
      <c r="R19"/>
      <c r="S19"/>
    </row>
    <row r="20" spans="3:19" ht="19.5" thickBot="1" x14ac:dyDescent="0.3">
      <c r="C20" s="21">
        <v>11</v>
      </c>
      <c r="D20" s="12" t="s">
        <v>15</v>
      </c>
      <c r="E20" s="27">
        <v>425</v>
      </c>
      <c r="F20" s="12">
        <v>4.5</v>
      </c>
      <c r="G20" s="2">
        <f>E20*F20</f>
        <v>1912.5</v>
      </c>
      <c r="H20" s="21">
        <v>40</v>
      </c>
      <c r="I20" s="112">
        <f t="shared" si="0"/>
        <v>76500</v>
      </c>
      <c r="J20" s="112"/>
      <c r="O20"/>
      <c r="Q20"/>
      <c r="R20"/>
      <c r="S20"/>
    </row>
    <row r="21" spans="3:19" ht="19.5" thickBot="1" x14ac:dyDescent="0.3">
      <c r="C21" s="108" t="s">
        <v>12</v>
      </c>
      <c r="D21" s="109"/>
      <c r="E21" s="29">
        <f>SUM(E10:E20)</f>
        <v>1138</v>
      </c>
      <c r="F21" s="30"/>
      <c r="G21" s="31">
        <f>SUM(G10:G20)</f>
        <v>4853.5</v>
      </c>
      <c r="H21" s="32"/>
      <c r="I21" s="110">
        <f>SUM(I10:J20)</f>
        <v>180088.5</v>
      </c>
      <c r="J21" s="111"/>
      <c r="O21"/>
      <c r="Q21"/>
      <c r="R21"/>
      <c r="S21"/>
    </row>
    <row r="22" spans="3:19" ht="21.75" thickBot="1" x14ac:dyDescent="0.3">
      <c r="C22" s="91" t="s">
        <v>27</v>
      </c>
      <c r="D22" s="92"/>
      <c r="E22" s="92"/>
      <c r="F22" s="92"/>
      <c r="G22" s="92"/>
      <c r="H22" s="93"/>
      <c r="I22" s="94">
        <v>5500</v>
      </c>
      <c r="J22" s="95"/>
      <c r="Q22" s="13"/>
      <c r="R22"/>
      <c r="S22"/>
    </row>
    <row r="23" spans="3:19" ht="21.75" thickBot="1" x14ac:dyDescent="0.3">
      <c r="C23" s="17" t="s">
        <v>46</v>
      </c>
      <c r="D23" s="91" t="s">
        <v>45</v>
      </c>
      <c r="E23" s="92"/>
      <c r="F23" s="92"/>
      <c r="G23" s="92"/>
      <c r="H23" s="93"/>
      <c r="I23" s="100">
        <v>41592.9</v>
      </c>
      <c r="J23" s="101"/>
      <c r="Q23" s="13"/>
      <c r="R23"/>
      <c r="S23"/>
    </row>
    <row r="24" spans="3:19" ht="18.75" x14ac:dyDescent="0.25">
      <c r="C24" s="81" t="s">
        <v>19</v>
      </c>
      <c r="D24" s="82"/>
      <c r="E24" s="82"/>
      <c r="F24" s="82"/>
      <c r="G24" s="82"/>
      <c r="H24" s="83"/>
      <c r="I24" s="87">
        <f>I21+I22+I23</f>
        <v>227181.4</v>
      </c>
      <c r="J24" s="88"/>
      <c r="Q24" s="13"/>
      <c r="R24"/>
      <c r="S24"/>
    </row>
    <row r="25" spans="3:19" ht="19.5" thickBot="1" x14ac:dyDescent="0.3">
      <c r="C25" s="84"/>
      <c r="D25" s="85"/>
      <c r="E25" s="85"/>
      <c r="F25" s="85"/>
      <c r="G25" s="85"/>
      <c r="H25" s="86"/>
      <c r="I25" s="89"/>
      <c r="J25" s="90"/>
      <c r="Q25" s="13"/>
      <c r="R25"/>
      <c r="S25"/>
    </row>
    <row r="26" spans="3:19" ht="15.75" x14ac:dyDescent="0.25">
      <c r="C26" s="23"/>
      <c r="D26" s="22"/>
      <c r="E26" s="22"/>
      <c r="F26" s="22"/>
      <c r="G26" s="22"/>
      <c r="H26" s="22"/>
      <c r="I26" s="106"/>
      <c r="J26" s="106"/>
      <c r="M26"/>
      <c r="N26"/>
      <c r="O26"/>
      <c r="P26" s="9"/>
      <c r="Q26" s="9"/>
      <c r="R26"/>
      <c r="S26"/>
    </row>
    <row r="27" spans="3:19" ht="23.25" customHeight="1" x14ac:dyDescent="0.25">
      <c r="C27" s="23"/>
      <c r="D27" s="22"/>
      <c r="E27" s="22"/>
      <c r="F27" s="22"/>
      <c r="G27" s="107"/>
      <c r="H27" s="107"/>
      <c r="I27" s="106"/>
      <c r="J27" s="106"/>
      <c r="O27"/>
      <c r="Q27"/>
      <c r="R27"/>
      <c r="S27"/>
    </row>
    <row r="28" spans="3:19" ht="26.25" customHeight="1" x14ac:dyDescent="0.25">
      <c r="O28"/>
      <c r="Q28"/>
      <c r="R28"/>
      <c r="S28"/>
    </row>
    <row r="29" spans="3:19" ht="16.5" customHeight="1" x14ac:dyDescent="0.25">
      <c r="O29"/>
      <c r="Q29"/>
      <c r="R29"/>
      <c r="S29"/>
    </row>
    <row r="30" spans="3:19" ht="16.5" customHeight="1" x14ac:dyDescent="0.25">
      <c r="O30"/>
      <c r="Q30"/>
      <c r="R30"/>
      <c r="S30"/>
    </row>
    <row r="31" spans="3:19" x14ac:dyDescent="0.25">
      <c r="O31"/>
      <c r="Q31"/>
      <c r="R31"/>
      <c r="S31"/>
    </row>
    <row r="32" spans="3:19" x14ac:dyDescent="0.25">
      <c r="O32"/>
      <c r="Q32"/>
      <c r="R32"/>
      <c r="S32"/>
    </row>
    <row r="33" spans="2:19" x14ac:dyDescent="0.25">
      <c r="O33"/>
      <c r="Q33"/>
      <c r="R33"/>
      <c r="S33"/>
    </row>
    <row r="34" spans="2:19" ht="18.75" x14ac:dyDescent="0.25">
      <c r="C34" s="5"/>
      <c r="D34" s="6"/>
      <c r="E34" s="6"/>
      <c r="F34" s="6"/>
      <c r="G34" s="6"/>
      <c r="H34" s="6"/>
      <c r="I34" s="5"/>
      <c r="J34" s="5"/>
      <c r="O34"/>
      <c r="Q34"/>
      <c r="R34"/>
      <c r="S34"/>
    </row>
    <row r="35" spans="2:19" ht="18.75" x14ac:dyDescent="0.25">
      <c r="C35" s="5"/>
      <c r="D35" s="6"/>
      <c r="E35" s="6"/>
      <c r="F35" s="6"/>
      <c r="G35" s="6"/>
      <c r="H35" s="6"/>
      <c r="I35" s="5"/>
      <c r="J35" s="5"/>
      <c r="O35"/>
      <c r="Q35"/>
      <c r="R35"/>
      <c r="S35"/>
    </row>
    <row r="36" spans="2:19" ht="26.25" x14ac:dyDescent="0.25">
      <c r="C36" s="7"/>
      <c r="D36" s="7"/>
      <c r="E36" s="7"/>
      <c r="F36" s="7"/>
      <c r="G36" s="7"/>
      <c r="H36" s="7"/>
      <c r="I36" s="7"/>
      <c r="J36" s="7"/>
      <c r="O36"/>
      <c r="Q36"/>
      <c r="R36"/>
      <c r="S36"/>
    </row>
    <row r="37" spans="2:19" x14ac:dyDescent="0.25">
      <c r="O37"/>
      <c r="Q37"/>
      <c r="R37"/>
      <c r="S37"/>
    </row>
    <row r="38" spans="2:19" x14ac:dyDescent="0.25">
      <c r="C38" s="9"/>
      <c r="D38" s="9"/>
      <c r="E38" s="9"/>
      <c r="F38" s="9"/>
      <c r="G38" s="9"/>
      <c r="H38" s="9"/>
      <c r="I38" s="9"/>
      <c r="J38" s="9"/>
      <c r="O38"/>
      <c r="Q38"/>
      <c r="R38"/>
      <c r="S38"/>
    </row>
    <row r="39" spans="2:19" ht="15" customHeight="1" x14ac:dyDescent="0.25">
      <c r="B39" s="22"/>
      <c r="C39" s="9"/>
      <c r="D39" s="9"/>
      <c r="E39" s="9"/>
      <c r="F39" s="9"/>
      <c r="G39" s="9"/>
      <c r="H39" s="9"/>
      <c r="I39" s="9"/>
      <c r="J39" s="9"/>
      <c r="O39"/>
      <c r="Q39"/>
      <c r="R39"/>
      <c r="S39"/>
    </row>
    <row r="40" spans="2:19" ht="15" customHeight="1" x14ac:dyDescent="0.25">
      <c r="B40" s="22"/>
      <c r="C40" s="9"/>
      <c r="D40" s="9"/>
      <c r="E40" s="9"/>
      <c r="F40" s="9"/>
      <c r="G40" s="9"/>
      <c r="H40" s="9"/>
      <c r="I40" s="9"/>
      <c r="J40" s="9"/>
      <c r="O40"/>
      <c r="Q40"/>
      <c r="R40"/>
      <c r="S40"/>
    </row>
    <row r="41" spans="2:19" ht="15" customHeight="1" x14ac:dyDescent="0.25">
      <c r="B41" s="22"/>
      <c r="C41" s="9"/>
      <c r="D41" s="9"/>
      <c r="E41" s="9"/>
      <c r="F41" s="9"/>
      <c r="G41" s="9"/>
      <c r="H41" s="9"/>
      <c r="I41" s="9"/>
      <c r="J41" s="9"/>
      <c r="O41"/>
      <c r="Q41"/>
      <c r="R41"/>
      <c r="S41"/>
    </row>
    <row r="42" spans="2:19" ht="15" customHeight="1" x14ac:dyDescent="0.25">
      <c r="C42" s="9"/>
      <c r="D42" s="9"/>
      <c r="E42" s="9"/>
      <c r="F42" s="9"/>
      <c r="G42" s="9"/>
      <c r="H42" s="9"/>
      <c r="I42" s="9"/>
      <c r="J42" s="9"/>
    </row>
    <row r="43" spans="2:19" customFormat="1" x14ac:dyDescent="0.25">
      <c r="C43" s="9"/>
      <c r="D43" s="9"/>
      <c r="E43" s="9"/>
      <c r="F43" s="9"/>
      <c r="G43" s="9"/>
      <c r="H43" s="9"/>
      <c r="I43" s="9"/>
      <c r="J43" s="9"/>
    </row>
    <row r="44" spans="2:19" customFormat="1" x14ac:dyDescent="0.25">
      <c r="I44" s="9"/>
      <c r="J44" s="9"/>
    </row>
    <row r="45" spans="2:19" customFormat="1" ht="15" customHeight="1" x14ac:dyDescent="0.25">
      <c r="I45" s="9"/>
      <c r="J45" s="9"/>
    </row>
    <row r="46" spans="2:19" customFormat="1" ht="15.75" customHeight="1" x14ac:dyDescent="0.25">
      <c r="I46" s="9"/>
      <c r="J46" s="9"/>
    </row>
    <row r="47" spans="2:19" customFormat="1" x14ac:dyDescent="0.25">
      <c r="I47" s="9"/>
      <c r="J47" s="9"/>
    </row>
    <row r="48" spans="2:19" customFormat="1" x14ac:dyDescent="0.25">
      <c r="I48" s="9"/>
      <c r="J48" s="9"/>
    </row>
    <row r="49" spans="3:10" customFormat="1" x14ac:dyDescent="0.25">
      <c r="I49" s="9"/>
      <c r="J49" s="9"/>
    </row>
    <row r="50" spans="3:10" customFormat="1" x14ac:dyDescent="0.25">
      <c r="I50" s="9"/>
      <c r="J50" s="9"/>
    </row>
    <row r="51" spans="3:10" customFormat="1" x14ac:dyDescent="0.25">
      <c r="I51" s="9"/>
      <c r="J51" s="9"/>
    </row>
    <row r="52" spans="3:10" customFormat="1" x14ac:dyDescent="0.25">
      <c r="I52" s="9"/>
      <c r="J52" s="9"/>
    </row>
    <row r="53" spans="3:10" customFormat="1" x14ac:dyDescent="0.25">
      <c r="I53" s="9"/>
      <c r="J53" s="9"/>
    </row>
    <row r="54" spans="3:10" customFormat="1" x14ac:dyDescent="0.25">
      <c r="I54" s="9"/>
      <c r="J54" s="9"/>
    </row>
    <row r="55" spans="3:10" customFormat="1" x14ac:dyDescent="0.25">
      <c r="I55" s="9"/>
      <c r="J55" s="9"/>
    </row>
    <row r="56" spans="3:10" customFormat="1" x14ac:dyDescent="0.25">
      <c r="I56" s="9"/>
      <c r="J56" s="9"/>
    </row>
    <row r="57" spans="3:10" customFormat="1" x14ac:dyDescent="0.25">
      <c r="I57" s="9"/>
      <c r="J57" s="9"/>
    </row>
    <row r="58" spans="3:10" customFormat="1" x14ac:dyDescent="0.25">
      <c r="I58" s="9"/>
      <c r="J58" s="9"/>
    </row>
    <row r="59" spans="3:10" customFormat="1" x14ac:dyDescent="0.25">
      <c r="I59" s="9"/>
      <c r="J59" s="9"/>
    </row>
    <row r="60" spans="3:10" customFormat="1" x14ac:dyDescent="0.25">
      <c r="I60" s="9"/>
      <c r="J60" s="9"/>
    </row>
    <row r="61" spans="3:10" customFormat="1" x14ac:dyDescent="0.25">
      <c r="I61" s="9"/>
      <c r="J61" s="9"/>
    </row>
    <row r="62" spans="3:10" customFormat="1" x14ac:dyDescent="0.25">
      <c r="C62" s="9"/>
      <c r="D62" s="9"/>
      <c r="I62" s="9"/>
      <c r="J62" s="9"/>
    </row>
    <row r="63" spans="3:10" customFormat="1" x14ac:dyDescent="0.25">
      <c r="C63" s="9"/>
      <c r="D63" s="9"/>
      <c r="E63" s="9"/>
      <c r="F63" s="9"/>
      <c r="G63" s="9"/>
      <c r="H63" s="9"/>
      <c r="I63" s="9"/>
      <c r="J63" s="9"/>
    </row>
    <row r="64" spans="3:10" customFormat="1" x14ac:dyDescent="0.25">
      <c r="C64" s="9"/>
      <c r="D64" s="9"/>
      <c r="E64" s="9"/>
      <c r="F64" s="9"/>
      <c r="G64" s="9"/>
      <c r="H64" s="9"/>
      <c r="I64" s="9"/>
      <c r="J64" s="9"/>
    </row>
    <row r="65" spans="3:10" customFormat="1" x14ac:dyDescent="0.25"/>
    <row r="66" spans="3:10" customFormat="1" x14ac:dyDescent="0.25"/>
    <row r="67" spans="3:10" customFormat="1" x14ac:dyDescent="0.25"/>
    <row r="68" spans="3:10" customFormat="1" x14ac:dyDescent="0.25"/>
    <row r="69" spans="3:10" customFormat="1" x14ac:dyDescent="0.25"/>
    <row r="70" spans="3:10" customFormat="1" x14ac:dyDescent="0.25"/>
    <row r="71" spans="3:10" customFormat="1" x14ac:dyDescent="0.25"/>
    <row r="72" spans="3:10" customFormat="1" x14ac:dyDescent="0.25">
      <c r="C72" s="9"/>
      <c r="D72" s="9"/>
      <c r="E72" s="9"/>
      <c r="F72" s="9"/>
      <c r="G72" s="9"/>
      <c r="H72" s="9"/>
      <c r="I72" s="9"/>
      <c r="J72" s="9"/>
    </row>
    <row r="73" spans="3:10" customFormat="1" x14ac:dyDescent="0.25">
      <c r="C73" s="9"/>
      <c r="D73" s="9"/>
      <c r="E73" s="9"/>
      <c r="F73" s="9"/>
      <c r="G73" s="9"/>
      <c r="H73" s="9"/>
      <c r="I73" s="9"/>
      <c r="J73" s="9"/>
    </row>
    <row r="74" spans="3:10" customFormat="1" x14ac:dyDescent="0.25">
      <c r="C74" s="9"/>
      <c r="D74" s="9"/>
      <c r="E74" s="9"/>
      <c r="F74" s="9"/>
      <c r="G74" s="9"/>
      <c r="H74" s="9"/>
      <c r="I74" s="9"/>
      <c r="J74" s="9"/>
    </row>
    <row r="75" spans="3:10" customFormat="1" x14ac:dyDescent="0.25">
      <c r="C75" s="9"/>
      <c r="D75" s="9"/>
      <c r="E75" s="9"/>
      <c r="F75" s="9"/>
      <c r="G75" s="9"/>
      <c r="H75" s="9"/>
      <c r="I75" s="9"/>
      <c r="J75" s="9"/>
    </row>
    <row r="76" spans="3:10" customFormat="1" x14ac:dyDescent="0.25">
      <c r="C76" s="9"/>
      <c r="D76" s="9"/>
      <c r="E76" s="9"/>
      <c r="F76" s="9"/>
      <c r="G76" s="9"/>
      <c r="H76" s="9"/>
      <c r="I76" s="9"/>
      <c r="J76" s="9"/>
    </row>
    <row r="77" spans="3:10" customFormat="1" x14ac:dyDescent="0.25">
      <c r="C77" s="9"/>
      <c r="D77" s="9"/>
      <c r="E77" s="9"/>
      <c r="F77" s="9"/>
      <c r="G77" s="9"/>
      <c r="H77" s="9"/>
      <c r="I77" s="9"/>
      <c r="J77" s="9"/>
    </row>
    <row r="78" spans="3:10" customFormat="1" x14ac:dyDescent="0.25">
      <c r="I78" s="9"/>
      <c r="J78" s="9"/>
    </row>
    <row r="79" spans="3:10" customFormat="1" ht="15" customHeight="1" x14ac:dyDescent="0.25">
      <c r="I79" s="9"/>
      <c r="J79" s="9"/>
    </row>
    <row r="80" spans="3:10" customFormat="1" ht="15.75" customHeight="1" x14ac:dyDescent="0.25">
      <c r="I80" s="9"/>
      <c r="J80" s="9"/>
    </row>
    <row r="81" spans="3:10" customFormat="1" x14ac:dyDescent="0.25">
      <c r="I81" s="9"/>
      <c r="J81" s="9"/>
    </row>
    <row r="82" spans="3:10" customFormat="1" x14ac:dyDescent="0.25">
      <c r="I82" s="9"/>
      <c r="J82" s="9"/>
    </row>
    <row r="83" spans="3:10" customFormat="1" x14ac:dyDescent="0.25">
      <c r="I83" s="9"/>
      <c r="J83" s="9"/>
    </row>
    <row r="84" spans="3:10" customFormat="1" x14ac:dyDescent="0.25">
      <c r="I84" s="9"/>
      <c r="J84" s="9"/>
    </row>
    <row r="85" spans="3:10" customFormat="1" x14ac:dyDescent="0.25">
      <c r="I85" s="9"/>
      <c r="J85" s="9"/>
    </row>
    <row r="86" spans="3:10" customFormat="1" x14ac:dyDescent="0.25">
      <c r="I86" s="9"/>
      <c r="J86" s="9"/>
    </row>
    <row r="87" spans="3:10" customFormat="1" x14ac:dyDescent="0.25">
      <c r="I87" s="9"/>
      <c r="J87" s="9"/>
    </row>
    <row r="88" spans="3:10" customFormat="1" x14ac:dyDescent="0.25">
      <c r="I88" s="9"/>
      <c r="J88" s="9"/>
    </row>
    <row r="89" spans="3:10" customFormat="1" x14ac:dyDescent="0.25">
      <c r="I89" s="9"/>
      <c r="J89" s="9"/>
    </row>
    <row r="90" spans="3:10" customFormat="1" x14ac:dyDescent="0.25">
      <c r="I90" s="9"/>
      <c r="J90" s="9"/>
    </row>
    <row r="91" spans="3:10" customFormat="1" x14ac:dyDescent="0.25">
      <c r="I91" s="9"/>
      <c r="J91" s="9"/>
    </row>
    <row r="92" spans="3:10" customFormat="1" x14ac:dyDescent="0.25">
      <c r="I92" s="9"/>
      <c r="J92" s="9"/>
    </row>
    <row r="93" spans="3:10" customFormat="1" x14ac:dyDescent="0.25">
      <c r="I93" s="9"/>
      <c r="J93" s="9"/>
    </row>
    <row r="94" spans="3:10" customFormat="1" x14ac:dyDescent="0.25">
      <c r="I94" s="9"/>
      <c r="J94" s="9"/>
    </row>
    <row r="95" spans="3:10" customFormat="1" x14ac:dyDescent="0.25">
      <c r="I95" s="9"/>
      <c r="J95" s="9"/>
    </row>
    <row r="96" spans="3:10" customFormat="1" x14ac:dyDescent="0.25">
      <c r="C96" s="9"/>
      <c r="D96" s="9"/>
      <c r="I96" s="9"/>
      <c r="J96" s="9"/>
    </row>
    <row r="97" spans="3:10" customFormat="1" x14ac:dyDescent="0.25">
      <c r="C97" s="9"/>
      <c r="D97" s="9"/>
      <c r="E97" s="9"/>
      <c r="F97" s="9"/>
      <c r="G97" s="9"/>
      <c r="H97" s="9"/>
      <c r="I97" s="9"/>
      <c r="J97" s="9"/>
    </row>
    <row r="98" spans="3:10" customFormat="1" x14ac:dyDescent="0.25">
      <c r="C98" s="9"/>
      <c r="D98" s="9"/>
      <c r="E98" s="9"/>
      <c r="F98" s="9"/>
      <c r="G98" s="9"/>
      <c r="H98" s="9"/>
      <c r="I98" s="9"/>
      <c r="J98" s="9"/>
    </row>
    <row r="99" spans="3:10" customFormat="1" x14ac:dyDescent="0.25"/>
    <row r="100" spans="3:10" customFormat="1" x14ac:dyDescent="0.25">
      <c r="C100" s="3"/>
      <c r="D100" s="3"/>
      <c r="E100" s="3"/>
      <c r="F100" s="3"/>
      <c r="G100" s="3"/>
      <c r="H100" s="3"/>
      <c r="I100" s="3"/>
      <c r="J100" s="3"/>
    </row>
    <row r="101" spans="3:10" customFormat="1" x14ac:dyDescent="0.25">
      <c r="C101" s="3"/>
      <c r="D101" s="3"/>
      <c r="E101" s="3"/>
      <c r="F101" s="3"/>
      <c r="G101" s="3"/>
      <c r="H101" s="3"/>
      <c r="I101" s="3"/>
      <c r="J101" s="3"/>
    </row>
    <row r="102" spans="3:10" customFormat="1" x14ac:dyDescent="0.25">
      <c r="C102" s="3"/>
      <c r="D102" s="3"/>
      <c r="E102" s="3"/>
      <c r="F102" s="3"/>
      <c r="G102" s="3"/>
      <c r="H102" s="3"/>
      <c r="I102" s="3"/>
      <c r="J102" s="3"/>
    </row>
    <row r="103" spans="3:10" customFormat="1" x14ac:dyDescent="0.25">
      <c r="C103" s="3"/>
      <c r="D103" s="3"/>
      <c r="E103" s="3"/>
      <c r="F103" s="3"/>
      <c r="G103" s="3"/>
      <c r="H103" s="3"/>
      <c r="I103" s="3"/>
      <c r="J103" s="3"/>
    </row>
    <row r="104" spans="3:10" customFormat="1" x14ac:dyDescent="0.25">
      <c r="C104" s="3"/>
      <c r="D104" s="3"/>
      <c r="E104" s="3"/>
      <c r="F104" s="3"/>
      <c r="G104" s="3"/>
      <c r="H104" s="3"/>
      <c r="I104" s="3"/>
      <c r="J104" s="3"/>
    </row>
  </sheetData>
  <mergeCells count="30">
    <mergeCell ref="I14:J14"/>
    <mergeCell ref="C3:C4"/>
    <mergeCell ref="D3:H4"/>
    <mergeCell ref="I3:J4"/>
    <mergeCell ref="C5:C6"/>
    <mergeCell ref="D5:J6"/>
    <mergeCell ref="C7:E8"/>
    <mergeCell ref="F7:J8"/>
    <mergeCell ref="I9:J9"/>
    <mergeCell ref="I10:J10"/>
    <mergeCell ref="I11:J11"/>
    <mergeCell ref="I12:J12"/>
    <mergeCell ref="I13:J13"/>
    <mergeCell ref="C21:D21"/>
    <mergeCell ref="I21:J21"/>
    <mergeCell ref="I15:J15"/>
    <mergeCell ref="I16:J16"/>
    <mergeCell ref="I17:J17"/>
    <mergeCell ref="I18:J18"/>
    <mergeCell ref="I19:J19"/>
    <mergeCell ref="I20:J20"/>
    <mergeCell ref="I26:J26"/>
    <mergeCell ref="G27:H27"/>
    <mergeCell ref="I27:J27"/>
    <mergeCell ref="C22:H22"/>
    <mergeCell ref="I22:J22"/>
    <mergeCell ref="D23:H23"/>
    <mergeCell ref="I23:J23"/>
    <mergeCell ref="C24:H25"/>
    <mergeCell ref="I24:J2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3"/>
  <sheetViews>
    <sheetView topLeftCell="A10" workbookViewId="0">
      <selection activeCell="L28" sqref="L28"/>
    </sheetView>
  </sheetViews>
  <sheetFormatPr defaultRowHeight="15" x14ac:dyDescent="0.25"/>
  <cols>
    <col min="1" max="1" width="9.140625" style="3"/>
    <col min="2" max="2" width="5.5703125" style="3" customWidth="1"/>
    <col min="3" max="3" width="13.140625" style="3" customWidth="1"/>
    <col min="4" max="4" width="26.28515625" style="3" bestFit="1" customWidth="1"/>
    <col min="5" max="5" width="10.42578125" style="3" customWidth="1"/>
    <col min="6" max="6" width="11.85546875" style="3" bestFit="1" customWidth="1"/>
    <col min="7" max="8" width="10.42578125" style="3" customWidth="1"/>
    <col min="9" max="9" width="9.140625" style="3" customWidth="1"/>
    <col min="10" max="13" width="9.140625" style="3"/>
    <col min="14" max="14" width="8.28515625" style="3" bestFit="1" customWidth="1"/>
    <col min="15" max="15" width="9.140625" style="3"/>
    <col min="16" max="16" width="6.85546875" customWidth="1"/>
    <col min="17" max="17" width="20.42578125" style="3" customWidth="1"/>
    <col min="18" max="18" width="10.28515625" style="3" bestFit="1" customWidth="1"/>
    <col min="19" max="16384" width="9.140625" style="3"/>
  </cols>
  <sheetData>
    <row r="1" spans="3:17" x14ac:dyDescent="0.25">
      <c r="Q1"/>
    </row>
    <row r="2" spans="3:17" ht="15.75" thickBot="1" x14ac:dyDescent="0.3"/>
    <row r="3" spans="3:17" x14ac:dyDescent="0.25">
      <c r="C3" s="55" t="s">
        <v>20</v>
      </c>
      <c r="D3" s="57" t="s">
        <v>0</v>
      </c>
      <c r="E3" s="58"/>
      <c r="F3" s="58"/>
      <c r="G3" s="58"/>
      <c r="H3" s="59"/>
      <c r="I3" s="63" t="s">
        <v>51</v>
      </c>
      <c r="J3" s="64"/>
    </row>
    <row r="4" spans="3:17" ht="15.75" thickBot="1" x14ac:dyDescent="0.3">
      <c r="C4" s="56"/>
      <c r="D4" s="60"/>
      <c r="E4" s="61"/>
      <c r="F4" s="61"/>
      <c r="G4" s="61"/>
      <c r="H4" s="62"/>
      <c r="I4" s="65"/>
      <c r="J4" s="66"/>
      <c r="O4"/>
      <c r="Q4"/>
    </row>
    <row r="5" spans="3:17" ht="15" customHeight="1" x14ac:dyDescent="0.25">
      <c r="C5" s="67" t="s">
        <v>50</v>
      </c>
      <c r="D5" s="69" t="s">
        <v>1</v>
      </c>
      <c r="E5" s="69"/>
      <c r="F5" s="69"/>
      <c r="G5" s="69"/>
      <c r="H5" s="69"/>
      <c r="I5" s="69"/>
      <c r="J5" s="70"/>
      <c r="O5"/>
      <c r="Q5"/>
    </row>
    <row r="6" spans="3:17" ht="15.75" customHeight="1" thickBot="1" x14ac:dyDescent="0.3">
      <c r="C6" s="68"/>
      <c r="D6" s="71"/>
      <c r="E6" s="71"/>
      <c r="F6" s="71"/>
      <c r="G6" s="71"/>
      <c r="H6" s="71"/>
      <c r="I6" s="71"/>
      <c r="J6" s="72"/>
      <c r="O6"/>
      <c r="Q6"/>
    </row>
    <row r="7" spans="3:17" x14ac:dyDescent="0.25">
      <c r="C7" s="73" t="s">
        <v>2</v>
      </c>
      <c r="D7" s="74"/>
      <c r="E7" s="75"/>
      <c r="F7" s="73" t="s">
        <v>3</v>
      </c>
      <c r="G7" s="74"/>
      <c r="H7" s="74"/>
      <c r="I7" s="74"/>
      <c r="J7" s="75"/>
      <c r="M7" s="3" t="s">
        <v>16</v>
      </c>
      <c r="O7"/>
      <c r="Q7"/>
    </row>
    <row r="8" spans="3:17" ht="15.75" thickBot="1" x14ac:dyDescent="0.3">
      <c r="C8" s="76"/>
      <c r="D8" s="77"/>
      <c r="E8" s="78"/>
      <c r="F8" s="76"/>
      <c r="G8" s="77"/>
      <c r="H8" s="77"/>
      <c r="I8" s="77"/>
      <c r="J8" s="78"/>
      <c r="M8" s="3">
        <v>5</v>
      </c>
      <c r="O8"/>
      <c r="Q8"/>
    </row>
    <row r="9" spans="3:17" ht="22.5" customHeight="1" thickBot="1" x14ac:dyDescent="0.3"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79" t="s">
        <v>10</v>
      </c>
      <c r="J9" s="80"/>
      <c r="O9"/>
      <c r="Q9"/>
    </row>
    <row r="10" spans="3:17" ht="18.75" x14ac:dyDescent="0.25">
      <c r="C10" s="25">
        <v>1</v>
      </c>
      <c r="D10" s="12" t="s">
        <v>54</v>
      </c>
      <c r="E10" s="27">
        <v>30</v>
      </c>
      <c r="F10" s="12">
        <v>4.5</v>
      </c>
      <c r="G10" s="12">
        <f>E10*F10</f>
        <v>135</v>
      </c>
      <c r="H10" s="25">
        <v>17</v>
      </c>
      <c r="I10" s="47">
        <f>G10*H10</f>
        <v>2295</v>
      </c>
      <c r="J10" s="47"/>
      <c r="O10"/>
      <c r="Q10"/>
    </row>
    <row r="11" spans="3:17" ht="18.75" x14ac:dyDescent="0.25">
      <c r="C11" s="26">
        <v>2</v>
      </c>
      <c r="D11" s="12" t="s">
        <v>55</v>
      </c>
      <c r="E11" s="27">
        <v>15</v>
      </c>
      <c r="F11" s="12">
        <v>4.5</v>
      </c>
      <c r="G11" s="12">
        <f>E11*F11</f>
        <v>67.5</v>
      </c>
      <c r="H11" s="26">
        <v>40</v>
      </c>
      <c r="I11" s="47">
        <f t="shared" ref="I11:I20" si="0">G11*H11</f>
        <v>2700</v>
      </c>
      <c r="J11" s="47"/>
      <c r="O11"/>
      <c r="Q11"/>
    </row>
    <row r="12" spans="3:17" ht="18.75" x14ac:dyDescent="0.25">
      <c r="C12" s="26">
        <v>3</v>
      </c>
      <c r="D12" s="12" t="s">
        <v>25</v>
      </c>
      <c r="E12" s="27">
        <v>40</v>
      </c>
      <c r="F12" s="12">
        <v>2</v>
      </c>
      <c r="G12" s="12">
        <f>E12*F12</f>
        <v>80</v>
      </c>
      <c r="H12" s="26">
        <v>30</v>
      </c>
      <c r="I12" s="47">
        <f t="shared" si="0"/>
        <v>2400</v>
      </c>
      <c r="J12" s="47"/>
      <c r="O12"/>
      <c r="Q12"/>
    </row>
    <row r="13" spans="3:17" ht="18.75" x14ac:dyDescent="0.25">
      <c r="C13" s="26">
        <v>4</v>
      </c>
      <c r="D13" s="12" t="s">
        <v>31</v>
      </c>
      <c r="E13" s="27">
        <v>2</v>
      </c>
      <c r="F13" s="12">
        <v>4.5</v>
      </c>
      <c r="G13" s="12">
        <f t="shared" ref="G13:G20" si="1">E13*F13</f>
        <v>9</v>
      </c>
      <c r="H13" s="26">
        <v>125</v>
      </c>
      <c r="I13" s="47">
        <f>G13*H13</f>
        <v>1125</v>
      </c>
      <c r="J13" s="47"/>
      <c r="O13"/>
      <c r="Q13"/>
    </row>
    <row r="14" spans="3:17" ht="18.75" x14ac:dyDescent="0.25">
      <c r="C14" s="26">
        <v>5</v>
      </c>
      <c r="D14" s="12" t="s">
        <v>43</v>
      </c>
      <c r="E14" s="27">
        <v>22</v>
      </c>
      <c r="F14" s="12">
        <v>4.5</v>
      </c>
      <c r="G14" s="12">
        <f t="shared" si="1"/>
        <v>99</v>
      </c>
      <c r="H14" s="26">
        <v>55</v>
      </c>
      <c r="I14" s="53">
        <f t="shared" si="0"/>
        <v>5445</v>
      </c>
      <c r="J14" s="54"/>
      <c r="O14"/>
      <c r="Q14"/>
    </row>
    <row r="15" spans="3:17" ht="18.75" x14ac:dyDescent="0.25">
      <c r="C15" s="26">
        <v>6</v>
      </c>
      <c r="D15" s="12" t="s">
        <v>14</v>
      </c>
      <c r="E15" s="27">
        <f>13+50</f>
        <v>63</v>
      </c>
      <c r="F15" s="12">
        <v>4.5</v>
      </c>
      <c r="G15" s="12">
        <f t="shared" si="1"/>
        <v>283.5</v>
      </c>
      <c r="H15" s="26">
        <v>35</v>
      </c>
      <c r="I15" s="47">
        <f t="shared" si="0"/>
        <v>9922.5</v>
      </c>
      <c r="J15" s="47"/>
      <c r="O15"/>
      <c r="Q15"/>
    </row>
    <row r="16" spans="3:17" ht="18.75" x14ac:dyDescent="0.25">
      <c r="C16" s="26">
        <v>7</v>
      </c>
      <c r="D16" s="12" t="s">
        <v>24</v>
      </c>
      <c r="E16" s="27">
        <v>30</v>
      </c>
      <c r="F16" s="12">
        <v>4.5</v>
      </c>
      <c r="G16" s="12">
        <f t="shared" si="1"/>
        <v>135</v>
      </c>
      <c r="H16" s="26">
        <v>35</v>
      </c>
      <c r="I16" s="47">
        <f t="shared" si="0"/>
        <v>4725</v>
      </c>
      <c r="J16" s="47"/>
      <c r="O16"/>
      <c r="Q16"/>
    </row>
    <row r="17" spans="3:19" ht="18.75" x14ac:dyDescent="0.25">
      <c r="C17" s="26">
        <v>8</v>
      </c>
      <c r="D17" s="12" t="s">
        <v>56</v>
      </c>
      <c r="E17" s="27">
        <v>28</v>
      </c>
      <c r="F17" s="12">
        <v>4.5</v>
      </c>
      <c r="G17" s="12">
        <f t="shared" si="1"/>
        <v>126</v>
      </c>
      <c r="H17" s="26">
        <v>40</v>
      </c>
      <c r="I17" s="47">
        <f t="shared" si="0"/>
        <v>5040</v>
      </c>
      <c r="J17" s="47"/>
      <c r="O17"/>
      <c r="Q17"/>
      <c r="R17"/>
      <c r="S17"/>
    </row>
    <row r="18" spans="3:19" ht="18.75" x14ac:dyDescent="0.25">
      <c r="C18" s="26">
        <v>9</v>
      </c>
      <c r="D18" s="12" t="s">
        <v>57</v>
      </c>
      <c r="E18" s="27">
        <v>200</v>
      </c>
      <c r="F18" s="12">
        <v>4.5</v>
      </c>
      <c r="G18" s="12">
        <f>E18*F18</f>
        <v>900</v>
      </c>
      <c r="H18" s="28">
        <v>45</v>
      </c>
      <c r="I18" s="48">
        <f t="shared" si="0"/>
        <v>40500</v>
      </c>
      <c r="J18" s="48"/>
      <c r="O18"/>
      <c r="Q18"/>
      <c r="R18"/>
      <c r="S18"/>
    </row>
    <row r="19" spans="3:19" ht="18.75" x14ac:dyDescent="0.25">
      <c r="C19" s="26">
        <v>10</v>
      </c>
      <c r="D19" s="12" t="s">
        <v>58</v>
      </c>
      <c r="E19" s="27">
        <v>7</v>
      </c>
      <c r="F19" s="12">
        <v>4.5</v>
      </c>
      <c r="G19" s="12">
        <f t="shared" si="1"/>
        <v>31.5</v>
      </c>
      <c r="H19" s="28">
        <v>45</v>
      </c>
      <c r="I19" s="48">
        <f t="shared" si="0"/>
        <v>1417.5</v>
      </c>
      <c r="J19" s="48"/>
      <c r="O19"/>
      <c r="Q19"/>
      <c r="R19"/>
      <c r="S19"/>
    </row>
    <row r="20" spans="3:19" ht="19.5" thickBot="1" x14ac:dyDescent="0.3">
      <c r="C20" s="26">
        <v>11</v>
      </c>
      <c r="D20" s="12" t="s">
        <v>59</v>
      </c>
      <c r="E20" s="27">
        <f>298</f>
        <v>298</v>
      </c>
      <c r="F20" s="12">
        <v>4.5</v>
      </c>
      <c r="G20" s="12">
        <f t="shared" si="1"/>
        <v>1341</v>
      </c>
      <c r="H20" s="26">
        <v>48</v>
      </c>
      <c r="I20" s="112">
        <f t="shared" si="0"/>
        <v>64368</v>
      </c>
      <c r="J20" s="112"/>
      <c r="O20"/>
      <c r="Q20"/>
      <c r="R20"/>
      <c r="S20"/>
    </row>
    <row r="21" spans="3:19" ht="19.5" thickBot="1" x14ac:dyDescent="0.3">
      <c r="C21" s="108" t="s">
        <v>12</v>
      </c>
      <c r="D21" s="109"/>
      <c r="E21" s="29">
        <f>SUM(E10:E20)</f>
        <v>735</v>
      </c>
      <c r="F21" s="30"/>
      <c r="G21" s="31">
        <f>SUM(G10:G20)</f>
        <v>3207.5</v>
      </c>
      <c r="H21" s="32"/>
      <c r="I21" s="110">
        <f>SUM(I10:J20)</f>
        <v>139938</v>
      </c>
      <c r="J21" s="111"/>
      <c r="O21"/>
      <c r="Q21"/>
      <c r="R21"/>
      <c r="S21"/>
    </row>
    <row r="22" spans="3:19" ht="21.75" thickBot="1" x14ac:dyDescent="0.3">
      <c r="C22" s="91" t="s">
        <v>27</v>
      </c>
      <c r="D22" s="92"/>
      <c r="E22" s="92"/>
      <c r="F22" s="92"/>
      <c r="G22" s="92"/>
      <c r="H22" s="93"/>
      <c r="I22" s="94">
        <v>4500</v>
      </c>
      <c r="J22" s="95"/>
      <c r="Q22" s="13"/>
      <c r="R22"/>
      <c r="S22"/>
    </row>
    <row r="23" spans="3:19" ht="21.75" thickBot="1" x14ac:dyDescent="0.3">
      <c r="C23" s="17" t="s">
        <v>53</v>
      </c>
      <c r="D23" s="91" t="s">
        <v>52</v>
      </c>
      <c r="E23" s="92"/>
      <c r="F23" s="92"/>
      <c r="G23" s="92"/>
      <c r="H23" s="93"/>
      <c r="I23" s="100">
        <v>227181.4</v>
      </c>
      <c r="J23" s="101"/>
      <c r="Q23" s="13"/>
      <c r="R23"/>
      <c r="S23"/>
    </row>
    <row r="24" spans="3:19" ht="21.75" customHeight="1" thickBot="1" x14ac:dyDescent="0.3">
      <c r="C24" s="120" t="s">
        <v>19</v>
      </c>
      <c r="D24" s="121"/>
      <c r="E24" s="121"/>
      <c r="F24" s="121"/>
      <c r="G24" s="121"/>
      <c r="H24" s="122"/>
      <c r="I24" s="118">
        <f>I21+I22+I23</f>
        <v>371619.4</v>
      </c>
      <c r="J24" s="119"/>
      <c r="Q24" s="13"/>
      <c r="R24"/>
      <c r="S24"/>
    </row>
    <row r="25" spans="3:19" ht="28.5" customHeight="1" thickBot="1" x14ac:dyDescent="0.3">
      <c r="C25" s="91" t="s">
        <v>60</v>
      </c>
      <c r="D25" s="92"/>
      <c r="E25" s="92"/>
      <c r="F25" s="92"/>
      <c r="G25" s="92"/>
      <c r="H25" s="93"/>
      <c r="I25" s="98">
        <v>283919</v>
      </c>
      <c r="J25" s="99"/>
      <c r="M25"/>
      <c r="N25"/>
      <c r="O25"/>
      <c r="P25" s="9"/>
      <c r="Q25" s="9"/>
      <c r="R25"/>
      <c r="S25"/>
    </row>
    <row r="26" spans="3:19" ht="23.25" customHeight="1" thickBot="1" x14ac:dyDescent="0.3">
      <c r="C26" s="115" t="s">
        <v>61</v>
      </c>
      <c r="D26" s="116"/>
      <c r="E26" s="116"/>
      <c r="F26" s="116"/>
      <c r="G26" s="116"/>
      <c r="H26" s="117"/>
      <c r="I26" s="113">
        <f>I24-I25</f>
        <v>87700.400000000023</v>
      </c>
      <c r="J26" s="114"/>
      <c r="O26"/>
      <c r="Q26"/>
      <c r="R26"/>
      <c r="S26"/>
    </row>
    <row r="27" spans="3:19" ht="26.25" customHeight="1" x14ac:dyDescent="0.25">
      <c r="O27"/>
      <c r="Q27"/>
      <c r="R27"/>
      <c r="S27"/>
    </row>
    <row r="28" spans="3:19" ht="16.5" customHeight="1" x14ac:dyDescent="0.25">
      <c r="O28"/>
      <c r="Q28"/>
      <c r="R28"/>
      <c r="S28"/>
    </row>
    <row r="29" spans="3:19" ht="16.5" customHeight="1" x14ac:dyDescent="0.25">
      <c r="O29"/>
      <c r="Q29"/>
      <c r="R29"/>
      <c r="S29"/>
    </row>
    <row r="30" spans="3:19" x14ac:dyDescent="0.25">
      <c r="O30"/>
      <c r="Q30"/>
      <c r="R30"/>
      <c r="S30"/>
    </row>
    <row r="31" spans="3:19" x14ac:dyDescent="0.25">
      <c r="O31"/>
      <c r="Q31"/>
      <c r="R31"/>
      <c r="S31"/>
    </row>
    <row r="32" spans="3:19" x14ac:dyDescent="0.25">
      <c r="O32"/>
      <c r="Q32"/>
      <c r="R32"/>
      <c r="S32"/>
    </row>
    <row r="33" spans="2:19" ht="18.75" x14ac:dyDescent="0.25">
      <c r="C33" s="5"/>
      <c r="D33" s="6"/>
      <c r="E33" s="6"/>
      <c r="F33" s="6"/>
      <c r="G33" s="6"/>
      <c r="H33" s="6"/>
      <c r="I33" s="5"/>
      <c r="J33" s="5"/>
      <c r="O33"/>
      <c r="Q33"/>
      <c r="R33"/>
      <c r="S33"/>
    </row>
    <row r="34" spans="2:19" ht="18.75" x14ac:dyDescent="0.25">
      <c r="C34" s="5"/>
      <c r="D34" s="6"/>
      <c r="E34" s="6"/>
      <c r="F34" s="6"/>
      <c r="G34" s="6"/>
      <c r="H34" s="6"/>
      <c r="I34" s="5"/>
      <c r="J34" s="5"/>
      <c r="O34"/>
      <c r="Q34"/>
      <c r="R34"/>
      <c r="S34"/>
    </row>
    <row r="35" spans="2:19" ht="26.25" x14ac:dyDescent="0.25">
      <c r="C35" s="7"/>
      <c r="D35" s="7"/>
      <c r="E35" s="7"/>
      <c r="F35" s="7"/>
      <c r="G35" s="7"/>
      <c r="H35" s="7"/>
      <c r="I35" s="7"/>
      <c r="J35" s="7"/>
      <c r="O35"/>
      <c r="Q35"/>
      <c r="R35"/>
      <c r="S35"/>
    </row>
    <row r="36" spans="2:19" x14ac:dyDescent="0.25">
      <c r="O36"/>
      <c r="Q36"/>
      <c r="R36"/>
      <c r="S36"/>
    </row>
    <row r="37" spans="2:19" x14ac:dyDescent="0.25">
      <c r="C37" s="9"/>
      <c r="D37" s="9"/>
      <c r="E37" s="9"/>
      <c r="F37" s="9"/>
      <c r="G37" s="9"/>
      <c r="H37" s="9"/>
      <c r="I37" s="9"/>
      <c r="J37" s="9"/>
      <c r="O37"/>
      <c r="Q37"/>
      <c r="R37"/>
      <c r="S37"/>
    </row>
    <row r="38" spans="2:19" ht="15" customHeight="1" x14ac:dyDescent="0.25">
      <c r="B38" s="24"/>
      <c r="C38" s="9"/>
      <c r="D38" s="9"/>
      <c r="E38" s="9"/>
      <c r="F38" s="9"/>
      <c r="G38" s="9"/>
      <c r="H38" s="9"/>
      <c r="I38" s="9"/>
      <c r="J38" s="9"/>
      <c r="O38"/>
      <c r="Q38"/>
      <c r="R38"/>
      <c r="S38"/>
    </row>
    <row r="39" spans="2:19" ht="15" customHeight="1" x14ac:dyDescent="0.25">
      <c r="B39" s="24"/>
      <c r="C39" s="9"/>
      <c r="D39" s="9"/>
      <c r="E39" s="9"/>
      <c r="F39" s="9"/>
      <c r="G39" s="9"/>
      <c r="H39" s="9"/>
      <c r="I39" s="9"/>
      <c r="J39" s="9"/>
      <c r="O39"/>
      <c r="Q39"/>
      <c r="R39"/>
      <c r="S39"/>
    </row>
    <row r="40" spans="2:19" ht="15" customHeight="1" x14ac:dyDescent="0.25">
      <c r="B40" s="24"/>
      <c r="C40" s="9"/>
      <c r="D40" s="9"/>
      <c r="E40" s="9"/>
      <c r="F40" s="9"/>
      <c r="G40" s="9"/>
      <c r="H40" s="9"/>
      <c r="I40" s="9"/>
      <c r="J40" s="9"/>
      <c r="O40"/>
      <c r="Q40"/>
      <c r="R40"/>
      <c r="S40"/>
    </row>
    <row r="41" spans="2:19" ht="15" customHeight="1" x14ac:dyDescent="0.25">
      <c r="C41" s="9"/>
      <c r="D41" s="9"/>
      <c r="E41" s="9"/>
      <c r="F41" s="9"/>
      <c r="G41" s="9"/>
      <c r="H41" s="9"/>
      <c r="I41" s="9"/>
      <c r="J41" s="9"/>
    </row>
    <row r="42" spans="2:19" customFormat="1" x14ac:dyDescent="0.25">
      <c r="C42" s="9"/>
      <c r="D42" s="9"/>
      <c r="E42" s="9"/>
      <c r="F42" s="9"/>
      <c r="G42" s="9"/>
      <c r="H42" s="9"/>
      <c r="I42" s="9"/>
      <c r="J42" s="9"/>
    </row>
    <row r="43" spans="2:19" customFormat="1" x14ac:dyDescent="0.25">
      <c r="I43" s="9"/>
      <c r="J43" s="9"/>
    </row>
    <row r="44" spans="2:19" customFormat="1" ht="15" customHeight="1" x14ac:dyDescent="0.25">
      <c r="I44" s="9"/>
      <c r="J44" s="9"/>
    </row>
    <row r="45" spans="2:19" customFormat="1" ht="15.75" customHeight="1" x14ac:dyDescent="0.25">
      <c r="I45" s="9"/>
      <c r="J45" s="9"/>
    </row>
    <row r="46" spans="2:19" customFormat="1" x14ac:dyDescent="0.25">
      <c r="I46" s="9"/>
      <c r="J46" s="9"/>
    </row>
    <row r="47" spans="2:19" customFormat="1" x14ac:dyDescent="0.25">
      <c r="I47" s="9"/>
      <c r="J47" s="9"/>
    </row>
    <row r="48" spans="2:19" customFormat="1" x14ac:dyDescent="0.25">
      <c r="I48" s="9"/>
      <c r="J48" s="9"/>
    </row>
    <row r="49" spans="3:10" customFormat="1" x14ac:dyDescent="0.25">
      <c r="I49" s="9"/>
      <c r="J49" s="9"/>
    </row>
    <row r="50" spans="3:10" customFormat="1" x14ac:dyDescent="0.25">
      <c r="I50" s="9"/>
      <c r="J50" s="9"/>
    </row>
    <row r="51" spans="3:10" customFormat="1" x14ac:dyDescent="0.25">
      <c r="I51" s="9"/>
      <c r="J51" s="9"/>
    </row>
    <row r="52" spans="3:10" customFormat="1" x14ac:dyDescent="0.25">
      <c r="I52" s="9"/>
      <c r="J52" s="9"/>
    </row>
    <row r="53" spans="3:10" customFormat="1" x14ac:dyDescent="0.25">
      <c r="I53" s="9"/>
      <c r="J53" s="9"/>
    </row>
    <row r="54" spans="3:10" customFormat="1" x14ac:dyDescent="0.25">
      <c r="I54" s="9"/>
      <c r="J54" s="9"/>
    </row>
    <row r="55" spans="3:10" customFormat="1" x14ac:dyDescent="0.25">
      <c r="I55" s="9"/>
      <c r="J55" s="9"/>
    </row>
    <row r="56" spans="3:10" customFormat="1" x14ac:dyDescent="0.25">
      <c r="I56" s="9"/>
      <c r="J56" s="9"/>
    </row>
    <row r="57" spans="3:10" customFormat="1" x14ac:dyDescent="0.25">
      <c r="I57" s="9"/>
      <c r="J57" s="9"/>
    </row>
    <row r="58" spans="3:10" customFormat="1" x14ac:dyDescent="0.25">
      <c r="I58" s="9"/>
      <c r="J58" s="9"/>
    </row>
    <row r="59" spans="3:10" customFormat="1" x14ac:dyDescent="0.25">
      <c r="I59" s="9"/>
      <c r="J59" s="9"/>
    </row>
    <row r="60" spans="3:10" customFormat="1" x14ac:dyDescent="0.25">
      <c r="I60" s="9"/>
      <c r="J60" s="9"/>
    </row>
    <row r="61" spans="3:10" customFormat="1" x14ac:dyDescent="0.25">
      <c r="C61" s="9"/>
      <c r="D61" s="9"/>
      <c r="I61" s="9"/>
      <c r="J61" s="9"/>
    </row>
    <row r="62" spans="3:10" customFormat="1" x14ac:dyDescent="0.25">
      <c r="C62" s="9"/>
      <c r="D62" s="9"/>
      <c r="E62" s="9"/>
      <c r="F62" s="9"/>
      <c r="G62" s="9"/>
      <c r="H62" s="9"/>
      <c r="I62" s="9"/>
      <c r="J62" s="9"/>
    </row>
    <row r="63" spans="3:10" customFormat="1" x14ac:dyDescent="0.25">
      <c r="C63" s="9"/>
      <c r="D63" s="9"/>
      <c r="E63" s="9"/>
      <c r="F63" s="9"/>
      <c r="G63" s="9"/>
      <c r="H63" s="9"/>
      <c r="I63" s="9"/>
      <c r="J63" s="9"/>
    </row>
    <row r="64" spans="3:10" customFormat="1" x14ac:dyDescent="0.25"/>
    <row r="65" spans="3:10" customFormat="1" x14ac:dyDescent="0.25"/>
    <row r="66" spans="3:10" customFormat="1" x14ac:dyDescent="0.25"/>
    <row r="67" spans="3:10" customFormat="1" x14ac:dyDescent="0.25"/>
    <row r="68" spans="3:10" customFormat="1" x14ac:dyDescent="0.25"/>
    <row r="69" spans="3:10" customFormat="1" x14ac:dyDescent="0.25"/>
    <row r="70" spans="3:10" customFormat="1" x14ac:dyDescent="0.25"/>
    <row r="71" spans="3:10" customFormat="1" x14ac:dyDescent="0.25">
      <c r="C71" s="9"/>
      <c r="D71" s="9"/>
      <c r="E71" s="9"/>
      <c r="F71" s="9"/>
      <c r="G71" s="9"/>
      <c r="H71" s="9"/>
      <c r="I71" s="9"/>
      <c r="J71" s="9"/>
    </row>
    <row r="72" spans="3:10" customFormat="1" x14ac:dyDescent="0.25">
      <c r="C72" s="9"/>
      <c r="D72" s="9"/>
      <c r="E72" s="9"/>
      <c r="F72" s="9"/>
      <c r="G72" s="9"/>
      <c r="H72" s="9"/>
      <c r="I72" s="9"/>
      <c r="J72" s="9"/>
    </row>
    <row r="73" spans="3:10" customFormat="1" x14ac:dyDescent="0.25">
      <c r="C73" s="9"/>
      <c r="D73" s="9"/>
      <c r="E73" s="9"/>
      <c r="F73" s="9"/>
      <c r="G73" s="9"/>
      <c r="H73" s="9"/>
      <c r="I73" s="9"/>
      <c r="J73" s="9"/>
    </row>
    <row r="74" spans="3:10" customFormat="1" x14ac:dyDescent="0.25">
      <c r="C74" s="9"/>
      <c r="D74" s="9"/>
      <c r="E74" s="9"/>
      <c r="F74" s="9"/>
      <c r="G74" s="9"/>
      <c r="H74" s="9"/>
      <c r="I74" s="9"/>
      <c r="J74" s="9"/>
    </row>
    <row r="75" spans="3:10" customFormat="1" x14ac:dyDescent="0.25">
      <c r="C75" s="9"/>
      <c r="D75" s="9"/>
      <c r="E75" s="9"/>
      <c r="F75" s="9"/>
      <c r="G75" s="9"/>
      <c r="H75" s="9"/>
      <c r="I75" s="9"/>
      <c r="J75" s="9"/>
    </row>
    <row r="76" spans="3:10" customFormat="1" x14ac:dyDescent="0.25">
      <c r="C76" s="9"/>
      <c r="D76" s="9"/>
      <c r="E76" s="9"/>
      <c r="F76" s="9"/>
      <c r="G76" s="9"/>
      <c r="H76" s="9"/>
      <c r="I76" s="9"/>
      <c r="J76" s="9"/>
    </row>
    <row r="77" spans="3:10" customFormat="1" x14ac:dyDescent="0.25">
      <c r="I77" s="9"/>
      <c r="J77" s="9"/>
    </row>
    <row r="78" spans="3:10" customFormat="1" ht="15" customHeight="1" x14ac:dyDescent="0.25">
      <c r="I78" s="9"/>
      <c r="J78" s="9"/>
    </row>
    <row r="79" spans="3:10" customFormat="1" ht="15.75" customHeight="1" x14ac:dyDescent="0.25">
      <c r="I79" s="9"/>
      <c r="J79" s="9"/>
    </row>
    <row r="80" spans="3:10" customFormat="1" x14ac:dyDescent="0.25">
      <c r="I80" s="9"/>
      <c r="J80" s="9"/>
    </row>
    <row r="81" spans="3:10" customFormat="1" x14ac:dyDescent="0.25">
      <c r="I81" s="9"/>
      <c r="J81" s="9"/>
    </row>
    <row r="82" spans="3:10" customFormat="1" x14ac:dyDescent="0.25">
      <c r="I82" s="9"/>
      <c r="J82" s="9"/>
    </row>
    <row r="83" spans="3:10" customFormat="1" x14ac:dyDescent="0.25">
      <c r="I83" s="9"/>
      <c r="J83" s="9"/>
    </row>
    <row r="84" spans="3:10" customFormat="1" x14ac:dyDescent="0.25">
      <c r="I84" s="9"/>
      <c r="J84" s="9"/>
    </row>
    <row r="85" spans="3:10" customFormat="1" x14ac:dyDescent="0.25">
      <c r="I85" s="9"/>
      <c r="J85" s="9"/>
    </row>
    <row r="86" spans="3:10" customFormat="1" x14ac:dyDescent="0.25">
      <c r="I86" s="9"/>
      <c r="J86" s="9"/>
    </row>
    <row r="87" spans="3:10" customFormat="1" x14ac:dyDescent="0.25">
      <c r="I87" s="9"/>
      <c r="J87" s="9"/>
    </row>
    <row r="88" spans="3:10" customFormat="1" x14ac:dyDescent="0.25">
      <c r="I88" s="9"/>
      <c r="J88" s="9"/>
    </row>
    <row r="89" spans="3:10" customFormat="1" x14ac:dyDescent="0.25">
      <c r="I89" s="9"/>
      <c r="J89" s="9"/>
    </row>
    <row r="90" spans="3:10" customFormat="1" x14ac:dyDescent="0.25">
      <c r="I90" s="9"/>
      <c r="J90" s="9"/>
    </row>
    <row r="91" spans="3:10" customFormat="1" x14ac:dyDescent="0.25">
      <c r="I91" s="9"/>
      <c r="J91" s="9"/>
    </row>
    <row r="92" spans="3:10" customFormat="1" x14ac:dyDescent="0.25">
      <c r="I92" s="9"/>
      <c r="J92" s="9"/>
    </row>
    <row r="93" spans="3:10" customFormat="1" x14ac:dyDescent="0.25">
      <c r="I93" s="9"/>
      <c r="J93" s="9"/>
    </row>
    <row r="94" spans="3:10" customFormat="1" x14ac:dyDescent="0.25">
      <c r="I94" s="9"/>
      <c r="J94" s="9"/>
    </row>
    <row r="95" spans="3:10" customFormat="1" x14ac:dyDescent="0.25">
      <c r="C95" s="9"/>
      <c r="D95" s="9"/>
      <c r="I95" s="9"/>
      <c r="J95" s="9"/>
    </row>
    <row r="96" spans="3:10" customFormat="1" x14ac:dyDescent="0.25">
      <c r="C96" s="9"/>
      <c r="D96" s="9"/>
      <c r="E96" s="9"/>
      <c r="F96" s="9"/>
      <c r="G96" s="9"/>
      <c r="H96" s="9"/>
      <c r="I96" s="9"/>
      <c r="J96" s="9"/>
    </row>
    <row r="97" spans="3:10" customFormat="1" x14ac:dyDescent="0.25">
      <c r="C97" s="9"/>
      <c r="D97" s="9"/>
      <c r="E97" s="9"/>
      <c r="F97" s="9"/>
      <c r="G97" s="9"/>
      <c r="H97" s="9"/>
      <c r="I97" s="9"/>
      <c r="J97" s="9"/>
    </row>
    <row r="98" spans="3:10" customFormat="1" x14ac:dyDescent="0.25"/>
    <row r="99" spans="3:10" customFormat="1" x14ac:dyDescent="0.25">
      <c r="C99" s="3"/>
      <c r="D99" s="3"/>
      <c r="E99" s="3"/>
      <c r="F99" s="3"/>
      <c r="G99" s="3"/>
      <c r="H99" s="3"/>
      <c r="I99" s="3"/>
      <c r="J99" s="3"/>
    </row>
    <row r="100" spans="3:10" customFormat="1" x14ac:dyDescent="0.25">
      <c r="C100" s="3"/>
      <c r="D100" s="3"/>
      <c r="E100" s="3"/>
      <c r="F100" s="3"/>
      <c r="G100" s="3"/>
      <c r="H100" s="3"/>
      <c r="I100" s="3"/>
      <c r="J100" s="3"/>
    </row>
    <row r="101" spans="3:10" customFormat="1" x14ac:dyDescent="0.25">
      <c r="C101" s="3"/>
      <c r="D101" s="3"/>
      <c r="E101" s="3"/>
      <c r="F101" s="3"/>
      <c r="G101" s="3"/>
      <c r="H101" s="3"/>
      <c r="I101" s="3"/>
      <c r="J101" s="3"/>
    </row>
    <row r="102" spans="3:10" customFormat="1" x14ac:dyDescent="0.25">
      <c r="C102" s="3"/>
      <c r="D102" s="3"/>
      <c r="E102" s="3"/>
      <c r="F102" s="3"/>
      <c r="G102" s="3"/>
      <c r="H102" s="3"/>
      <c r="I102" s="3"/>
      <c r="J102" s="3"/>
    </row>
    <row r="103" spans="3:10" customFormat="1" x14ac:dyDescent="0.25">
      <c r="C103" s="3"/>
      <c r="D103" s="3"/>
      <c r="E103" s="3"/>
      <c r="F103" s="3"/>
      <c r="G103" s="3"/>
      <c r="H103" s="3"/>
      <c r="I103" s="3"/>
      <c r="J103" s="3"/>
    </row>
  </sheetData>
  <mergeCells count="31">
    <mergeCell ref="I25:J25"/>
    <mergeCell ref="I26:J26"/>
    <mergeCell ref="C25:H25"/>
    <mergeCell ref="C26:H26"/>
    <mergeCell ref="I24:J24"/>
    <mergeCell ref="C24:H24"/>
    <mergeCell ref="C21:D21"/>
    <mergeCell ref="I21:J21"/>
    <mergeCell ref="C22:H22"/>
    <mergeCell ref="I22:J22"/>
    <mergeCell ref="D23:H23"/>
    <mergeCell ref="I23:J23"/>
    <mergeCell ref="I20:J20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I19:J19"/>
    <mergeCell ref="C7:E8"/>
    <mergeCell ref="F7:J8"/>
    <mergeCell ref="C3:C4"/>
    <mergeCell ref="D3:H4"/>
    <mergeCell ref="I3:J4"/>
    <mergeCell ref="C5:C6"/>
    <mergeCell ref="D5:J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0"/>
  <sheetViews>
    <sheetView workbookViewId="0">
      <selection activeCell="Q20" sqref="Q20"/>
    </sheetView>
  </sheetViews>
  <sheetFormatPr defaultRowHeight="15" x14ac:dyDescent="0.25"/>
  <cols>
    <col min="1" max="1" width="9.140625" style="3"/>
    <col min="2" max="2" width="5.5703125" style="3" customWidth="1"/>
    <col min="3" max="3" width="13.140625" style="3" customWidth="1"/>
    <col min="4" max="4" width="26.28515625" style="3" bestFit="1" customWidth="1"/>
    <col min="5" max="5" width="10.42578125" style="3" customWidth="1"/>
    <col min="6" max="6" width="11.85546875" style="3" bestFit="1" customWidth="1"/>
    <col min="7" max="8" width="10.42578125" style="3" customWidth="1"/>
    <col min="9" max="9" width="9.140625" style="3" customWidth="1"/>
    <col min="10" max="13" width="9.140625" style="3"/>
    <col min="14" max="14" width="8.28515625" style="3" bestFit="1" customWidth="1"/>
    <col min="15" max="15" width="9.140625" style="3"/>
    <col min="16" max="16" width="6.85546875" customWidth="1"/>
    <col min="17" max="17" width="20.42578125" style="3" customWidth="1"/>
    <col min="18" max="18" width="10.28515625" style="3" bestFit="1" customWidth="1"/>
    <col min="19" max="16384" width="9.140625" style="3"/>
  </cols>
  <sheetData>
    <row r="1" spans="3:19" x14ac:dyDescent="0.25">
      <c r="Q1"/>
    </row>
    <row r="2" spans="3:19" ht="15.75" thickBot="1" x14ac:dyDescent="0.3"/>
    <row r="3" spans="3:19" x14ac:dyDescent="0.25">
      <c r="C3" s="55" t="s">
        <v>20</v>
      </c>
      <c r="D3" s="57" t="s">
        <v>0</v>
      </c>
      <c r="E3" s="58"/>
      <c r="F3" s="58"/>
      <c r="G3" s="58"/>
      <c r="H3" s="59"/>
      <c r="I3" s="63" t="s">
        <v>62</v>
      </c>
      <c r="J3" s="64"/>
    </row>
    <row r="4" spans="3:19" ht="15.75" thickBot="1" x14ac:dyDescent="0.3">
      <c r="C4" s="56"/>
      <c r="D4" s="60"/>
      <c r="E4" s="61"/>
      <c r="F4" s="61"/>
      <c r="G4" s="61"/>
      <c r="H4" s="62"/>
      <c r="I4" s="65"/>
      <c r="J4" s="66"/>
      <c r="O4"/>
      <c r="Q4"/>
    </row>
    <row r="5" spans="3:19" ht="15" customHeight="1" x14ac:dyDescent="0.25">
      <c r="C5" s="67" t="s">
        <v>63</v>
      </c>
      <c r="D5" s="69" t="s">
        <v>1</v>
      </c>
      <c r="E5" s="69"/>
      <c r="F5" s="69"/>
      <c r="G5" s="69"/>
      <c r="H5" s="69"/>
      <c r="I5" s="69"/>
      <c r="J5" s="70"/>
      <c r="O5"/>
      <c r="Q5"/>
    </row>
    <row r="6" spans="3:19" ht="15.75" customHeight="1" thickBot="1" x14ac:dyDescent="0.3">
      <c r="C6" s="68"/>
      <c r="D6" s="71"/>
      <c r="E6" s="71"/>
      <c r="F6" s="71"/>
      <c r="G6" s="71"/>
      <c r="H6" s="71"/>
      <c r="I6" s="71"/>
      <c r="J6" s="72"/>
      <c r="O6"/>
      <c r="Q6"/>
    </row>
    <row r="7" spans="3:19" x14ac:dyDescent="0.25">
      <c r="C7" s="73" t="s">
        <v>2</v>
      </c>
      <c r="D7" s="74"/>
      <c r="E7" s="75"/>
      <c r="F7" s="73" t="s">
        <v>3</v>
      </c>
      <c r="G7" s="74"/>
      <c r="H7" s="74"/>
      <c r="I7" s="74"/>
      <c r="J7" s="75"/>
      <c r="M7" s="3" t="s">
        <v>16</v>
      </c>
      <c r="O7"/>
      <c r="Q7"/>
    </row>
    <row r="8" spans="3:19" ht="15.75" thickBot="1" x14ac:dyDescent="0.3">
      <c r="C8" s="76"/>
      <c r="D8" s="77"/>
      <c r="E8" s="78"/>
      <c r="F8" s="76"/>
      <c r="G8" s="77"/>
      <c r="H8" s="77"/>
      <c r="I8" s="77"/>
      <c r="J8" s="78"/>
      <c r="M8" s="3">
        <v>5</v>
      </c>
      <c r="O8"/>
      <c r="Q8"/>
    </row>
    <row r="9" spans="3:19" ht="22.5" customHeight="1" thickBot="1" x14ac:dyDescent="0.3"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79" t="s">
        <v>10</v>
      </c>
      <c r="J9" s="80"/>
      <c r="O9"/>
      <c r="Q9"/>
    </row>
    <row r="10" spans="3:19" ht="18.75" x14ac:dyDescent="0.25">
      <c r="C10" s="33">
        <v>1</v>
      </c>
      <c r="D10" s="12" t="s">
        <v>55</v>
      </c>
      <c r="E10" s="27">
        <v>15</v>
      </c>
      <c r="F10" s="12">
        <v>4.5</v>
      </c>
      <c r="G10" s="12">
        <f>E10*F10</f>
        <v>67.5</v>
      </c>
      <c r="H10" s="33">
        <v>40</v>
      </c>
      <c r="I10" s="47">
        <f t="shared" ref="I10:I18" si="0">G10*H10</f>
        <v>2700</v>
      </c>
      <c r="J10" s="47"/>
      <c r="O10"/>
      <c r="Q10"/>
    </row>
    <row r="11" spans="3:19" ht="18.75" x14ac:dyDescent="0.25">
      <c r="C11" s="33">
        <v>2</v>
      </c>
      <c r="D11" s="12" t="s">
        <v>25</v>
      </c>
      <c r="E11" s="27">
        <v>47</v>
      </c>
      <c r="F11" s="12">
        <v>2</v>
      </c>
      <c r="G11" s="12">
        <f>E11*F11</f>
        <v>94</v>
      </c>
      <c r="H11" s="33">
        <v>30</v>
      </c>
      <c r="I11" s="47">
        <f t="shared" si="0"/>
        <v>2820</v>
      </c>
      <c r="J11" s="47"/>
      <c r="O11"/>
      <c r="Q11"/>
    </row>
    <row r="12" spans="3:19" ht="18.75" x14ac:dyDescent="0.25">
      <c r="C12" s="33">
        <v>3</v>
      </c>
      <c r="D12" s="12" t="s">
        <v>23</v>
      </c>
      <c r="E12" s="27">
        <v>5</v>
      </c>
      <c r="F12" s="12">
        <v>4.5</v>
      </c>
      <c r="G12" s="12">
        <f t="shared" ref="G12:G18" si="1">E12*F12</f>
        <v>22.5</v>
      </c>
      <c r="H12" s="33">
        <v>25</v>
      </c>
      <c r="I12" s="47">
        <f>G12*H12</f>
        <v>562.5</v>
      </c>
      <c r="J12" s="47"/>
      <c r="O12"/>
      <c r="Q12"/>
    </row>
    <row r="13" spans="3:19" ht="18.75" x14ac:dyDescent="0.25">
      <c r="C13" s="33">
        <v>4</v>
      </c>
      <c r="D13" s="12" t="s">
        <v>43</v>
      </c>
      <c r="E13" s="27">
        <v>22</v>
      </c>
      <c r="F13" s="12">
        <v>4.5</v>
      </c>
      <c r="G13" s="12">
        <f t="shared" si="1"/>
        <v>99</v>
      </c>
      <c r="H13" s="33">
        <v>55</v>
      </c>
      <c r="I13" s="53">
        <f t="shared" si="0"/>
        <v>5445</v>
      </c>
      <c r="J13" s="54"/>
      <c r="O13"/>
      <c r="Q13"/>
    </row>
    <row r="14" spans="3:19" ht="18.75" x14ac:dyDescent="0.25">
      <c r="C14" s="33">
        <v>5</v>
      </c>
      <c r="D14" s="12" t="s">
        <v>14</v>
      </c>
      <c r="E14" s="27">
        <v>90</v>
      </c>
      <c r="F14" s="12">
        <v>4.5</v>
      </c>
      <c r="G14" s="12">
        <f t="shared" si="1"/>
        <v>405</v>
      </c>
      <c r="H14" s="33">
        <v>35</v>
      </c>
      <c r="I14" s="47">
        <f t="shared" si="0"/>
        <v>14175</v>
      </c>
      <c r="J14" s="47"/>
      <c r="O14"/>
      <c r="Q14"/>
    </row>
    <row r="15" spans="3:19" ht="18.75" x14ac:dyDescent="0.25">
      <c r="C15" s="33">
        <v>6</v>
      </c>
      <c r="D15" s="12" t="s">
        <v>56</v>
      </c>
      <c r="E15" s="27">
        <v>43</v>
      </c>
      <c r="F15" s="12">
        <v>4.5</v>
      </c>
      <c r="G15" s="12">
        <f t="shared" si="1"/>
        <v>193.5</v>
      </c>
      <c r="H15" s="33">
        <v>40</v>
      </c>
      <c r="I15" s="47">
        <f t="shared" si="0"/>
        <v>7740</v>
      </c>
      <c r="J15" s="47"/>
      <c r="O15"/>
      <c r="Q15"/>
      <c r="R15"/>
      <c r="S15"/>
    </row>
    <row r="16" spans="3:19" ht="18.75" x14ac:dyDescent="0.25">
      <c r="C16" s="33">
        <v>7</v>
      </c>
      <c r="D16" s="12" t="s">
        <v>57</v>
      </c>
      <c r="E16" s="27">
        <v>275</v>
      </c>
      <c r="F16" s="12">
        <v>4.5</v>
      </c>
      <c r="G16" s="12">
        <f>E16*F16</f>
        <v>1237.5</v>
      </c>
      <c r="H16" s="35">
        <v>45</v>
      </c>
      <c r="I16" s="48">
        <f t="shared" si="0"/>
        <v>55687.5</v>
      </c>
      <c r="J16" s="48"/>
      <c r="O16"/>
      <c r="Q16"/>
      <c r="R16"/>
      <c r="S16"/>
    </row>
    <row r="17" spans="2:19" ht="18.75" x14ac:dyDescent="0.25">
      <c r="C17" s="33">
        <v>8</v>
      </c>
      <c r="D17" s="12" t="s">
        <v>58</v>
      </c>
      <c r="E17" s="27">
        <v>10</v>
      </c>
      <c r="F17" s="12">
        <v>4.5</v>
      </c>
      <c r="G17" s="12">
        <f t="shared" si="1"/>
        <v>45</v>
      </c>
      <c r="H17" s="35">
        <v>45</v>
      </c>
      <c r="I17" s="48">
        <f t="shared" si="0"/>
        <v>2025</v>
      </c>
      <c r="J17" s="48"/>
      <c r="O17"/>
      <c r="Q17"/>
      <c r="R17"/>
      <c r="S17"/>
    </row>
    <row r="18" spans="2:19" ht="19.5" thickBot="1" x14ac:dyDescent="0.3">
      <c r="C18" s="33">
        <v>9</v>
      </c>
      <c r="D18" s="12" t="s">
        <v>59</v>
      </c>
      <c r="E18" s="27">
        <v>323</v>
      </c>
      <c r="F18" s="12">
        <v>4.5</v>
      </c>
      <c r="G18" s="12">
        <f t="shared" si="1"/>
        <v>1453.5</v>
      </c>
      <c r="H18" s="33">
        <v>50</v>
      </c>
      <c r="I18" s="112">
        <f t="shared" si="0"/>
        <v>72675</v>
      </c>
      <c r="J18" s="112"/>
      <c r="O18"/>
      <c r="Q18"/>
      <c r="R18"/>
      <c r="S18"/>
    </row>
    <row r="19" spans="2:19" ht="19.5" thickBot="1" x14ac:dyDescent="0.3">
      <c r="C19" s="108" t="s">
        <v>12</v>
      </c>
      <c r="D19" s="109"/>
      <c r="E19" s="29">
        <f>SUM(E10:E18)</f>
        <v>830</v>
      </c>
      <c r="F19" s="30"/>
      <c r="G19" s="31">
        <f>SUM(G10:G18)</f>
        <v>3617.5</v>
      </c>
      <c r="H19" s="32"/>
      <c r="I19" s="110">
        <f>SUM(I10:J18)</f>
        <v>163830</v>
      </c>
      <c r="J19" s="111"/>
      <c r="O19"/>
      <c r="Q19"/>
      <c r="R19"/>
      <c r="S19"/>
    </row>
    <row r="20" spans="2:19" ht="21.75" thickBot="1" x14ac:dyDescent="0.3">
      <c r="C20" s="91" t="s">
        <v>27</v>
      </c>
      <c r="D20" s="92"/>
      <c r="E20" s="92"/>
      <c r="F20" s="92"/>
      <c r="G20" s="92"/>
      <c r="H20" s="93"/>
      <c r="I20" s="94">
        <v>4500</v>
      </c>
      <c r="J20" s="95"/>
      <c r="Q20" s="13"/>
      <c r="R20"/>
      <c r="S20"/>
    </row>
    <row r="21" spans="2:19" ht="21.75" customHeight="1" thickBot="1" x14ac:dyDescent="0.3">
      <c r="C21" s="91" t="s">
        <v>19</v>
      </c>
      <c r="D21" s="92"/>
      <c r="E21" s="92"/>
      <c r="F21" s="92"/>
      <c r="G21" s="92"/>
      <c r="H21" s="93"/>
      <c r="I21" s="123">
        <f>I19+I20</f>
        <v>168330</v>
      </c>
      <c r="J21" s="124"/>
      <c r="Q21" s="13"/>
      <c r="R21"/>
      <c r="S21"/>
    </row>
    <row r="22" spans="2:19" ht="28.5" customHeight="1" x14ac:dyDescent="0.25">
      <c r="B22"/>
      <c r="C22"/>
      <c r="D22"/>
      <c r="E22"/>
      <c r="F22"/>
      <c r="G22"/>
      <c r="H22"/>
      <c r="I22"/>
      <c r="J22"/>
      <c r="K22"/>
      <c r="M22"/>
      <c r="N22"/>
      <c r="O22"/>
      <c r="P22" s="9"/>
      <c r="Q22" s="9"/>
      <c r="R22"/>
      <c r="S22"/>
    </row>
    <row r="23" spans="2:19" ht="23.25" customHeight="1" x14ac:dyDescent="0.25">
      <c r="B23"/>
      <c r="C23"/>
      <c r="D23"/>
      <c r="E23"/>
      <c r="F23"/>
      <c r="G23"/>
      <c r="H23"/>
      <c r="I23"/>
      <c r="J23"/>
      <c r="K23"/>
      <c r="O23"/>
      <c r="Q23"/>
      <c r="R23"/>
      <c r="S23"/>
    </row>
    <row r="24" spans="2:19" ht="26.25" customHeight="1" x14ac:dyDescent="0.25">
      <c r="O24"/>
      <c r="Q24"/>
      <c r="R24"/>
      <c r="S24"/>
    </row>
    <row r="25" spans="2:19" ht="16.5" customHeight="1" x14ac:dyDescent="0.25">
      <c r="O25"/>
      <c r="Q25"/>
      <c r="R25"/>
      <c r="S25"/>
    </row>
    <row r="26" spans="2:19" ht="16.5" customHeight="1" x14ac:dyDescent="0.25">
      <c r="O26"/>
      <c r="Q26"/>
      <c r="R26"/>
      <c r="S26"/>
    </row>
    <row r="27" spans="2:19" x14ac:dyDescent="0.25">
      <c r="O27"/>
      <c r="Q27"/>
      <c r="R27"/>
      <c r="S27"/>
    </row>
    <row r="28" spans="2:19" x14ac:dyDescent="0.25">
      <c r="O28"/>
      <c r="Q28"/>
      <c r="R28"/>
      <c r="S28"/>
    </row>
    <row r="29" spans="2:19" x14ac:dyDescent="0.25">
      <c r="O29"/>
      <c r="Q29"/>
      <c r="R29"/>
      <c r="S29"/>
    </row>
    <row r="30" spans="2:19" ht="18.75" x14ac:dyDescent="0.25">
      <c r="C30" s="5"/>
      <c r="D30" s="6"/>
      <c r="E30" s="6"/>
      <c r="F30" s="6"/>
      <c r="G30" s="6"/>
      <c r="H30" s="6"/>
      <c r="I30" s="5"/>
      <c r="J30" s="5"/>
      <c r="O30"/>
      <c r="Q30"/>
      <c r="R30"/>
      <c r="S30"/>
    </row>
    <row r="31" spans="2:19" ht="18.75" x14ac:dyDescent="0.25">
      <c r="C31" s="5"/>
      <c r="D31" s="6"/>
      <c r="E31" s="6"/>
      <c r="F31" s="6"/>
      <c r="G31" s="6"/>
      <c r="H31" s="6"/>
      <c r="I31" s="5"/>
      <c r="J31" s="5"/>
      <c r="O31"/>
      <c r="Q31"/>
      <c r="R31"/>
      <c r="S31"/>
    </row>
    <row r="32" spans="2:19" ht="26.25" x14ac:dyDescent="0.25">
      <c r="C32" s="7"/>
      <c r="D32" s="7"/>
      <c r="E32" s="7"/>
      <c r="F32" s="7"/>
      <c r="G32" s="7"/>
      <c r="H32" s="7"/>
      <c r="I32" s="7"/>
      <c r="J32" s="7"/>
      <c r="O32"/>
      <c r="Q32"/>
      <c r="R32"/>
      <c r="S32"/>
    </row>
    <row r="33" spans="2:19" x14ac:dyDescent="0.25">
      <c r="O33"/>
      <c r="Q33"/>
      <c r="R33"/>
      <c r="S33"/>
    </row>
    <row r="34" spans="2:19" x14ac:dyDescent="0.25">
      <c r="C34" s="9"/>
      <c r="D34" s="9"/>
      <c r="E34" s="9"/>
      <c r="F34" s="9"/>
      <c r="G34" s="9"/>
      <c r="H34" s="9"/>
      <c r="I34" s="9"/>
      <c r="J34" s="9"/>
      <c r="O34"/>
      <c r="Q34"/>
      <c r="R34"/>
      <c r="S34"/>
    </row>
    <row r="35" spans="2:19" ht="15" customHeight="1" x14ac:dyDescent="0.25">
      <c r="B35" s="34"/>
      <c r="C35" s="9"/>
      <c r="D35" s="9"/>
      <c r="E35" s="9"/>
      <c r="F35" s="9"/>
      <c r="G35" s="9"/>
      <c r="H35" s="9"/>
      <c r="I35" s="9"/>
      <c r="J35" s="9"/>
      <c r="O35"/>
      <c r="Q35"/>
      <c r="R35"/>
      <c r="S35"/>
    </row>
    <row r="36" spans="2:19" ht="15" customHeight="1" x14ac:dyDescent="0.25">
      <c r="B36" s="34"/>
      <c r="C36" s="9"/>
      <c r="D36" s="9"/>
      <c r="E36" s="9"/>
      <c r="F36" s="9"/>
      <c r="G36" s="9"/>
      <c r="H36" s="9"/>
      <c r="I36" s="9"/>
      <c r="J36" s="9"/>
      <c r="O36"/>
      <c r="Q36"/>
      <c r="R36"/>
      <c r="S36"/>
    </row>
    <row r="37" spans="2:19" ht="15" customHeight="1" x14ac:dyDescent="0.25">
      <c r="B37" s="34"/>
      <c r="C37" s="9"/>
      <c r="D37" s="9"/>
      <c r="E37" s="9"/>
      <c r="F37" s="9"/>
      <c r="G37" s="9"/>
      <c r="H37" s="9"/>
      <c r="I37" s="9"/>
      <c r="J37" s="9"/>
      <c r="O37"/>
      <c r="Q37"/>
      <c r="R37"/>
      <c r="S37"/>
    </row>
    <row r="38" spans="2:19" ht="15" customHeight="1" x14ac:dyDescent="0.25">
      <c r="C38" s="9"/>
      <c r="D38" s="9"/>
      <c r="E38" s="9"/>
      <c r="F38" s="9"/>
      <c r="G38" s="9"/>
      <c r="H38" s="9"/>
      <c r="I38" s="9"/>
      <c r="J38" s="9"/>
    </row>
    <row r="39" spans="2:19" customFormat="1" x14ac:dyDescent="0.25">
      <c r="C39" s="9"/>
      <c r="D39" s="9"/>
      <c r="E39" s="9"/>
      <c r="F39" s="9"/>
      <c r="G39" s="9"/>
      <c r="H39" s="9"/>
      <c r="I39" s="9"/>
      <c r="J39" s="9"/>
    </row>
    <row r="40" spans="2:19" customFormat="1" x14ac:dyDescent="0.25">
      <c r="I40" s="9"/>
      <c r="J40" s="9"/>
    </row>
    <row r="41" spans="2:19" customFormat="1" ht="15" customHeight="1" x14ac:dyDescent="0.25">
      <c r="I41" s="9"/>
      <c r="J41" s="9"/>
    </row>
    <row r="42" spans="2:19" customFormat="1" ht="15.75" customHeight="1" x14ac:dyDescent="0.25">
      <c r="I42" s="9"/>
      <c r="J42" s="9"/>
    </row>
    <row r="43" spans="2:19" customFormat="1" x14ac:dyDescent="0.25">
      <c r="I43" s="9"/>
      <c r="J43" s="9"/>
    </row>
    <row r="44" spans="2:19" customFormat="1" x14ac:dyDescent="0.25">
      <c r="I44" s="9"/>
      <c r="J44" s="9"/>
    </row>
    <row r="45" spans="2:19" customFormat="1" x14ac:dyDescent="0.25">
      <c r="I45" s="9"/>
      <c r="J45" s="9"/>
    </row>
    <row r="46" spans="2:19" customFormat="1" x14ac:dyDescent="0.25">
      <c r="I46" s="9"/>
      <c r="J46" s="9"/>
    </row>
    <row r="47" spans="2:19" customFormat="1" x14ac:dyDescent="0.25">
      <c r="I47" s="9"/>
      <c r="J47" s="9"/>
    </row>
    <row r="48" spans="2:19" customFormat="1" x14ac:dyDescent="0.25">
      <c r="I48" s="9"/>
      <c r="J48" s="9"/>
    </row>
    <row r="49" spans="3:10" customFormat="1" x14ac:dyDescent="0.25">
      <c r="I49" s="9"/>
      <c r="J49" s="9"/>
    </row>
    <row r="50" spans="3:10" customFormat="1" x14ac:dyDescent="0.25">
      <c r="I50" s="9"/>
      <c r="J50" s="9"/>
    </row>
    <row r="51" spans="3:10" customFormat="1" x14ac:dyDescent="0.25">
      <c r="I51" s="9"/>
      <c r="J51" s="9"/>
    </row>
    <row r="52" spans="3:10" customFormat="1" x14ac:dyDescent="0.25">
      <c r="I52" s="9"/>
      <c r="J52" s="9"/>
    </row>
    <row r="53" spans="3:10" customFormat="1" x14ac:dyDescent="0.25">
      <c r="I53" s="9"/>
      <c r="J53" s="9"/>
    </row>
    <row r="54" spans="3:10" customFormat="1" x14ac:dyDescent="0.25">
      <c r="I54" s="9"/>
      <c r="J54" s="9"/>
    </row>
    <row r="55" spans="3:10" customFormat="1" x14ac:dyDescent="0.25">
      <c r="I55" s="9"/>
      <c r="J55" s="9"/>
    </row>
    <row r="56" spans="3:10" customFormat="1" x14ac:dyDescent="0.25">
      <c r="I56" s="9"/>
      <c r="J56" s="9"/>
    </row>
    <row r="57" spans="3:10" customFormat="1" x14ac:dyDescent="0.25">
      <c r="I57" s="9"/>
      <c r="J57" s="9"/>
    </row>
    <row r="58" spans="3:10" customFormat="1" x14ac:dyDescent="0.25">
      <c r="C58" s="9"/>
      <c r="D58" s="9"/>
      <c r="I58" s="9"/>
      <c r="J58" s="9"/>
    </row>
    <row r="59" spans="3:10" customFormat="1" x14ac:dyDescent="0.25">
      <c r="C59" s="9"/>
      <c r="D59" s="9"/>
      <c r="E59" s="9"/>
      <c r="F59" s="9"/>
      <c r="G59" s="9"/>
      <c r="H59" s="9"/>
      <c r="I59" s="9"/>
      <c r="J59" s="9"/>
    </row>
    <row r="60" spans="3:10" customFormat="1" x14ac:dyDescent="0.25">
      <c r="C60" s="9"/>
      <c r="D60" s="9"/>
      <c r="E60" s="9"/>
      <c r="F60" s="9"/>
      <c r="G60" s="9"/>
      <c r="H60" s="9"/>
      <c r="I60" s="9"/>
      <c r="J60" s="9"/>
    </row>
    <row r="61" spans="3:10" customFormat="1" x14ac:dyDescent="0.25"/>
    <row r="62" spans="3:10" customFormat="1" x14ac:dyDescent="0.25"/>
    <row r="63" spans="3:10" customFormat="1" x14ac:dyDescent="0.25"/>
    <row r="64" spans="3:10" customFormat="1" x14ac:dyDescent="0.25"/>
    <row r="65" spans="3:10" customFormat="1" x14ac:dyDescent="0.25"/>
    <row r="66" spans="3:10" customFormat="1" x14ac:dyDescent="0.25"/>
    <row r="67" spans="3:10" customFormat="1" x14ac:dyDescent="0.25"/>
    <row r="68" spans="3:10" customFormat="1" x14ac:dyDescent="0.25">
      <c r="C68" s="9"/>
      <c r="D68" s="9"/>
      <c r="E68" s="9"/>
      <c r="F68" s="9"/>
      <c r="G68" s="9"/>
      <c r="H68" s="9"/>
      <c r="I68" s="9"/>
      <c r="J68" s="9"/>
    </row>
    <row r="69" spans="3:10" customFormat="1" x14ac:dyDescent="0.25">
      <c r="C69" s="9"/>
      <c r="D69" s="9"/>
      <c r="E69" s="9"/>
      <c r="F69" s="9"/>
      <c r="G69" s="9"/>
      <c r="H69" s="9"/>
      <c r="I69" s="9"/>
      <c r="J69" s="9"/>
    </row>
    <row r="70" spans="3:10" customFormat="1" x14ac:dyDescent="0.25">
      <c r="C70" s="9"/>
      <c r="D70" s="9"/>
      <c r="E70" s="9"/>
      <c r="F70" s="9"/>
      <c r="G70" s="9"/>
      <c r="H70" s="9"/>
      <c r="I70" s="9"/>
      <c r="J70" s="9"/>
    </row>
    <row r="71" spans="3:10" customFormat="1" x14ac:dyDescent="0.25">
      <c r="C71" s="9"/>
      <c r="D71" s="9"/>
      <c r="E71" s="9"/>
      <c r="F71" s="9"/>
      <c r="G71" s="9"/>
      <c r="H71" s="9"/>
      <c r="I71" s="9"/>
      <c r="J71" s="9"/>
    </row>
    <row r="72" spans="3:10" customFormat="1" x14ac:dyDescent="0.25">
      <c r="C72" s="9"/>
      <c r="D72" s="9"/>
      <c r="E72" s="9"/>
      <c r="F72" s="9"/>
      <c r="G72" s="9"/>
      <c r="H72" s="9"/>
      <c r="I72" s="9"/>
      <c r="J72" s="9"/>
    </row>
    <row r="73" spans="3:10" customFormat="1" x14ac:dyDescent="0.25">
      <c r="C73" s="9"/>
      <c r="D73" s="9"/>
      <c r="E73" s="9"/>
      <c r="F73" s="9"/>
      <c r="G73" s="9"/>
      <c r="H73" s="9"/>
      <c r="I73" s="9"/>
      <c r="J73" s="9"/>
    </row>
    <row r="74" spans="3:10" customFormat="1" x14ac:dyDescent="0.25">
      <c r="I74" s="9"/>
      <c r="J74" s="9"/>
    </row>
    <row r="75" spans="3:10" customFormat="1" ht="15" customHeight="1" x14ac:dyDescent="0.25">
      <c r="I75" s="9"/>
      <c r="J75" s="9"/>
    </row>
    <row r="76" spans="3:10" customFormat="1" ht="15.75" customHeight="1" x14ac:dyDescent="0.25">
      <c r="I76" s="9"/>
      <c r="J76" s="9"/>
    </row>
    <row r="77" spans="3:10" customFormat="1" x14ac:dyDescent="0.25">
      <c r="I77" s="9"/>
      <c r="J77" s="9"/>
    </row>
    <row r="78" spans="3:10" customFormat="1" x14ac:dyDescent="0.25">
      <c r="I78" s="9"/>
      <c r="J78" s="9"/>
    </row>
    <row r="79" spans="3:10" customFormat="1" x14ac:dyDescent="0.25">
      <c r="I79" s="9"/>
      <c r="J79" s="9"/>
    </row>
    <row r="80" spans="3:10" customFormat="1" x14ac:dyDescent="0.25">
      <c r="I80" s="9"/>
      <c r="J80" s="9"/>
    </row>
    <row r="81" spans="3:10" customFormat="1" x14ac:dyDescent="0.25">
      <c r="I81" s="9"/>
      <c r="J81" s="9"/>
    </row>
    <row r="82" spans="3:10" customFormat="1" x14ac:dyDescent="0.25">
      <c r="I82" s="9"/>
      <c r="J82" s="9"/>
    </row>
    <row r="83" spans="3:10" customFormat="1" x14ac:dyDescent="0.25">
      <c r="I83" s="9"/>
      <c r="J83" s="9"/>
    </row>
    <row r="84" spans="3:10" customFormat="1" x14ac:dyDescent="0.25">
      <c r="I84" s="9"/>
      <c r="J84" s="9"/>
    </row>
    <row r="85" spans="3:10" customFormat="1" x14ac:dyDescent="0.25">
      <c r="I85" s="9"/>
      <c r="J85" s="9"/>
    </row>
    <row r="86" spans="3:10" customFormat="1" x14ac:dyDescent="0.25">
      <c r="I86" s="9"/>
      <c r="J86" s="9"/>
    </row>
    <row r="87" spans="3:10" customFormat="1" x14ac:dyDescent="0.25">
      <c r="I87" s="9"/>
      <c r="J87" s="9"/>
    </row>
    <row r="88" spans="3:10" customFormat="1" x14ac:dyDescent="0.25">
      <c r="I88" s="9"/>
      <c r="J88" s="9"/>
    </row>
    <row r="89" spans="3:10" customFormat="1" x14ac:dyDescent="0.25">
      <c r="I89" s="9"/>
      <c r="J89" s="9"/>
    </row>
    <row r="90" spans="3:10" customFormat="1" x14ac:dyDescent="0.25">
      <c r="I90" s="9"/>
      <c r="J90" s="9"/>
    </row>
    <row r="91" spans="3:10" customFormat="1" x14ac:dyDescent="0.25">
      <c r="I91" s="9"/>
      <c r="J91" s="9"/>
    </row>
    <row r="92" spans="3:10" customFormat="1" x14ac:dyDescent="0.25">
      <c r="C92" s="9"/>
      <c r="D92" s="9"/>
      <c r="I92" s="9"/>
      <c r="J92" s="9"/>
    </row>
    <row r="93" spans="3:10" customFormat="1" x14ac:dyDescent="0.25">
      <c r="C93" s="9"/>
      <c r="D93" s="9"/>
      <c r="E93" s="9"/>
      <c r="F93" s="9"/>
      <c r="G93" s="9"/>
      <c r="H93" s="9"/>
      <c r="I93" s="9"/>
      <c r="J93" s="9"/>
    </row>
    <row r="94" spans="3:10" customFormat="1" x14ac:dyDescent="0.25">
      <c r="C94" s="9"/>
      <c r="D94" s="9"/>
      <c r="E94" s="9"/>
      <c r="F94" s="9"/>
      <c r="G94" s="9"/>
      <c r="H94" s="9"/>
      <c r="I94" s="9"/>
      <c r="J94" s="9"/>
    </row>
    <row r="95" spans="3:10" customFormat="1" x14ac:dyDescent="0.25"/>
    <row r="96" spans="3:10" customFormat="1" x14ac:dyDescent="0.25">
      <c r="C96" s="3"/>
      <c r="D96" s="3"/>
      <c r="E96" s="3"/>
      <c r="F96" s="3"/>
      <c r="G96" s="3"/>
      <c r="H96" s="3"/>
      <c r="I96" s="3"/>
      <c r="J96" s="3"/>
    </row>
    <row r="97" spans="3:10" customFormat="1" x14ac:dyDescent="0.25">
      <c r="C97" s="3"/>
      <c r="D97" s="3"/>
      <c r="E97" s="3"/>
      <c r="F97" s="3"/>
      <c r="G97" s="3"/>
      <c r="H97" s="3"/>
      <c r="I97" s="3"/>
      <c r="J97" s="3"/>
    </row>
    <row r="98" spans="3:10" customFormat="1" x14ac:dyDescent="0.25">
      <c r="C98" s="3"/>
      <c r="D98" s="3"/>
      <c r="E98" s="3"/>
      <c r="F98" s="3"/>
      <c r="G98" s="3"/>
      <c r="H98" s="3"/>
      <c r="I98" s="3"/>
      <c r="J98" s="3"/>
    </row>
    <row r="99" spans="3:10" customFormat="1" x14ac:dyDescent="0.25">
      <c r="C99" s="3"/>
      <c r="D99" s="3"/>
      <c r="E99" s="3"/>
      <c r="F99" s="3"/>
      <c r="G99" s="3"/>
      <c r="H99" s="3"/>
      <c r="I99" s="3"/>
      <c r="J99" s="3"/>
    </row>
    <row r="100" spans="3:10" customFormat="1" x14ac:dyDescent="0.25">
      <c r="C100" s="3"/>
      <c r="D100" s="3"/>
      <c r="E100" s="3"/>
      <c r="F100" s="3"/>
      <c r="G100" s="3"/>
      <c r="H100" s="3"/>
      <c r="I100" s="3"/>
      <c r="J100" s="3"/>
    </row>
  </sheetData>
  <mergeCells count="23">
    <mergeCell ref="C7:E8"/>
    <mergeCell ref="F7:J8"/>
    <mergeCell ref="C3:C4"/>
    <mergeCell ref="D3:H4"/>
    <mergeCell ref="I3:J4"/>
    <mergeCell ref="C5:C6"/>
    <mergeCell ref="D5:J6"/>
    <mergeCell ref="I9:J9"/>
    <mergeCell ref="I10:J10"/>
    <mergeCell ref="I11:J11"/>
    <mergeCell ref="I12:J12"/>
    <mergeCell ref="I13:J13"/>
    <mergeCell ref="I14:J14"/>
    <mergeCell ref="I15:J15"/>
    <mergeCell ref="I16:J16"/>
    <mergeCell ref="I17:J17"/>
    <mergeCell ref="I18:J18"/>
    <mergeCell ref="C21:H21"/>
    <mergeCell ref="I21:J21"/>
    <mergeCell ref="C19:D19"/>
    <mergeCell ref="I19:J19"/>
    <mergeCell ref="C20:H20"/>
    <mergeCell ref="I20:J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93"/>
  <sheetViews>
    <sheetView workbookViewId="0">
      <selection activeCell="K11" sqref="K11"/>
    </sheetView>
  </sheetViews>
  <sheetFormatPr defaultRowHeight="15" x14ac:dyDescent="0.25"/>
  <cols>
    <col min="1" max="1" width="9.140625" style="3"/>
    <col min="2" max="2" width="5.5703125" style="3" customWidth="1"/>
    <col min="3" max="3" width="13.140625" style="3" customWidth="1"/>
    <col min="4" max="4" width="26.28515625" style="3" bestFit="1" customWidth="1"/>
    <col min="5" max="5" width="10.42578125" style="3" customWidth="1"/>
    <col min="6" max="6" width="11.85546875" style="3" bestFit="1" customWidth="1"/>
    <col min="7" max="8" width="10.42578125" style="3" customWidth="1"/>
    <col min="9" max="9" width="9.140625" style="3" customWidth="1"/>
    <col min="10" max="13" width="9.140625" style="3"/>
    <col min="14" max="14" width="8.28515625" style="3" bestFit="1" customWidth="1"/>
    <col min="15" max="15" width="9.140625" style="3"/>
    <col min="16" max="16" width="6.85546875" customWidth="1"/>
    <col min="17" max="17" width="20.42578125" style="3" customWidth="1"/>
    <col min="18" max="18" width="10.28515625" style="3" bestFit="1" customWidth="1"/>
    <col min="19" max="16384" width="9.140625" style="3"/>
  </cols>
  <sheetData>
    <row r="1" spans="2:19" x14ac:dyDescent="0.25">
      <c r="Q1"/>
    </row>
    <row r="2" spans="2:19" ht="15.75" thickBot="1" x14ac:dyDescent="0.3"/>
    <row r="3" spans="2:19" x14ac:dyDescent="0.25">
      <c r="C3" s="55" t="s">
        <v>68</v>
      </c>
      <c r="D3" s="57" t="s">
        <v>0</v>
      </c>
      <c r="E3" s="58"/>
      <c r="F3" s="58"/>
      <c r="G3" s="58"/>
      <c r="H3" s="59"/>
      <c r="I3" s="63" t="s">
        <v>64</v>
      </c>
      <c r="J3" s="64"/>
    </row>
    <row r="4" spans="2:19" ht="15.75" thickBot="1" x14ac:dyDescent="0.3">
      <c r="C4" s="56"/>
      <c r="D4" s="60"/>
      <c r="E4" s="61"/>
      <c r="F4" s="61"/>
      <c r="G4" s="61"/>
      <c r="H4" s="62"/>
      <c r="I4" s="65"/>
      <c r="J4" s="66"/>
      <c r="O4"/>
      <c r="Q4"/>
    </row>
    <row r="5" spans="2:19" ht="15" customHeight="1" x14ac:dyDescent="0.25">
      <c r="C5" s="67" t="s">
        <v>65</v>
      </c>
      <c r="D5" s="69" t="s">
        <v>1</v>
      </c>
      <c r="E5" s="69"/>
      <c r="F5" s="69"/>
      <c r="G5" s="69"/>
      <c r="H5" s="69"/>
      <c r="I5" s="69"/>
      <c r="J5" s="70"/>
      <c r="O5"/>
      <c r="Q5"/>
    </row>
    <row r="6" spans="2:19" ht="15.75" customHeight="1" thickBot="1" x14ac:dyDescent="0.3">
      <c r="C6" s="68"/>
      <c r="D6" s="71"/>
      <c r="E6" s="71"/>
      <c r="F6" s="71"/>
      <c r="G6" s="71"/>
      <c r="H6" s="71"/>
      <c r="I6" s="71"/>
      <c r="J6" s="72"/>
      <c r="O6"/>
      <c r="Q6"/>
    </row>
    <row r="7" spans="2:19" x14ac:dyDescent="0.25">
      <c r="C7" s="73" t="s">
        <v>2</v>
      </c>
      <c r="D7" s="74"/>
      <c r="E7" s="75"/>
      <c r="F7" s="73" t="s">
        <v>3</v>
      </c>
      <c r="G7" s="74"/>
      <c r="H7" s="74"/>
      <c r="I7" s="74"/>
      <c r="J7" s="75"/>
      <c r="M7" s="3" t="s">
        <v>16</v>
      </c>
      <c r="O7"/>
      <c r="Q7"/>
    </row>
    <row r="8" spans="2:19" ht="15.75" thickBot="1" x14ac:dyDescent="0.3">
      <c r="C8" s="76"/>
      <c r="D8" s="77"/>
      <c r="E8" s="78"/>
      <c r="F8" s="76"/>
      <c r="G8" s="77"/>
      <c r="H8" s="77"/>
      <c r="I8" s="77"/>
      <c r="J8" s="78"/>
      <c r="M8" s="3">
        <v>3</v>
      </c>
      <c r="O8"/>
      <c r="Q8"/>
    </row>
    <row r="9" spans="2:19" ht="22.5" customHeight="1" thickBot="1" x14ac:dyDescent="0.3"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79" t="s">
        <v>10</v>
      </c>
      <c r="J9" s="80"/>
      <c r="O9"/>
      <c r="Q9"/>
    </row>
    <row r="10" spans="2:19" ht="19.5" thickBot="1" x14ac:dyDescent="0.3">
      <c r="C10" s="36">
        <v>1</v>
      </c>
      <c r="D10" s="12" t="s">
        <v>59</v>
      </c>
      <c r="E10" s="27">
        <v>250</v>
      </c>
      <c r="F10" s="12">
        <v>4.5</v>
      </c>
      <c r="G10" s="12">
        <f t="shared" ref="G10" si="0">E10*F10</f>
        <v>1125</v>
      </c>
      <c r="H10" s="36">
        <v>50</v>
      </c>
      <c r="I10" s="112">
        <f t="shared" ref="I10" si="1">G10*H10</f>
        <v>56250</v>
      </c>
      <c r="J10" s="112"/>
      <c r="O10"/>
      <c r="Q10"/>
      <c r="R10"/>
      <c r="S10"/>
    </row>
    <row r="11" spans="2:19" ht="19.5" thickBot="1" x14ac:dyDescent="0.3">
      <c r="C11" s="108" t="s">
        <v>12</v>
      </c>
      <c r="D11" s="109"/>
      <c r="E11" s="29">
        <f>SUM(E10:E10)</f>
        <v>250</v>
      </c>
      <c r="F11" s="30"/>
      <c r="G11" s="31">
        <f>SUM(G10:G10)</f>
        <v>1125</v>
      </c>
      <c r="H11" s="32"/>
      <c r="I11" s="110">
        <f>SUM(I10:J10)</f>
        <v>56250</v>
      </c>
      <c r="J11" s="111"/>
      <c r="O11"/>
      <c r="Q11"/>
      <c r="R11"/>
      <c r="S11"/>
    </row>
    <row r="12" spans="2:19" ht="21.75" thickBot="1" x14ac:dyDescent="0.3">
      <c r="C12" s="91" t="s">
        <v>27</v>
      </c>
      <c r="D12" s="92"/>
      <c r="E12" s="92"/>
      <c r="F12" s="92"/>
      <c r="G12" s="92"/>
      <c r="H12" s="93"/>
      <c r="I12" s="94">
        <v>9000</v>
      </c>
      <c r="J12" s="95"/>
      <c r="Q12" s="13"/>
      <c r="R12"/>
      <c r="S12"/>
    </row>
    <row r="13" spans="2:19" ht="21.75" thickBot="1" x14ac:dyDescent="0.3">
      <c r="C13" s="17" t="s">
        <v>66</v>
      </c>
      <c r="D13" s="91" t="s">
        <v>67</v>
      </c>
      <c r="E13" s="92"/>
      <c r="F13" s="92"/>
      <c r="G13" s="92"/>
      <c r="H13" s="93"/>
      <c r="I13" s="125">
        <v>168330</v>
      </c>
      <c r="J13" s="126"/>
      <c r="Q13" s="13"/>
      <c r="R13"/>
      <c r="S13"/>
    </row>
    <row r="14" spans="2:19" ht="21.75" customHeight="1" thickBot="1" x14ac:dyDescent="0.3">
      <c r="C14" s="115" t="s">
        <v>19</v>
      </c>
      <c r="D14" s="116"/>
      <c r="E14" s="116"/>
      <c r="F14" s="116"/>
      <c r="G14" s="116"/>
      <c r="H14" s="117"/>
      <c r="I14" s="113">
        <f>SUM(I11:J13)</f>
        <v>233580</v>
      </c>
      <c r="J14" s="114"/>
      <c r="Q14" s="13"/>
      <c r="R14"/>
      <c r="S14"/>
    </row>
    <row r="15" spans="2:19" ht="21" customHeight="1" x14ac:dyDescent="0.25">
      <c r="B15"/>
      <c r="K15"/>
      <c r="M15"/>
      <c r="N15"/>
      <c r="O15"/>
      <c r="P15" s="9"/>
      <c r="Q15" s="9"/>
      <c r="R15"/>
      <c r="S15"/>
    </row>
    <row r="16" spans="2:19" ht="23.25" customHeight="1" x14ac:dyDescent="0.25">
      <c r="B16"/>
      <c r="C16"/>
      <c r="D16"/>
      <c r="E16"/>
      <c r="F16"/>
      <c r="G16"/>
      <c r="H16"/>
      <c r="I16"/>
      <c r="J16"/>
      <c r="K16"/>
      <c r="O16"/>
      <c r="Q16"/>
      <c r="R16"/>
      <c r="S16"/>
    </row>
    <row r="17" spans="2:19" ht="26.25" customHeight="1" x14ac:dyDescent="0.25">
      <c r="O17"/>
      <c r="Q17"/>
      <c r="R17"/>
      <c r="S17"/>
    </row>
    <row r="18" spans="2:19" ht="16.5" customHeight="1" x14ac:dyDescent="0.25">
      <c r="O18"/>
      <c r="Q18"/>
      <c r="R18"/>
      <c r="S18"/>
    </row>
    <row r="19" spans="2:19" ht="16.5" customHeight="1" x14ac:dyDescent="0.25">
      <c r="O19"/>
      <c r="Q19"/>
      <c r="R19"/>
      <c r="S19"/>
    </row>
    <row r="20" spans="2:19" x14ac:dyDescent="0.25">
      <c r="O20"/>
      <c r="Q20"/>
      <c r="R20"/>
      <c r="S20"/>
    </row>
    <row r="21" spans="2:19" x14ac:dyDescent="0.25">
      <c r="O21"/>
      <c r="Q21"/>
      <c r="R21"/>
      <c r="S21"/>
    </row>
    <row r="22" spans="2:19" x14ac:dyDescent="0.25">
      <c r="O22"/>
      <c r="Q22"/>
      <c r="R22"/>
      <c r="S22"/>
    </row>
    <row r="23" spans="2:19" ht="18.75" x14ac:dyDescent="0.25">
      <c r="C23" s="5"/>
      <c r="D23" s="6"/>
      <c r="E23" s="6"/>
      <c r="F23" s="6"/>
      <c r="G23" s="6"/>
      <c r="H23" s="6"/>
      <c r="I23" s="5"/>
      <c r="J23" s="5"/>
      <c r="O23"/>
      <c r="Q23"/>
      <c r="R23"/>
      <c r="S23"/>
    </row>
    <row r="24" spans="2:19" ht="18.75" x14ac:dyDescent="0.25">
      <c r="C24" s="5"/>
      <c r="D24" s="6"/>
      <c r="E24" s="6"/>
      <c r="F24" s="6"/>
      <c r="G24" s="6"/>
      <c r="H24" s="6"/>
      <c r="I24" s="5"/>
      <c r="J24" s="5"/>
      <c r="O24"/>
      <c r="Q24"/>
      <c r="R24"/>
      <c r="S24"/>
    </row>
    <row r="25" spans="2:19" ht="26.25" x14ac:dyDescent="0.25">
      <c r="C25" s="7"/>
      <c r="D25" s="7"/>
      <c r="E25" s="7"/>
      <c r="F25" s="7"/>
      <c r="G25" s="7"/>
      <c r="H25" s="7"/>
      <c r="I25" s="7"/>
      <c r="J25" s="7"/>
      <c r="O25"/>
      <c r="Q25"/>
      <c r="R25"/>
      <c r="S25"/>
    </row>
    <row r="26" spans="2:19" x14ac:dyDescent="0.25">
      <c r="O26"/>
      <c r="Q26"/>
      <c r="R26"/>
      <c r="S26"/>
    </row>
    <row r="27" spans="2:19" x14ac:dyDescent="0.25">
      <c r="C27" s="9"/>
      <c r="D27" s="9"/>
      <c r="E27" s="9"/>
      <c r="F27" s="9"/>
      <c r="G27" s="9"/>
      <c r="H27" s="9"/>
      <c r="I27" s="9"/>
      <c r="J27" s="9"/>
      <c r="O27"/>
      <c r="Q27"/>
      <c r="R27"/>
      <c r="S27"/>
    </row>
    <row r="28" spans="2:19" ht="15" customHeight="1" x14ac:dyDescent="0.25">
      <c r="B28" s="37"/>
      <c r="C28" s="9"/>
      <c r="D28" s="9"/>
      <c r="E28" s="9"/>
      <c r="F28" s="9"/>
      <c r="G28" s="9"/>
      <c r="H28" s="9"/>
      <c r="I28" s="9"/>
      <c r="J28" s="9"/>
      <c r="O28"/>
      <c r="Q28"/>
      <c r="R28"/>
      <c r="S28"/>
    </row>
    <row r="29" spans="2:19" ht="15" customHeight="1" x14ac:dyDescent="0.25">
      <c r="B29" s="37"/>
      <c r="C29" s="9"/>
      <c r="D29" s="9"/>
      <c r="E29" s="9"/>
      <c r="F29" s="9"/>
      <c r="G29" s="9"/>
      <c r="H29" s="9"/>
      <c r="I29" s="9"/>
      <c r="J29" s="9"/>
      <c r="O29"/>
      <c r="Q29"/>
      <c r="R29"/>
      <c r="S29"/>
    </row>
    <row r="30" spans="2:19" ht="15" customHeight="1" x14ac:dyDescent="0.25">
      <c r="B30" s="37"/>
      <c r="C30" s="9"/>
      <c r="D30" s="9"/>
      <c r="E30" s="9"/>
      <c r="F30" s="9"/>
      <c r="G30" s="9"/>
      <c r="H30" s="9"/>
      <c r="I30" s="9"/>
      <c r="J30" s="9"/>
      <c r="O30"/>
      <c r="Q30"/>
      <c r="R30"/>
      <c r="S30"/>
    </row>
    <row r="31" spans="2:19" ht="15" customHeight="1" x14ac:dyDescent="0.25">
      <c r="C31" s="9"/>
      <c r="D31" s="9"/>
      <c r="E31" s="9"/>
      <c r="F31" s="9"/>
      <c r="G31" s="9"/>
      <c r="H31" s="9"/>
      <c r="I31" s="9"/>
      <c r="J31" s="9"/>
    </row>
    <row r="32" spans="2:19" customFormat="1" x14ac:dyDescent="0.25">
      <c r="C32" s="9"/>
      <c r="D32" s="9"/>
      <c r="E32" s="9"/>
      <c r="F32" s="9"/>
      <c r="G32" s="9"/>
      <c r="H32" s="9"/>
      <c r="I32" s="9"/>
      <c r="J32" s="9"/>
    </row>
    <row r="33" spans="9:10" customFormat="1" x14ac:dyDescent="0.25">
      <c r="I33" s="9"/>
      <c r="J33" s="9"/>
    </row>
    <row r="34" spans="9:10" customFormat="1" ht="15" customHeight="1" x14ac:dyDescent="0.25">
      <c r="I34" s="9"/>
      <c r="J34" s="9"/>
    </row>
    <row r="35" spans="9:10" customFormat="1" ht="15.75" customHeight="1" x14ac:dyDescent="0.25">
      <c r="I35" s="9"/>
      <c r="J35" s="9"/>
    </row>
    <row r="36" spans="9:10" customFormat="1" x14ac:dyDescent="0.25">
      <c r="I36" s="9"/>
      <c r="J36" s="9"/>
    </row>
    <row r="37" spans="9:10" customFormat="1" x14ac:dyDescent="0.25">
      <c r="I37" s="9"/>
      <c r="J37" s="9"/>
    </row>
    <row r="38" spans="9:10" customFormat="1" x14ac:dyDescent="0.25">
      <c r="I38" s="9"/>
      <c r="J38" s="9"/>
    </row>
    <row r="39" spans="9:10" customFormat="1" x14ac:dyDescent="0.25">
      <c r="I39" s="9"/>
      <c r="J39" s="9"/>
    </row>
    <row r="40" spans="9:10" customFormat="1" x14ac:dyDescent="0.25">
      <c r="I40" s="9"/>
      <c r="J40" s="9"/>
    </row>
    <row r="41" spans="9:10" customFormat="1" x14ac:dyDescent="0.25">
      <c r="I41" s="9"/>
      <c r="J41" s="9"/>
    </row>
    <row r="42" spans="9:10" customFormat="1" x14ac:dyDescent="0.25">
      <c r="I42" s="9"/>
      <c r="J42" s="9"/>
    </row>
    <row r="43" spans="9:10" customFormat="1" x14ac:dyDescent="0.25">
      <c r="I43" s="9"/>
      <c r="J43" s="9"/>
    </row>
    <row r="44" spans="9:10" customFormat="1" x14ac:dyDescent="0.25">
      <c r="I44" s="9"/>
      <c r="J44" s="9"/>
    </row>
    <row r="45" spans="9:10" customFormat="1" x14ac:dyDescent="0.25">
      <c r="I45" s="9"/>
      <c r="J45" s="9"/>
    </row>
    <row r="46" spans="9:10" customFormat="1" x14ac:dyDescent="0.25">
      <c r="I46" s="9"/>
      <c r="J46" s="9"/>
    </row>
    <row r="47" spans="9:10" customFormat="1" x14ac:dyDescent="0.25">
      <c r="I47" s="9"/>
      <c r="J47" s="9"/>
    </row>
    <row r="48" spans="9:10" customFormat="1" x14ac:dyDescent="0.25">
      <c r="I48" s="9"/>
      <c r="J48" s="9"/>
    </row>
    <row r="49" spans="3:10" customFormat="1" x14ac:dyDescent="0.25">
      <c r="I49" s="9"/>
      <c r="J49" s="9"/>
    </row>
    <row r="50" spans="3:10" customFormat="1" x14ac:dyDescent="0.25">
      <c r="I50" s="9"/>
      <c r="J50" s="9"/>
    </row>
    <row r="51" spans="3:10" customFormat="1" x14ac:dyDescent="0.25">
      <c r="C51" s="9"/>
      <c r="D51" s="9"/>
      <c r="I51" s="9"/>
      <c r="J51" s="9"/>
    </row>
    <row r="52" spans="3:10" customFormat="1" x14ac:dyDescent="0.25">
      <c r="C52" s="9"/>
      <c r="D52" s="9"/>
      <c r="E52" s="9"/>
      <c r="F52" s="9"/>
      <c r="G52" s="9"/>
      <c r="H52" s="9"/>
      <c r="I52" s="9"/>
      <c r="J52" s="9"/>
    </row>
    <row r="53" spans="3:10" customFormat="1" x14ac:dyDescent="0.25">
      <c r="C53" s="9"/>
      <c r="D53" s="9"/>
      <c r="E53" s="9"/>
      <c r="F53" s="9"/>
      <c r="G53" s="9"/>
      <c r="H53" s="9"/>
      <c r="I53" s="9"/>
      <c r="J53" s="9"/>
    </row>
    <row r="54" spans="3:10" customFormat="1" x14ac:dyDescent="0.25"/>
    <row r="55" spans="3:10" customFormat="1" x14ac:dyDescent="0.25"/>
    <row r="56" spans="3:10" customFormat="1" x14ac:dyDescent="0.25"/>
    <row r="57" spans="3:10" customFormat="1" x14ac:dyDescent="0.25"/>
    <row r="58" spans="3:10" customFormat="1" x14ac:dyDescent="0.25"/>
    <row r="59" spans="3:10" customFormat="1" x14ac:dyDescent="0.25"/>
    <row r="60" spans="3:10" customFormat="1" x14ac:dyDescent="0.25"/>
    <row r="61" spans="3:10" customFormat="1" x14ac:dyDescent="0.25">
      <c r="C61" s="9"/>
      <c r="D61" s="9"/>
      <c r="E61" s="9"/>
      <c r="F61" s="9"/>
      <c r="G61" s="9"/>
      <c r="H61" s="9"/>
      <c r="I61" s="9"/>
      <c r="J61" s="9"/>
    </row>
    <row r="62" spans="3:10" customFormat="1" x14ac:dyDescent="0.25">
      <c r="C62" s="9"/>
      <c r="D62" s="9"/>
      <c r="E62" s="9"/>
      <c r="F62" s="9"/>
      <c r="G62" s="9"/>
      <c r="H62" s="9"/>
      <c r="I62" s="9"/>
      <c r="J62" s="9"/>
    </row>
    <row r="63" spans="3:10" customFormat="1" x14ac:dyDescent="0.25">
      <c r="C63" s="9"/>
      <c r="D63" s="9"/>
      <c r="E63" s="9"/>
      <c r="F63" s="9"/>
      <c r="G63" s="9"/>
      <c r="H63" s="9"/>
      <c r="I63" s="9"/>
      <c r="J63" s="9"/>
    </row>
    <row r="64" spans="3:10" customFormat="1" x14ac:dyDescent="0.25">
      <c r="C64" s="9"/>
      <c r="D64" s="9"/>
      <c r="E64" s="9"/>
      <c r="F64" s="9"/>
      <c r="G64" s="9"/>
      <c r="H64" s="9"/>
      <c r="I64" s="9"/>
      <c r="J64" s="9"/>
    </row>
    <row r="65" spans="3:10" customFormat="1" x14ac:dyDescent="0.25">
      <c r="C65" s="9"/>
      <c r="D65" s="9"/>
      <c r="E65" s="9"/>
      <c r="F65" s="9"/>
      <c r="G65" s="9"/>
      <c r="H65" s="9"/>
      <c r="I65" s="9"/>
      <c r="J65" s="9"/>
    </row>
    <row r="66" spans="3:10" customFormat="1" x14ac:dyDescent="0.25">
      <c r="C66" s="9"/>
      <c r="D66" s="9"/>
      <c r="E66" s="9"/>
      <c r="F66" s="9"/>
      <c r="G66" s="9"/>
      <c r="H66" s="9"/>
      <c r="I66" s="9"/>
      <c r="J66" s="9"/>
    </row>
    <row r="67" spans="3:10" customFormat="1" x14ac:dyDescent="0.25">
      <c r="I67" s="9"/>
      <c r="J67" s="9"/>
    </row>
    <row r="68" spans="3:10" customFormat="1" ht="15" customHeight="1" x14ac:dyDescent="0.25">
      <c r="I68" s="9"/>
      <c r="J68" s="9"/>
    </row>
    <row r="69" spans="3:10" customFormat="1" ht="15.75" customHeight="1" x14ac:dyDescent="0.25">
      <c r="I69" s="9"/>
      <c r="J69" s="9"/>
    </row>
    <row r="70" spans="3:10" customFormat="1" x14ac:dyDescent="0.25">
      <c r="I70" s="9"/>
      <c r="J70" s="9"/>
    </row>
    <row r="71" spans="3:10" customFormat="1" x14ac:dyDescent="0.25">
      <c r="I71" s="9"/>
      <c r="J71" s="9"/>
    </row>
    <row r="72" spans="3:10" customFormat="1" x14ac:dyDescent="0.25">
      <c r="I72" s="9"/>
      <c r="J72" s="9"/>
    </row>
    <row r="73" spans="3:10" customFormat="1" x14ac:dyDescent="0.25">
      <c r="I73" s="9"/>
      <c r="J73" s="9"/>
    </row>
    <row r="74" spans="3:10" customFormat="1" x14ac:dyDescent="0.25">
      <c r="I74" s="9"/>
      <c r="J74" s="9"/>
    </row>
    <row r="75" spans="3:10" customFormat="1" x14ac:dyDescent="0.25">
      <c r="I75" s="9"/>
      <c r="J75" s="9"/>
    </row>
    <row r="76" spans="3:10" customFormat="1" x14ac:dyDescent="0.25">
      <c r="I76" s="9"/>
      <c r="J76" s="9"/>
    </row>
    <row r="77" spans="3:10" customFormat="1" x14ac:dyDescent="0.25">
      <c r="I77" s="9"/>
      <c r="J77" s="9"/>
    </row>
    <row r="78" spans="3:10" customFormat="1" x14ac:dyDescent="0.25">
      <c r="I78" s="9"/>
      <c r="J78" s="9"/>
    </row>
    <row r="79" spans="3:10" customFormat="1" x14ac:dyDescent="0.25">
      <c r="I79" s="9"/>
      <c r="J79" s="9"/>
    </row>
    <row r="80" spans="3:10" customFormat="1" x14ac:dyDescent="0.25">
      <c r="I80" s="9"/>
      <c r="J80" s="9"/>
    </row>
    <row r="81" spans="3:10" customFormat="1" x14ac:dyDescent="0.25">
      <c r="I81" s="9"/>
      <c r="J81" s="9"/>
    </row>
    <row r="82" spans="3:10" customFormat="1" x14ac:dyDescent="0.25">
      <c r="I82" s="9"/>
      <c r="J82" s="9"/>
    </row>
    <row r="83" spans="3:10" customFormat="1" x14ac:dyDescent="0.25">
      <c r="I83" s="9"/>
      <c r="J83" s="9"/>
    </row>
    <row r="84" spans="3:10" customFormat="1" x14ac:dyDescent="0.25">
      <c r="I84" s="9"/>
      <c r="J84" s="9"/>
    </row>
    <row r="85" spans="3:10" customFormat="1" x14ac:dyDescent="0.25">
      <c r="C85" s="9"/>
      <c r="D85" s="9"/>
      <c r="I85" s="9"/>
      <c r="J85" s="9"/>
    </row>
    <row r="86" spans="3:10" customFormat="1" x14ac:dyDescent="0.25">
      <c r="C86" s="9"/>
      <c r="D86" s="9"/>
      <c r="E86" s="9"/>
      <c r="F86" s="9"/>
      <c r="G86" s="9"/>
      <c r="H86" s="9"/>
      <c r="I86" s="9"/>
      <c r="J86" s="9"/>
    </row>
    <row r="87" spans="3:10" customFormat="1" x14ac:dyDescent="0.25">
      <c r="C87" s="9"/>
      <c r="D87" s="9"/>
      <c r="E87" s="9"/>
      <c r="F87" s="9"/>
      <c r="G87" s="9"/>
      <c r="H87" s="9"/>
      <c r="I87" s="9"/>
      <c r="J87" s="9"/>
    </row>
    <row r="88" spans="3:10" customFormat="1" x14ac:dyDescent="0.25"/>
    <row r="89" spans="3:10" customFormat="1" x14ac:dyDescent="0.25">
      <c r="C89" s="3"/>
      <c r="D89" s="3"/>
      <c r="E89" s="3"/>
      <c r="F89" s="3"/>
      <c r="G89" s="3"/>
      <c r="H89" s="3"/>
      <c r="I89" s="3"/>
      <c r="J89" s="3"/>
    </row>
    <row r="90" spans="3:10" customFormat="1" x14ac:dyDescent="0.25">
      <c r="C90" s="3"/>
      <c r="D90" s="3"/>
      <c r="E90" s="3"/>
      <c r="F90" s="3"/>
      <c r="G90" s="3"/>
      <c r="H90" s="3"/>
      <c r="I90" s="3"/>
      <c r="J90" s="3"/>
    </row>
    <row r="91" spans="3:10" customFormat="1" x14ac:dyDescent="0.25">
      <c r="C91" s="3"/>
      <c r="D91" s="3"/>
      <c r="E91" s="3"/>
      <c r="F91" s="3"/>
      <c r="G91" s="3"/>
      <c r="H91" s="3"/>
      <c r="I91" s="3"/>
      <c r="J91" s="3"/>
    </row>
    <row r="92" spans="3:10" customFormat="1" x14ac:dyDescent="0.25">
      <c r="C92" s="3"/>
      <c r="D92" s="3"/>
      <c r="E92" s="3"/>
      <c r="F92" s="3"/>
      <c r="G92" s="3"/>
      <c r="H92" s="3"/>
      <c r="I92" s="3"/>
      <c r="J92" s="3"/>
    </row>
    <row r="93" spans="3:10" customFormat="1" x14ac:dyDescent="0.25">
      <c r="C93" s="3"/>
      <c r="D93" s="3"/>
      <c r="E93" s="3"/>
      <c r="F93" s="3"/>
      <c r="G93" s="3"/>
      <c r="H93" s="3"/>
      <c r="I93" s="3"/>
      <c r="J93" s="3"/>
    </row>
  </sheetData>
  <mergeCells count="17">
    <mergeCell ref="C12:H12"/>
    <mergeCell ref="I12:J12"/>
    <mergeCell ref="C14:H14"/>
    <mergeCell ref="I14:J14"/>
    <mergeCell ref="D13:H13"/>
    <mergeCell ref="I13:J13"/>
    <mergeCell ref="I10:J10"/>
    <mergeCell ref="C11:D11"/>
    <mergeCell ref="I11:J11"/>
    <mergeCell ref="I9:J9"/>
    <mergeCell ref="C3:C4"/>
    <mergeCell ref="D3:H4"/>
    <mergeCell ref="I3:J4"/>
    <mergeCell ref="C5:C6"/>
    <mergeCell ref="D5:J6"/>
    <mergeCell ref="C7:E8"/>
    <mergeCell ref="F7:J8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07"/>
  <sheetViews>
    <sheetView tabSelected="1" topLeftCell="A8" workbookViewId="0">
      <selection activeCell="L21" sqref="L21:L26"/>
    </sheetView>
  </sheetViews>
  <sheetFormatPr defaultRowHeight="15" x14ac:dyDescent="0.25"/>
  <cols>
    <col min="1" max="1" width="9.140625" style="3"/>
    <col min="2" max="2" width="5.5703125" style="3" customWidth="1"/>
    <col min="3" max="3" width="13.140625" style="3" customWidth="1"/>
    <col min="4" max="4" width="26.28515625" style="3" bestFit="1" customWidth="1"/>
    <col min="5" max="5" width="10.42578125" style="3" customWidth="1"/>
    <col min="6" max="6" width="11.85546875" style="3" bestFit="1" customWidth="1"/>
    <col min="7" max="8" width="10.42578125" style="3" customWidth="1"/>
    <col min="9" max="9" width="9.140625" style="3" customWidth="1"/>
    <col min="10" max="13" width="9.140625" style="3"/>
    <col min="14" max="14" width="8.28515625" style="3" bestFit="1" customWidth="1"/>
    <col min="15" max="15" width="9.140625" style="3"/>
    <col min="16" max="16" width="6.85546875" customWidth="1"/>
    <col min="17" max="17" width="6.28515625" style="3" customWidth="1"/>
    <col min="18" max="18" width="10.28515625" style="3" bestFit="1" customWidth="1"/>
    <col min="19" max="16384" width="9.140625" style="3"/>
  </cols>
  <sheetData>
    <row r="1" spans="3:17" x14ac:dyDescent="0.25">
      <c r="Q1"/>
    </row>
    <row r="2" spans="3:17" ht="15.75" thickBot="1" x14ac:dyDescent="0.3"/>
    <row r="3" spans="3:17" x14ac:dyDescent="0.25">
      <c r="C3" s="55" t="s">
        <v>20</v>
      </c>
      <c r="D3" s="57" t="s">
        <v>0</v>
      </c>
      <c r="E3" s="58"/>
      <c r="F3" s="58"/>
      <c r="G3" s="58"/>
      <c r="H3" s="59"/>
      <c r="I3" s="63" t="s">
        <v>70</v>
      </c>
      <c r="J3" s="64"/>
    </row>
    <row r="4" spans="3:17" ht="15.75" thickBot="1" x14ac:dyDescent="0.3">
      <c r="C4" s="56"/>
      <c r="D4" s="60"/>
      <c r="E4" s="61"/>
      <c r="F4" s="61"/>
      <c r="G4" s="61"/>
      <c r="H4" s="62"/>
      <c r="I4" s="65"/>
      <c r="J4" s="66"/>
      <c r="O4"/>
      <c r="Q4"/>
    </row>
    <row r="5" spans="3:17" ht="15" customHeight="1" x14ac:dyDescent="0.25">
      <c r="C5" s="67" t="s">
        <v>74</v>
      </c>
      <c r="D5" s="69" t="s">
        <v>1</v>
      </c>
      <c r="E5" s="69"/>
      <c r="F5" s="69"/>
      <c r="G5" s="69"/>
      <c r="H5" s="69"/>
      <c r="I5" s="69"/>
      <c r="J5" s="70"/>
      <c r="O5"/>
      <c r="Q5"/>
    </row>
    <row r="6" spans="3:17" ht="15.75" customHeight="1" thickBot="1" x14ac:dyDescent="0.3">
      <c r="C6" s="68"/>
      <c r="D6" s="71"/>
      <c r="E6" s="71"/>
      <c r="F6" s="71"/>
      <c r="G6" s="71"/>
      <c r="H6" s="71"/>
      <c r="I6" s="71"/>
      <c r="J6" s="72"/>
      <c r="O6"/>
      <c r="Q6"/>
    </row>
    <row r="7" spans="3:17" x14ac:dyDescent="0.25">
      <c r="C7" s="73" t="s">
        <v>2</v>
      </c>
      <c r="D7" s="74"/>
      <c r="E7" s="75"/>
      <c r="F7" s="73" t="s">
        <v>3</v>
      </c>
      <c r="G7" s="74"/>
      <c r="H7" s="74"/>
      <c r="I7" s="74"/>
      <c r="J7" s="75"/>
      <c r="M7" s="3" t="s">
        <v>16</v>
      </c>
      <c r="O7"/>
      <c r="Q7"/>
    </row>
    <row r="8" spans="3:17" ht="15.75" thickBot="1" x14ac:dyDescent="0.3">
      <c r="C8" s="76"/>
      <c r="D8" s="77"/>
      <c r="E8" s="78"/>
      <c r="F8" s="76"/>
      <c r="G8" s="77"/>
      <c r="H8" s="77"/>
      <c r="I8" s="77"/>
      <c r="J8" s="78"/>
      <c r="M8" s="3">
        <v>5</v>
      </c>
      <c r="O8"/>
      <c r="Q8" t="s">
        <v>78</v>
      </c>
    </row>
    <row r="9" spans="3:17" ht="22.5" customHeight="1" thickBot="1" x14ac:dyDescent="0.3">
      <c r="C9" s="40" t="s">
        <v>4</v>
      </c>
      <c r="D9" s="40" t="s">
        <v>5</v>
      </c>
      <c r="E9" s="40" t="s">
        <v>6</v>
      </c>
      <c r="F9" s="40" t="s">
        <v>7</v>
      </c>
      <c r="G9" s="40" t="s">
        <v>8</v>
      </c>
      <c r="H9" s="40" t="s">
        <v>9</v>
      </c>
      <c r="I9" s="130" t="s">
        <v>10</v>
      </c>
      <c r="J9" s="131"/>
      <c r="O9"/>
      <c r="Q9"/>
    </row>
    <row r="10" spans="3:17" ht="18.75" x14ac:dyDescent="0.25">
      <c r="C10" s="12">
        <v>1</v>
      </c>
      <c r="D10" s="12" t="s">
        <v>55</v>
      </c>
      <c r="E10" s="27">
        <v>15</v>
      </c>
      <c r="F10" s="12">
        <v>4.5</v>
      </c>
      <c r="G10" s="12">
        <f t="shared" ref="G10:G12" si="0">E10*F10</f>
        <v>67.5</v>
      </c>
      <c r="H10" s="12">
        <v>40</v>
      </c>
      <c r="I10" s="132">
        <f t="shared" ref="I10" si="1">G10*H10</f>
        <v>2700</v>
      </c>
      <c r="J10" s="133"/>
      <c r="O10"/>
      <c r="Q10"/>
    </row>
    <row r="11" spans="3:17" ht="18.75" x14ac:dyDescent="0.25">
      <c r="C11" s="12">
        <v>2</v>
      </c>
      <c r="D11" s="12" t="s">
        <v>69</v>
      </c>
      <c r="E11" s="27">
        <v>5</v>
      </c>
      <c r="F11" s="12">
        <v>4.5</v>
      </c>
      <c r="G11" s="12">
        <f t="shared" si="0"/>
        <v>22.5</v>
      </c>
      <c r="H11" s="12">
        <v>17</v>
      </c>
      <c r="I11" s="132">
        <f t="shared" ref="I11:I13" si="2">G11*H11</f>
        <v>382.5</v>
      </c>
      <c r="J11" s="133"/>
      <c r="O11"/>
      <c r="Q11"/>
    </row>
    <row r="12" spans="3:17" ht="18.75" x14ac:dyDescent="0.25">
      <c r="C12" s="12">
        <v>3</v>
      </c>
      <c r="D12" s="12" t="s">
        <v>54</v>
      </c>
      <c r="E12" s="27">
        <v>20</v>
      </c>
      <c r="F12" s="12">
        <v>4.5</v>
      </c>
      <c r="G12" s="12">
        <f t="shared" si="0"/>
        <v>90</v>
      </c>
      <c r="H12" s="12">
        <v>17</v>
      </c>
      <c r="I12" s="134">
        <f t="shared" si="2"/>
        <v>1530</v>
      </c>
      <c r="J12" s="134"/>
      <c r="O12"/>
      <c r="Q12"/>
    </row>
    <row r="13" spans="3:17" ht="18.75" x14ac:dyDescent="0.25">
      <c r="C13" s="12">
        <v>4</v>
      </c>
      <c r="D13" s="12" t="s">
        <v>25</v>
      </c>
      <c r="E13" s="27">
        <v>51</v>
      </c>
      <c r="F13" s="12">
        <v>2</v>
      </c>
      <c r="G13" s="12">
        <f>E13*F13</f>
        <v>102</v>
      </c>
      <c r="H13" s="12">
        <v>30</v>
      </c>
      <c r="I13" s="132">
        <f t="shared" si="2"/>
        <v>3060</v>
      </c>
      <c r="J13" s="133"/>
      <c r="O13"/>
      <c r="Q13"/>
    </row>
    <row r="14" spans="3:17" ht="18.75" x14ac:dyDescent="0.25">
      <c r="C14" s="12">
        <v>5</v>
      </c>
      <c r="D14" s="12" t="s">
        <v>23</v>
      </c>
      <c r="E14" s="27">
        <v>17</v>
      </c>
      <c r="F14" s="12">
        <v>4.5</v>
      </c>
      <c r="G14" s="12">
        <f t="shared" ref="G14:G20" si="3">E14*F14</f>
        <v>76.5</v>
      </c>
      <c r="H14" s="12">
        <v>25</v>
      </c>
      <c r="I14" s="134">
        <f>G14*H14</f>
        <v>1912.5</v>
      </c>
      <c r="J14" s="134"/>
      <c r="O14"/>
      <c r="Q14"/>
    </row>
    <row r="15" spans="3:17" ht="18.75" x14ac:dyDescent="0.25">
      <c r="C15" s="12">
        <v>6</v>
      </c>
      <c r="D15" s="12" t="s">
        <v>43</v>
      </c>
      <c r="E15" s="27">
        <v>19</v>
      </c>
      <c r="F15" s="12">
        <v>4.5</v>
      </c>
      <c r="G15" s="12">
        <f t="shared" si="3"/>
        <v>85.5</v>
      </c>
      <c r="H15" s="12">
        <v>55</v>
      </c>
      <c r="I15" s="132">
        <f t="shared" ref="I15:I20" si="4">G15*H15</f>
        <v>4702.5</v>
      </c>
      <c r="J15" s="133"/>
      <c r="O15"/>
      <c r="Q15"/>
    </row>
    <row r="16" spans="3:17" ht="18.75" x14ac:dyDescent="0.25">
      <c r="C16" s="12">
        <v>7</v>
      </c>
      <c r="D16" s="12" t="s">
        <v>14</v>
      </c>
      <c r="E16" s="27">
        <v>70</v>
      </c>
      <c r="F16" s="12">
        <v>4.5</v>
      </c>
      <c r="G16" s="12">
        <f t="shared" si="3"/>
        <v>315</v>
      </c>
      <c r="H16" s="12">
        <v>35</v>
      </c>
      <c r="I16" s="134">
        <f t="shared" si="4"/>
        <v>11025</v>
      </c>
      <c r="J16" s="134"/>
      <c r="O16"/>
      <c r="Q16"/>
    </row>
    <row r="17" spans="2:19" ht="18.75" x14ac:dyDescent="0.25">
      <c r="C17" s="12">
        <v>8</v>
      </c>
      <c r="D17" s="12" t="s">
        <v>56</v>
      </c>
      <c r="E17" s="27">
        <v>62</v>
      </c>
      <c r="F17" s="12">
        <v>4.5</v>
      </c>
      <c r="G17" s="12">
        <f t="shared" si="3"/>
        <v>279</v>
      </c>
      <c r="H17" s="12">
        <v>40</v>
      </c>
      <c r="I17" s="134">
        <f t="shared" si="4"/>
        <v>11160</v>
      </c>
      <c r="J17" s="134"/>
      <c r="O17"/>
      <c r="Q17"/>
      <c r="R17"/>
      <c r="S17"/>
    </row>
    <row r="18" spans="2:19" ht="18.75" x14ac:dyDescent="0.25">
      <c r="C18" s="12">
        <v>9</v>
      </c>
      <c r="D18" s="12" t="s">
        <v>57</v>
      </c>
      <c r="E18" s="27">
        <v>225</v>
      </c>
      <c r="F18" s="12">
        <v>4.5</v>
      </c>
      <c r="G18" s="12">
        <f>E18*F18</f>
        <v>1012.5</v>
      </c>
      <c r="H18" s="41">
        <v>45</v>
      </c>
      <c r="I18" s="140">
        <f t="shared" si="4"/>
        <v>45562.5</v>
      </c>
      <c r="J18" s="140"/>
      <c r="O18"/>
      <c r="Q18"/>
      <c r="R18"/>
      <c r="S18"/>
    </row>
    <row r="19" spans="2:19" ht="18.75" x14ac:dyDescent="0.25">
      <c r="C19" s="12">
        <v>10</v>
      </c>
      <c r="D19" s="12" t="s">
        <v>58</v>
      </c>
      <c r="E19" s="27">
        <v>15</v>
      </c>
      <c r="F19" s="12">
        <v>4.5</v>
      </c>
      <c r="G19" s="12">
        <f t="shared" si="3"/>
        <v>67.5</v>
      </c>
      <c r="H19" s="41">
        <v>45</v>
      </c>
      <c r="I19" s="140">
        <f t="shared" si="4"/>
        <v>3037.5</v>
      </c>
      <c r="J19" s="140"/>
      <c r="O19"/>
      <c r="Q19"/>
      <c r="R19"/>
      <c r="S19"/>
    </row>
    <row r="20" spans="2:19" ht="19.5" thickBot="1" x14ac:dyDescent="0.3">
      <c r="C20" s="12">
        <v>11</v>
      </c>
      <c r="D20" s="12" t="s">
        <v>59</v>
      </c>
      <c r="E20" s="27">
        <v>367</v>
      </c>
      <c r="F20" s="12">
        <v>4.5</v>
      </c>
      <c r="G20" s="12">
        <f t="shared" si="3"/>
        <v>1651.5</v>
      </c>
      <c r="H20" s="12">
        <v>50</v>
      </c>
      <c r="I20" s="141">
        <f t="shared" si="4"/>
        <v>82575</v>
      </c>
      <c r="J20" s="141"/>
      <c r="O20"/>
      <c r="Q20"/>
      <c r="R20"/>
      <c r="S20"/>
    </row>
    <row r="21" spans="2:19" ht="21.75" thickBot="1" x14ac:dyDescent="0.3">
      <c r="C21" s="135" t="s">
        <v>12</v>
      </c>
      <c r="D21" s="136"/>
      <c r="E21" s="42">
        <f>SUM(E10:E20)</f>
        <v>866</v>
      </c>
      <c r="F21" s="43"/>
      <c r="G21" s="44">
        <f>SUM(G10:G20)</f>
        <v>3769.5</v>
      </c>
      <c r="H21" s="45"/>
      <c r="I21" s="137">
        <f>SUM(I10:J20)</f>
        <v>167647.5</v>
      </c>
      <c r="J21" s="138"/>
      <c r="O21"/>
      <c r="Q21"/>
      <c r="R21"/>
      <c r="S21"/>
    </row>
    <row r="22" spans="2:19" ht="21.75" thickBot="1" x14ac:dyDescent="0.3">
      <c r="C22" s="91" t="s">
        <v>27</v>
      </c>
      <c r="D22" s="92"/>
      <c r="E22" s="92"/>
      <c r="F22" s="92"/>
      <c r="G22" s="92"/>
      <c r="H22" s="93"/>
      <c r="I22" s="91">
        <v>4500</v>
      </c>
      <c r="J22" s="93"/>
      <c r="Q22" s="13"/>
      <c r="R22"/>
      <c r="S22"/>
    </row>
    <row r="23" spans="2:19" ht="21.75" thickBot="1" x14ac:dyDescent="0.3">
      <c r="C23" s="17" t="s">
        <v>71</v>
      </c>
      <c r="D23" s="91" t="s">
        <v>72</v>
      </c>
      <c r="E23" s="92"/>
      <c r="F23" s="92"/>
      <c r="G23" s="92"/>
      <c r="H23" s="93"/>
      <c r="I23" s="91">
        <v>233580</v>
      </c>
      <c r="J23" s="93"/>
      <c r="L23" s="9"/>
      <c r="M23" s="9"/>
      <c r="Q23" s="13"/>
      <c r="R23"/>
      <c r="S23"/>
    </row>
    <row r="24" spans="2:19" ht="21.75" thickBot="1" x14ac:dyDescent="0.3">
      <c r="C24" s="94" t="s">
        <v>73</v>
      </c>
      <c r="D24" s="139"/>
      <c r="E24" s="139"/>
      <c r="F24" s="139"/>
      <c r="G24" s="139"/>
      <c r="H24" s="95"/>
      <c r="I24" s="91">
        <f>820*2</f>
        <v>1640</v>
      </c>
      <c r="J24" s="93"/>
      <c r="L24"/>
      <c r="M24"/>
      <c r="Q24" s="13"/>
      <c r="R24"/>
      <c r="S24"/>
    </row>
    <row r="25" spans="2:19" ht="21.75" thickBot="1" x14ac:dyDescent="0.3">
      <c r="C25" s="17" t="s">
        <v>75</v>
      </c>
      <c r="D25" s="91" t="s">
        <v>76</v>
      </c>
      <c r="E25" s="92"/>
      <c r="F25" s="92"/>
      <c r="G25" s="92"/>
      <c r="H25" s="93"/>
      <c r="I25" s="127">
        <v>87700.4</v>
      </c>
      <c r="J25" s="128"/>
      <c r="L25"/>
      <c r="M25"/>
      <c r="Q25" s="13"/>
      <c r="R25"/>
      <c r="S25"/>
    </row>
    <row r="26" spans="2:19" ht="21.75" thickBot="1" x14ac:dyDescent="0.3">
      <c r="C26" s="127" t="s">
        <v>77</v>
      </c>
      <c r="D26" s="129"/>
      <c r="E26" s="129"/>
      <c r="F26" s="129"/>
      <c r="G26" s="129"/>
      <c r="H26" s="128"/>
      <c r="I26" s="127">
        <v>150000</v>
      </c>
      <c r="J26" s="128"/>
      <c r="L26"/>
      <c r="M26"/>
      <c r="Q26" s="13"/>
      <c r="R26"/>
      <c r="S26"/>
    </row>
    <row r="27" spans="2:19" ht="21.75" thickBot="1" x14ac:dyDescent="0.3">
      <c r="C27" s="127" t="s">
        <v>79</v>
      </c>
      <c r="D27" s="129"/>
      <c r="E27" s="129"/>
      <c r="F27" s="129"/>
      <c r="G27" s="129"/>
      <c r="H27" s="128"/>
      <c r="I27" s="127">
        <v>200000</v>
      </c>
      <c r="J27" s="128"/>
      <c r="L27" s="46"/>
      <c r="M27" s="46"/>
      <c r="P27" s="46"/>
      <c r="Q27" s="13"/>
      <c r="R27" s="46"/>
      <c r="S27" s="46"/>
    </row>
    <row r="28" spans="2:19" ht="21.75" customHeight="1" thickBot="1" x14ac:dyDescent="0.3">
      <c r="C28" s="115" t="s">
        <v>19</v>
      </c>
      <c r="D28" s="116"/>
      <c r="E28" s="116"/>
      <c r="F28" s="116"/>
      <c r="G28" s="116"/>
      <c r="H28" s="117"/>
      <c r="I28" s="113">
        <f>I21+I22+I23+I24+I25-I26-I27</f>
        <v>145067.90000000002</v>
      </c>
      <c r="J28" s="114"/>
      <c r="Q28" s="13"/>
      <c r="R28"/>
      <c r="S28"/>
    </row>
    <row r="29" spans="2:19" ht="28.5" customHeight="1" x14ac:dyDescent="0.25">
      <c r="B29"/>
      <c r="C29"/>
      <c r="D29"/>
      <c r="E29"/>
      <c r="F29"/>
      <c r="G29"/>
      <c r="H29"/>
      <c r="I29"/>
      <c r="J29"/>
      <c r="K29"/>
      <c r="M29"/>
      <c r="N29"/>
      <c r="O29"/>
      <c r="P29" s="9"/>
      <c r="Q29" s="9"/>
      <c r="R29"/>
      <c r="S29"/>
    </row>
    <row r="30" spans="2:19" ht="23.25" customHeight="1" x14ac:dyDescent="0.25">
      <c r="B30"/>
      <c r="C30"/>
      <c r="D30" s="142"/>
      <c r="E30" s="142"/>
      <c r="F30" s="142"/>
      <c r="G30" s="142"/>
      <c r="H30" s="142"/>
      <c r="I30" s="142"/>
      <c r="J30" s="142"/>
      <c r="K30"/>
      <c r="O30"/>
      <c r="Q30"/>
      <c r="R30"/>
      <c r="S30"/>
    </row>
    <row r="31" spans="2:19" ht="26.25" customHeight="1" x14ac:dyDescent="0.25">
      <c r="O31"/>
      <c r="Q31"/>
      <c r="R31"/>
      <c r="S31"/>
    </row>
    <row r="32" spans="2:19" ht="16.5" customHeight="1" x14ac:dyDescent="0.25">
      <c r="O32"/>
      <c r="Q32"/>
      <c r="R32"/>
      <c r="S32"/>
    </row>
    <row r="33" spans="2:19" ht="16.5" customHeight="1" x14ac:dyDescent="0.25">
      <c r="O33"/>
      <c r="Q33"/>
      <c r="R33"/>
      <c r="S33"/>
    </row>
    <row r="34" spans="2:19" x14ac:dyDescent="0.25">
      <c r="O34"/>
      <c r="Q34"/>
      <c r="R34"/>
      <c r="S34"/>
    </row>
    <row r="35" spans="2:19" x14ac:dyDescent="0.25">
      <c r="O35"/>
      <c r="Q35"/>
      <c r="R35"/>
      <c r="S35"/>
    </row>
    <row r="36" spans="2:19" x14ac:dyDescent="0.25">
      <c r="O36"/>
      <c r="Q36"/>
      <c r="R36"/>
      <c r="S36"/>
    </row>
    <row r="37" spans="2:19" ht="18.75" x14ac:dyDescent="0.25">
      <c r="C37" s="5"/>
      <c r="D37" s="6"/>
      <c r="E37" s="6"/>
      <c r="F37" s="6"/>
      <c r="G37" s="6"/>
      <c r="H37" s="6"/>
      <c r="I37" s="5"/>
      <c r="J37" s="5"/>
      <c r="O37"/>
      <c r="Q37"/>
      <c r="R37"/>
      <c r="S37"/>
    </row>
    <row r="38" spans="2:19" ht="18.75" x14ac:dyDescent="0.25">
      <c r="C38" s="5"/>
      <c r="D38" s="6"/>
      <c r="E38" s="6"/>
      <c r="F38" s="6"/>
      <c r="G38" s="6"/>
      <c r="H38" s="6"/>
      <c r="I38" s="5"/>
      <c r="J38" s="5"/>
      <c r="O38"/>
      <c r="Q38"/>
      <c r="R38"/>
      <c r="S38"/>
    </row>
    <row r="39" spans="2:19" ht="26.25" x14ac:dyDescent="0.25">
      <c r="C39" s="7"/>
      <c r="D39" s="7"/>
      <c r="E39" s="7"/>
      <c r="F39" s="7"/>
      <c r="G39" s="7"/>
      <c r="H39" s="7"/>
      <c r="I39" s="7"/>
      <c r="J39" s="7"/>
      <c r="O39"/>
      <c r="Q39"/>
      <c r="R39"/>
      <c r="S39"/>
    </row>
    <row r="40" spans="2:19" x14ac:dyDescent="0.25">
      <c r="O40"/>
      <c r="Q40"/>
      <c r="R40"/>
      <c r="S40"/>
    </row>
    <row r="41" spans="2:19" x14ac:dyDescent="0.25">
      <c r="C41" s="9"/>
      <c r="D41" s="9"/>
      <c r="E41" s="9"/>
      <c r="F41" s="9"/>
      <c r="G41" s="9"/>
      <c r="H41" s="9"/>
      <c r="I41" s="9"/>
      <c r="J41" s="9"/>
      <c r="O41"/>
      <c r="Q41"/>
      <c r="R41"/>
      <c r="S41"/>
    </row>
    <row r="42" spans="2:19" ht="15" customHeight="1" x14ac:dyDescent="0.25">
      <c r="B42" s="39"/>
      <c r="C42" s="9"/>
      <c r="D42" s="9"/>
      <c r="E42" s="9"/>
      <c r="F42" s="9"/>
      <c r="G42" s="9"/>
      <c r="H42" s="9"/>
      <c r="I42" s="9"/>
      <c r="J42" s="9"/>
      <c r="O42"/>
      <c r="Q42"/>
      <c r="R42"/>
      <c r="S42"/>
    </row>
    <row r="43" spans="2:19" ht="15" customHeight="1" x14ac:dyDescent="0.25">
      <c r="B43" s="39"/>
      <c r="C43" s="9"/>
      <c r="D43" s="9"/>
      <c r="E43" s="9"/>
      <c r="F43" s="9"/>
      <c r="G43" s="9"/>
      <c r="H43" s="9"/>
      <c r="I43" s="9"/>
      <c r="J43" s="9"/>
      <c r="O43"/>
      <c r="Q43"/>
      <c r="R43"/>
      <c r="S43"/>
    </row>
    <row r="44" spans="2:19" ht="15" customHeight="1" x14ac:dyDescent="0.25">
      <c r="B44" s="39"/>
      <c r="C44" s="9"/>
      <c r="D44" s="9"/>
      <c r="E44" s="9"/>
      <c r="F44" s="9"/>
      <c r="G44" s="9"/>
      <c r="H44" s="9"/>
      <c r="I44" s="9"/>
      <c r="J44" s="9"/>
      <c r="O44"/>
      <c r="Q44"/>
      <c r="R44"/>
      <c r="S44"/>
    </row>
    <row r="45" spans="2:19" ht="15" customHeight="1" x14ac:dyDescent="0.25">
      <c r="C45" s="9"/>
      <c r="D45" s="9"/>
      <c r="E45" s="9"/>
      <c r="F45" s="9"/>
      <c r="G45" s="9"/>
      <c r="H45" s="9"/>
      <c r="I45" s="9"/>
      <c r="J45" s="9"/>
    </row>
    <row r="46" spans="2:19" customFormat="1" x14ac:dyDescent="0.25">
      <c r="C46" s="9"/>
      <c r="D46" s="9"/>
      <c r="E46" s="9"/>
      <c r="F46" s="9"/>
      <c r="G46" s="9"/>
      <c r="H46" s="9"/>
      <c r="I46" s="9"/>
      <c r="J46" s="9"/>
    </row>
    <row r="47" spans="2:19" customFormat="1" x14ac:dyDescent="0.25">
      <c r="I47" s="9"/>
      <c r="J47" s="9"/>
    </row>
    <row r="48" spans="2:19" customFormat="1" ht="15" customHeight="1" x14ac:dyDescent="0.25">
      <c r="I48" s="9"/>
      <c r="J48" s="9"/>
    </row>
    <row r="49" spans="9:10" customFormat="1" ht="15.75" customHeight="1" x14ac:dyDescent="0.25">
      <c r="I49" s="9"/>
      <c r="J49" s="9"/>
    </row>
    <row r="50" spans="9:10" customFormat="1" x14ac:dyDescent="0.25">
      <c r="I50" s="9"/>
      <c r="J50" s="9"/>
    </row>
    <row r="51" spans="9:10" customFormat="1" x14ac:dyDescent="0.25">
      <c r="I51" s="9"/>
      <c r="J51" s="9"/>
    </row>
    <row r="52" spans="9:10" customFormat="1" x14ac:dyDescent="0.25">
      <c r="I52" s="9"/>
      <c r="J52" s="9"/>
    </row>
    <row r="53" spans="9:10" customFormat="1" x14ac:dyDescent="0.25">
      <c r="I53" s="9"/>
      <c r="J53" s="9"/>
    </row>
    <row r="54" spans="9:10" customFormat="1" x14ac:dyDescent="0.25">
      <c r="I54" s="9"/>
      <c r="J54" s="9"/>
    </row>
    <row r="55" spans="9:10" customFormat="1" x14ac:dyDescent="0.25">
      <c r="I55" s="9"/>
      <c r="J55" s="9"/>
    </row>
    <row r="56" spans="9:10" customFormat="1" x14ac:dyDescent="0.25">
      <c r="I56" s="9"/>
      <c r="J56" s="9"/>
    </row>
    <row r="57" spans="9:10" customFormat="1" x14ac:dyDescent="0.25">
      <c r="I57" s="9"/>
      <c r="J57" s="9"/>
    </row>
    <row r="58" spans="9:10" customFormat="1" x14ac:dyDescent="0.25">
      <c r="I58" s="9"/>
      <c r="J58" s="9"/>
    </row>
    <row r="59" spans="9:10" customFormat="1" x14ac:dyDescent="0.25">
      <c r="I59" s="9"/>
      <c r="J59" s="9"/>
    </row>
    <row r="60" spans="9:10" customFormat="1" x14ac:dyDescent="0.25">
      <c r="I60" s="9"/>
      <c r="J60" s="9"/>
    </row>
    <row r="61" spans="9:10" customFormat="1" x14ac:dyDescent="0.25">
      <c r="I61" s="9"/>
      <c r="J61" s="9"/>
    </row>
    <row r="62" spans="9:10" customFormat="1" x14ac:dyDescent="0.25">
      <c r="I62" s="9"/>
      <c r="J62" s="9"/>
    </row>
    <row r="63" spans="9:10" customFormat="1" x14ac:dyDescent="0.25">
      <c r="I63" s="9"/>
      <c r="J63" s="9"/>
    </row>
    <row r="64" spans="9:10" customFormat="1" x14ac:dyDescent="0.25">
      <c r="I64" s="9"/>
      <c r="J64" s="9"/>
    </row>
    <row r="65" spans="3:10" customFormat="1" x14ac:dyDescent="0.25">
      <c r="C65" s="9"/>
      <c r="D65" s="9"/>
      <c r="I65" s="9"/>
      <c r="J65" s="9"/>
    </row>
    <row r="66" spans="3:10" customFormat="1" x14ac:dyDescent="0.25">
      <c r="C66" s="9"/>
      <c r="D66" s="9"/>
      <c r="E66" s="9"/>
      <c r="F66" s="9"/>
      <c r="G66" s="9"/>
      <c r="H66" s="9"/>
      <c r="I66" s="9"/>
      <c r="J66" s="9"/>
    </row>
    <row r="67" spans="3:10" customFormat="1" x14ac:dyDescent="0.25">
      <c r="C67" s="9"/>
      <c r="D67" s="9"/>
      <c r="E67" s="9"/>
      <c r="F67" s="9"/>
      <c r="G67" s="9"/>
      <c r="H67" s="9"/>
      <c r="I67" s="9"/>
      <c r="J67" s="9"/>
    </row>
    <row r="68" spans="3:10" customFormat="1" x14ac:dyDescent="0.25"/>
    <row r="69" spans="3:10" customFormat="1" x14ac:dyDescent="0.25"/>
    <row r="70" spans="3:10" customFormat="1" x14ac:dyDescent="0.25"/>
    <row r="71" spans="3:10" customFormat="1" x14ac:dyDescent="0.25"/>
    <row r="72" spans="3:10" customFormat="1" x14ac:dyDescent="0.25"/>
    <row r="73" spans="3:10" customFormat="1" x14ac:dyDescent="0.25"/>
    <row r="74" spans="3:10" customFormat="1" x14ac:dyDescent="0.25"/>
    <row r="75" spans="3:10" customFormat="1" x14ac:dyDescent="0.25">
      <c r="C75" s="9"/>
      <c r="D75" s="9"/>
      <c r="E75" s="9"/>
      <c r="F75" s="9"/>
      <c r="G75" s="9"/>
      <c r="H75" s="9"/>
      <c r="I75" s="9"/>
      <c r="J75" s="9"/>
    </row>
    <row r="76" spans="3:10" customFormat="1" x14ac:dyDescent="0.25">
      <c r="C76" s="9"/>
      <c r="D76" s="9"/>
      <c r="E76" s="9"/>
      <c r="F76" s="9"/>
      <c r="G76" s="9"/>
      <c r="H76" s="9"/>
      <c r="I76" s="9"/>
      <c r="J76" s="9"/>
    </row>
    <row r="77" spans="3:10" customFormat="1" x14ac:dyDescent="0.25">
      <c r="C77" s="9"/>
      <c r="D77" s="9"/>
      <c r="E77" s="9"/>
      <c r="F77" s="9"/>
      <c r="G77" s="9"/>
      <c r="H77" s="9"/>
      <c r="I77" s="9"/>
      <c r="J77" s="9"/>
    </row>
    <row r="78" spans="3:10" customFormat="1" x14ac:dyDescent="0.25">
      <c r="C78" s="9"/>
      <c r="D78" s="9"/>
      <c r="E78" s="9"/>
      <c r="F78" s="9"/>
      <c r="G78" s="9"/>
      <c r="H78" s="9"/>
      <c r="I78" s="9"/>
      <c r="J78" s="9"/>
    </row>
    <row r="79" spans="3:10" customFormat="1" x14ac:dyDescent="0.25">
      <c r="C79" s="9"/>
      <c r="D79" s="9"/>
      <c r="E79" s="9"/>
      <c r="F79" s="9"/>
      <c r="G79" s="9"/>
      <c r="H79" s="9"/>
      <c r="I79" s="9"/>
      <c r="J79" s="9"/>
    </row>
    <row r="80" spans="3:10" customFormat="1" x14ac:dyDescent="0.25">
      <c r="C80" s="9"/>
      <c r="D80" s="9"/>
      <c r="E80" s="9"/>
      <c r="F80" s="9"/>
      <c r="G80" s="9"/>
      <c r="H80" s="9"/>
      <c r="I80" s="9"/>
      <c r="J80" s="9"/>
    </row>
    <row r="81" spans="9:10" customFormat="1" x14ac:dyDescent="0.25">
      <c r="I81" s="9"/>
      <c r="J81" s="9"/>
    </row>
    <row r="82" spans="9:10" customFormat="1" ht="15" customHeight="1" x14ac:dyDescent="0.25">
      <c r="I82" s="9"/>
      <c r="J82" s="9"/>
    </row>
    <row r="83" spans="9:10" customFormat="1" ht="15.75" customHeight="1" x14ac:dyDescent="0.25">
      <c r="I83" s="9"/>
      <c r="J83" s="9"/>
    </row>
    <row r="84" spans="9:10" customFormat="1" x14ac:dyDescent="0.25">
      <c r="I84" s="9"/>
      <c r="J84" s="9"/>
    </row>
    <row r="85" spans="9:10" customFormat="1" x14ac:dyDescent="0.25">
      <c r="I85" s="9"/>
      <c r="J85" s="9"/>
    </row>
    <row r="86" spans="9:10" customFormat="1" x14ac:dyDescent="0.25">
      <c r="I86" s="9"/>
      <c r="J86" s="9"/>
    </row>
    <row r="87" spans="9:10" customFormat="1" x14ac:dyDescent="0.25">
      <c r="I87" s="9"/>
      <c r="J87" s="9"/>
    </row>
    <row r="88" spans="9:10" customFormat="1" x14ac:dyDescent="0.25">
      <c r="I88" s="9"/>
      <c r="J88" s="9"/>
    </row>
    <row r="89" spans="9:10" customFormat="1" x14ac:dyDescent="0.25">
      <c r="I89" s="9"/>
      <c r="J89" s="9"/>
    </row>
    <row r="90" spans="9:10" customFormat="1" x14ac:dyDescent="0.25">
      <c r="I90" s="9"/>
      <c r="J90" s="9"/>
    </row>
    <row r="91" spans="9:10" customFormat="1" x14ac:dyDescent="0.25">
      <c r="I91" s="9"/>
      <c r="J91" s="9"/>
    </row>
    <row r="92" spans="9:10" customFormat="1" x14ac:dyDescent="0.25">
      <c r="I92" s="9"/>
      <c r="J92" s="9"/>
    </row>
    <row r="93" spans="9:10" customFormat="1" x14ac:dyDescent="0.25">
      <c r="I93" s="9"/>
      <c r="J93" s="9"/>
    </row>
    <row r="94" spans="9:10" customFormat="1" x14ac:dyDescent="0.25">
      <c r="I94" s="9"/>
      <c r="J94" s="9"/>
    </row>
    <row r="95" spans="9:10" customFormat="1" x14ac:dyDescent="0.25">
      <c r="I95" s="9"/>
      <c r="J95" s="9"/>
    </row>
    <row r="96" spans="9:10" customFormat="1" x14ac:dyDescent="0.25">
      <c r="I96" s="9"/>
      <c r="J96" s="9"/>
    </row>
    <row r="97" spans="3:10" customFormat="1" x14ac:dyDescent="0.25">
      <c r="I97" s="9"/>
      <c r="J97" s="9"/>
    </row>
    <row r="98" spans="3:10" customFormat="1" x14ac:dyDescent="0.25">
      <c r="I98" s="9"/>
      <c r="J98" s="9"/>
    </row>
    <row r="99" spans="3:10" customFormat="1" x14ac:dyDescent="0.25">
      <c r="C99" s="9"/>
      <c r="D99" s="9"/>
      <c r="I99" s="9"/>
      <c r="J99" s="9"/>
    </row>
    <row r="100" spans="3:10" customFormat="1" x14ac:dyDescent="0.25">
      <c r="C100" s="9"/>
      <c r="D100" s="9"/>
      <c r="E100" s="9"/>
      <c r="F100" s="9"/>
      <c r="G100" s="9"/>
      <c r="H100" s="9"/>
      <c r="I100" s="9"/>
      <c r="J100" s="9"/>
    </row>
    <row r="101" spans="3:10" customFormat="1" x14ac:dyDescent="0.25">
      <c r="C101" s="9"/>
      <c r="D101" s="9"/>
      <c r="E101" s="9"/>
      <c r="F101" s="9"/>
      <c r="G101" s="9"/>
      <c r="H101" s="9"/>
      <c r="I101" s="9"/>
      <c r="J101" s="9"/>
    </row>
    <row r="102" spans="3:10" customFormat="1" x14ac:dyDescent="0.25"/>
    <row r="103" spans="3:10" customFormat="1" x14ac:dyDescent="0.25">
      <c r="C103" s="3"/>
      <c r="D103" s="3"/>
      <c r="E103" s="3"/>
      <c r="F103" s="3"/>
      <c r="G103" s="3"/>
      <c r="H103" s="3"/>
      <c r="I103" s="3"/>
      <c r="J103" s="3"/>
    </row>
    <row r="104" spans="3:10" customFormat="1" x14ac:dyDescent="0.25">
      <c r="C104" s="3"/>
      <c r="D104" s="3"/>
      <c r="E104" s="3"/>
      <c r="F104" s="3"/>
      <c r="G104" s="3"/>
      <c r="H104" s="3"/>
      <c r="I104" s="3"/>
      <c r="J104" s="3"/>
    </row>
    <row r="105" spans="3:10" customFormat="1" x14ac:dyDescent="0.25">
      <c r="C105" s="3"/>
      <c r="D105" s="3"/>
      <c r="E105" s="3"/>
      <c r="F105" s="3"/>
      <c r="G105" s="3"/>
      <c r="H105" s="3"/>
      <c r="I105" s="3"/>
      <c r="J105" s="3"/>
    </row>
    <row r="106" spans="3:10" customFormat="1" x14ac:dyDescent="0.25">
      <c r="C106" s="3"/>
      <c r="D106" s="3"/>
      <c r="E106" s="3"/>
      <c r="F106" s="3"/>
      <c r="G106" s="3"/>
      <c r="H106" s="3"/>
      <c r="I106" s="3"/>
      <c r="J106" s="3"/>
    </row>
    <row r="107" spans="3:10" customFormat="1" x14ac:dyDescent="0.25">
      <c r="C107" s="3"/>
      <c r="D107" s="3"/>
      <c r="E107" s="3"/>
      <c r="F107" s="3"/>
      <c r="G107" s="3"/>
      <c r="H107" s="3"/>
      <c r="I107" s="3"/>
      <c r="J107" s="3"/>
    </row>
  </sheetData>
  <mergeCells count="37">
    <mergeCell ref="I16:J16"/>
    <mergeCell ref="C22:H22"/>
    <mergeCell ref="I22:J22"/>
    <mergeCell ref="I27:J27"/>
    <mergeCell ref="D30:H30"/>
    <mergeCell ref="I30:J30"/>
    <mergeCell ref="C28:H28"/>
    <mergeCell ref="I28:J28"/>
    <mergeCell ref="C27:H27"/>
    <mergeCell ref="C21:D21"/>
    <mergeCell ref="I21:J21"/>
    <mergeCell ref="I24:J24"/>
    <mergeCell ref="C24:H24"/>
    <mergeCell ref="I18:J18"/>
    <mergeCell ref="I19:J19"/>
    <mergeCell ref="I20:J20"/>
    <mergeCell ref="C3:C4"/>
    <mergeCell ref="D3:H4"/>
    <mergeCell ref="I3:J4"/>
    <mergeCell ref="C5:C6"/>
    <mergeCell ref="D5:J6"/>
    <mergeCell ref="D25:H25"/>
    <mergeCell ref="I25:J25"/>
    <mergeCell ref="C26:H26"/>
    <mergeCell ref="I26:J26"/>
    <mergeCell ref="C7:E8"/>
    <mergeCell ref="F7:J8"/>
    <mergeCell ref="D23:H23"/>
    <mergeCell ref="I23:J23"/>
    <mergeCell ref="I9:J9"/>
    <mergeCell ref="I10:J10"/>
    <mergeCell ref="I13:J13"/>
    <mergeCell ref="I14:J14"/>
    <mergeCell ref="I15:J15"/>
    <mergeCell ref="I11:J11"/>
    <mergeCell ref="I17:J17"/>
    <mergeCell ref="I12:J1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01-07-2021</vt:lpstr>
      <vt:lpstr>08-07-2021</vt:lpstr>
      <vt:lpstr>15-07-2021</vt:lpstr>
      <vt:lpstr>22-07-2021</vt:lpstr>
      <vt:lpstr>23-07-2021</vt:lpstr>
      <vt:lpstr>29-07-2021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2021-06-01T16:20:41Z</dcterms:created>
  <dcterms:modified xsi:type="dcterms:W3CDTF">2021-10-28T09:24:12Z</dcterms:modified>
</cp:coreProperties>
</file>