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BANANA\LIRA INTERNATIONAL\Bill\"/>
    </mc:Choice>
  </mc:AlternateContent>
  <xr:revisionPtr revIDLastSave="0" documentId="13_ncr:1_{12EB5255-E623-4992-BCC0-4FBC8389A8FE}" xr6:coauthVersionLast="47" xr6:coauthVersionMax="47" xr10:uidLastSave="{00000000-0000-0000-0000-000000000000}"/>
  <bookViews>
    <workbookView xWindow="12510" yWindow="3030" windowWidth="18000" windowHeight="9360" firstSheet="9" activeTab="11" xr2:uid="{00000000-000D-0000-FFFF-FFFF00000000}"/>
  </bookViews>
  <sheets>
    <sheet name="03-04-2022" sheetId="2" r:id="rId1"/>
    <sheet name="06-04-2022" sheetId="5" r:id="rId2"/>
    <sheet name="08-04-2022" sheetId="6" r:id="rId3"/>
    <sheet name="12-04-2022" sheetId="8" r:id="rId4"/>
    <sheet name="13-04-2022" sheetId="9" r:id="rId5"/>
    <sheet name="17-04-2022" sheetId="11" r:id="rId6"/>
    <sheet name="19-04-2022" sheetId="13" r:id="rId7"/>
    <sheet name="22-04-2022" sheetId="14" r:id="rId8"/>
    <sheet name="25-04-2022" sheetId="16" r:id="rId9"/>
    <sheet name="26-04-2022" sheetId="17" r:id="rId10"/>
    <sheet name="27-04-2022" sheetId="18" r:id="rId11"/>
    <sheet name="28-04-2022" sheetId="2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20" l="1"/>
  <c r="G24" i="20" s="1"/>
  <c r="G21" i="17" l="1"/>
  <c r="G11" i="18"/>
  <c r="G12" i="18"/>
  <c r="G15" i="18"/>
  <c r="G17" i="18" s="1"/>
  <c r="G19" i="18" s="1"/>
  <c r="G21" i="18" s="1"/>
  <c r="G16" i="18"/>
  <c r="E17" i="18"/>
  <c r="M14" i="20" l="1"/>
  <c r="M13" i="20"/>
  <c r="J17" i="20"/>
  <c r="M16" i="20" l="1"/>
  <c r="J16" i="20" l="1"/>
  <c r="E18" i="20"/>
  <c r="G17" i="20"/>
  <c r="G16" i="20"/>
  <c r="G12" i="20"/>
  <c r="G11" i="20"/>
  <c r="G18" i="20" l="1"/>
  <c r="G20" i="20" s="1"/>
  <c r="J19" i="20"/>
  <c r="J19" i="18"/>
  <c r="J18" i="18"/>
  <c r="G12" i="17"/>
  <c r="E15" i="17"/>
  <c r="G14" i="17"/>
  <c r="G13" i="17"/>
  <c r="G24" i="13"/>
  <c r="J21" i="16"/>
  <c r="E17" i="16"/>
  <c r="G16" i="16"/>
  <c r="J20" i="16"/>
  <c r="G14" i="16"/>
  <c r="G13" i="16"/>
  <c r="G11" i="16"/>
  <c r="G24" i="14"/>
  <c r="G11" i="14"/>
  <c r="G12" i="14"/>
  <c r="G13" i="14"/>
  <c r="G16" i="14"/>
  <c r="G17" i="14"/>
  <c r="G18" i="14"/>
  <c r="G19" i="14"/>
  <c r="E20" i="14"/>
  <c r="G14" i="14"/>
  <c r="J17" i="13"/>
  <c r="J16" i="13"/>
  <c r="G22" i="11"/>
  <c r="G23" i="11" s="1"/>
  <c r="G25" i="9"/>
  <c r="G18" i="13"/>
  <c r="G13" i="13"/>
  <c r="J21" i="18" l="1"/>
  <c r="G15" i="17"/>
  <c r="G17" i="17" s="1"/>
  <c r="G19" i="17" s="1"/>
  <c r="G17" i="16"/>
  <c r="G19" i="16" s="1"/>
  <c r="G21" i="16" s="1"/>
  <c r="G23" i="16" s="1"/>
  <c r="J23" i="16"/>
  <c r="G20" i="14"/>
  <c r="G22" i="14" s="1"/>
  <c r="G26" i="14" s="1"/>
  <c r="J19" i="13"/>
  <c r="E20" i="13" l="1"/>
  <c r="G19" i="13"/>
  <c r="G16" i="13"/>
  <c r="G15" i="13"/>
  <c r="G14" i="13"/>
  <c r="G11" i="13"/>
  <c r="G14" i="11"/>
  <c r="E18" i="11"/>
  <c r="G17" i="11"/>
  <c r="G16" i="11"/>
  <c r="G15" i="11"/>
  <c r="G12" i="11"/>
  <c r="G11" i="11"/>
  <c r="G18" i="11" s="1"/>
  <c r="G20" i="11" s="1"/>
  <c r="G25" i="11" s="1"/>
  <c r="I14" i="9"/>
  <c r="J14" i="9" s="1"/>
  <c r="G28" i="8"/>
  <c r="H26" i="8"/>
  <c r="G15" i="9"/>
  <c r="E16" i="9"/>
  <c r="G14" i="9"/>
  <c r="G13" i="9"/>
  <c r="G11" i="9"/>
  <c r="J22" i="8"/>
  <c r="J24" i="8" s="1"/>
  <c r="G20" i="13" l="1"/>
  <c r="G22" i="13" s="1"/>
  <c r="G26" i="13" s="1"/>
  <c r="G16" i="9"/>
  <c r="G19" i="9" s="1"/>
  <c r="G21" i="9" s="1"/>
  <c r="G23" i="9" s="1"/>
  <c r="G19" i="5"/>
  <c r="G13" i="8"/>
  <c r="G14" i="8"/>
  <c r="G15" i="8"/>
  <c r="G17" i="8"/>
  <c r="G23" i="6"/>
  <c r="E21" i="8"/>
  <c r="G20" i="8"/>
  <c r="G19" i="8"/>
  <c r="G18" i="8"/>
  <c r="G12" i="8"/>
  <c r="G11" i="8"/>
  <c r="G14" i="6"/>
  <c r="E17" i="6"/>
  <c r="G15" i="6"/>
  <c r="G11" i="6"/>
  <c r="G12" i="6"/>
  <c r="G16" i="6"/>
  <c r="G12" i="5"/>
  <c r="G13" i="5"/>
  <c r="G14" i="5"/>
  <c r="G15" i="5"/>
  <c r="G23" i="2"/>
  <c r="E16" i="5"/>
  <c r="G11" i="5"/>
  <c r="G21" i="2"/>
  <c r="G21" i="8" l="1"/>
  <c r="G24" i="8" s="1"/>
  <c r="G26" i="8" s="1"/>
  <c r="G17" i="6"/>
  <c r="G16" i="5"/>
  <c r="G11" i="2"/>
  <c r="G15" i="2"/>
  <c r="E17" i="2"/>
  <c r="G14" i="2"/>
  <c r="G13" i="2"/>
  <c r="G12" i="2"/>
  <c r="G19" i="6" l="1"/>
  <c r="G21" i="6" s="1"/>
  <c r="G21" i="5"/>
  <c r="G23" i="5" s="1"/>
  <c r="G17" i="2"/>
  <c r="G19" i="2" s="1"/>
</calcChain>
</file>

<file path=xl/sharedStrings.xml><?xml version="1.0" encoding="utf-8"?>
<sst xmlns="http://schemas.openxmlformats.org/spreadsheetml/2006/main" count="381" uniqueCount="78">
  <si>
    <t>YB</t>
  </si>
  <si>
    <t>RK</t>
  </si>
  <si>
    <t>D.STICK</t>
  </si>
  <si>
    <t>JACK FRUIT</t>
  </si>
  <si>
    <t>DELICIOUS FOOD EXPORTS (THUCKALAY)</t>
  </si>
  <si>
    <t>PACKING SPOT</t>
  </si>
  <si>
    <t>THUCKALAY</t>
  </si>
  <si>
    <t>SL/NO</t>
  </si>
  <si>
    <t>ITEMS</t>
  </si>
  <si>
    <t xml:space="preserve">PACKING </t>
  </si>
  <si>
    <t>WEIGHT</t>
  </si>
  <si>
    <t>TOTAL</t>
  </si>
  <si>
    <t>TOTAL AMOUNT</t>
  </si>
  <si>
    <t>COK-BAH</t>
  </si>
  <si>
    <t>G.MANGO</t>
  </si>
  <si>
    <t>Price Per kg</t>
  </si>
  <si>
    <t>QTY</t>
  </si>
  <si>
    <t>LIRA INTERNATIONAL</t>
  </si>
  <si>
    <t>Labour</t>
  </si>
  <si>
    <t>ADVANCE</t>
  </si>
  <si>
    <t>03/04/2022    Sunday</t>
  </si>
  <si>
    <t>BILL 001 BALANCE</t>
  </si>
  <si>
    <t>05/04/2022 CREDIT</t>
  </si>
  <si>
    <t>TOTAL  AMOUNT</t>
  </si>
  <si>
    <t>BILL CLEARED</t>
  </si>
  <si>
    <t>TINDLY</t>
  </si>
  <si>
    <t>AIRPORT VECHILE RENT</t>
  </si>
  <si>
    <t>06/04/2022    Wednesday</t>
  </si>
  <si>
    <t>BILL 002 BALANCE</t>
  </si>
  <si>
    <t>EDWIN</t>
  </si>
  <si>
    <t>08/04/2022 CREDIT</t>
  </si>
  <si>
    <t xml:space="preserve">BILL CLEARED </t>
  </si>
  <si>
    <t>08/04/2022    Friday</t>
  </si>
  <si>
    <t>ARAVI</t>
  </si>
  <si>
    <t>PINEAPPLE</t>
  </si>
  <si>
    <t>ALBERT</t>
  </si>
  <si>
    <t>11/04/2022 CREDIT</t>
  </si>
  <si>
    <t>KONNAPOO</t>
  </si>
  <si>
    <t>BANANA LEAVES</t>
  </si>
  <si>
    <t>RK KULA</t>
  </si>
  <si>
    <t>POOVAN BANANA</t>
  </si>
  <si>
    <t>CP</t>
  </si>
  <si>
    <t>12/04/2022    Tuesday</t>
  </si>
  <si>
    <t>TVM-BAH</t>
  </si>
  <si>
    <t>Total</t>
  </si>
  <si>
    <t>Wastage (1.5 kg per piece)</t>
  </si>
  <si>
    <t>Total Weight</t>
  </si>
  <si>
    <t>13/04/2022    Wednesday</t>
  </si>
  <si>
    <t>14/04/2022 CREDIT</t>
  </si>
  <si>
    <t>ADVANCE AMOUNT</t>
  </si>
  <si>
    <t xml:space="preserve">PINEAPPLE WEIGHT SHORTAGE BILL NO 005 &amp; 006 13.5KG </t>
  </si>
  <si>
    <t>NELLIKKA</t>
  </si>
  <si>
    <t>17/04/2022    Friday</t>
  </si>
  <si>
    <t>19/04/2022    Tuesday</t>
  </si>
  <si>
    <t>JACK SEED</t>
  </si>
  <si>
    <t>KILIMOOK MANGO</t>
  </si>
  <si>
    <t>SMALL ONION</t>
  </si>
  <si>
    <t>19/04/2022 CREDIT</t>
  </si>
  <si>
    <t>Less D.Stick</t>
  </si>
  <si>
    <t>DRUMSTICK</t>
  </si>
  <si>
    <t>GOOSBERRY</t>
  </si>
  <si>
    <t>22/04/2022    Friday</t>
  </si>
  <si>
    <t>23/04/2022 CREDIT</t>
  </si>
  <si>
    <t>BALANCE AMOUNT</t>
  </si>
  <si>
    <t>25/04/2022    Monday</t>
  </si>
  <si>
    <t>17/04/22 (007) BILL BALANCE</t>
  </si>
  <si>
    <t>26/04/2022    Tuesday</t>
  </si>
  <si>
    <t>JACKFRUIT</t>
  </si>
  <si>
    <t xml:space="preserve">RK KULA </t>
  </si>
  <si>
    <t>27/04/2022    Wednesday</t>
  </si>
  <si>
    <t>24/04/2022 CREDIT</t>
  </si>
  <si>
    <t>27/04/2022 CREDIT</t>
  </si>
  <si>
    <t>28/04/2022 CREDIT</t>
  </si>
  <si>
    <t>YB KULA</t>
  </si>
  <si>
    <t>28/04/2022    Thursday</t>
  </si>
  <si>
    <t>29/04/2022 CREDIT</t>
  </si>
  <si>
    <t>27/04/22 (012) BILL BALANCE</t>
  </si>
  <si>
    <t>09/05/2022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</si>
</sst>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95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0" borderId="12" xfId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2" borderId="10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8" fillId="0" borderId="0" xfId="0" applyFont="1"/>
    <xf numFmtId="0" fontId="4" fillId="2" borderId="3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4" fillId="12" borderId="12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8" fillId="12" borderId="12" xfId="0" applyFont="1" applyFill="1" applyBorder="1" applyAlignment="1">
      <alignment horizontal="center" vertical="center"/>
    </xf>
    <xf numFmtId="0" fontId="10" fillId="0" borderId="0" xfId="0" applyFont="1"/>
    <xf numFmtId="0" fontId="12" fillId="2" borderId="12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13" fillId="0" borderId="0" xfId="0" applyFont="1"/>
    <xf numFmtId="0" fontId="4" fillId="0" borderId="1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11" xfId="0" applyNumberFormat="1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4" fontId="6" fillId="6" borderId="3" xfId="0" applyNumberFormat="1" applyFont="1" applyFill="1" applyBorder="1" applyAlignment="1">
      <alignment horizontal="center" vertical="center" wrapText="1"/>
    </xf>
    <xf numFmtId="14" fontId="6" fillId="6" borderId="1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14" borderId="22" xfId="0" applyFont="1" applyFill="1" applyBorder="1" applyAlignment="1">
      <alignment horizontal="center" vertical="center" wrapText="1"/>
    </xf>
    <xf numFmtId="0" fontId="2" fillId="14" borderId="21" xfId="0" applyFont="1" applyFill="1" applyBorder="1" applyAlignment="1">
      <alignment horizontal="center" vertical="center" wrapText="1"/>
    </xf>
    <xf numFmtId="0" fontId="2" fillId="14" borderId="22" xfId="0" applyFont="1" applyFill="1" applyBorder="1" applyAlignment="1">
      <alignment horizontal="center" vertical="center"/>
    </xf>
    <xf numFmtId="0" fontId="2" fillId="14" borderId="2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A6871-FC28-4A30-88D4-8629CFA6F51C}">
  <dimension ref="B3:M25"/>
  <sheetViews>
    <sheetView topLeftCell="B1" workbookViewId="0">
      <selection activeCell="L11" sqref="L11"/>
    </sheetView>
  </sheetViews>
  <sheetFormatPr defaultRowHeight="15" x14ac:dyDescent="0.25"/>
  <cols>
    <col min="3" max="3" width="13.7109375" customWidth="1"/>
    <col min="4" max="4" width="30.7109375" customWidth="1"/>
    <col min="5" max="5" width="10.85546875" customWidth="1"/>
    <col min="6" max="6" width="13.140625" customWidth="1"/>
    <col min="7" max="7" width="16.5703125" customWidth="1"/>
    <col min="8" max="8" width="18" customWidth="1"/>
    <col min="9" max="9" width="10.7109375" customWidth="1"/>
    <col min="10" max="10" width="6" customWidth="1"/>
    <col min="12" max="12" width="16.5703125" bestFit="1" customWidth="1"/>
  </cols>
  <sheetData>
    <row r="3" spans="2:13" ht="15.75" thickBot="1" x14ac:dyDescent="0.3">
      <c r="B3" s="3"/>
      <c r="C3" s="3"/>
      <c r="D3" s="3"/>
      <c r="E3" s="3"/>
      <c r="F3" s="3"/>
      <c r="G3" s="3"/>
      <c r="H3" s="3"/>
      <c r="I3" s="3"/>
      <c r="J3" s="3"/>
      <c r="K3" s="3"/>
    </row>
    <row r="4" spans="2:13" ht="15" customHeight="1" x14ac:dyDescent="0.25">
      <c r="B4" s="3"/>
      <c r="C4" s="70" t="s">
        <v>43</v>
      </c>
      <c r="D4" s="62" t="s">
        <v>17</v>
      </c>
      <c r="E4" s="63"/>
      <c r="F4" s="63"/>
      <c r="G4" s="66">
        <v>2</v>
      </c>
      <c r="H4" s="3"/>
    </row>
    <row r="5" spans="2:13" ht="15.75" customHeight="1" thickBot="1" x14ac:dyDescent="0.3">
      <c r="B5" s="3"/>
      <c r="C5" s="71"/>
      <c r="D5" s="64"/>
      <c r="E5" s="65"/>
      <c r="F5" s="65"/>
      <c r="G5" s="67"/>
      <c r="H5" s="3"/>
    </row>
    <row r="6" spans="2:13" ht="15" customHeight="1" x14ac:dyDescent="0.25">
      <c r="B6" s="3"/>
      <c r="C6" s="72" t="s">
        <v>20</v>
      </c>
      <c r="D6" s="53" t="s">
        <v>4</v>
      </c>
      <c r="E6" s="54"/>
      <c r="F6" s="54"/>
      <c r="G6" s="55"/>
      <c r="H6" s="3"/>
    </row>
    <row r="7" spans="2:13" ht="15.75" customHeight="1" thickBot="1" x14ac:dyDescent="0.3">
      <c r="B7" s="3"/>
      <c r="C7" s="73"/>
      <c r="D7" s="56"/>
      <c r="E7" s="57"/>
      <c r="F7" s="57"/>
      <c r="G7" s="58"/>
      <c r="H7" s="3"/>
    </row>
    <row r="8" spans="2:13" ht="15" customHeight="1" x14ac:dyDescent="0.25">
      <c r="B8" s="3"/>
      <c r="C8" s="44" t="s">
        <v>5</v>
      </c>
      <c r="D8" s="45"/>
      <c r="E8" s="44" t="s">
        <v>6</v>
      </c>
      <c r="F8" s="48"/>
      <c r="G8" s="45"/>
      <c r="H8" s="3"/>
    </row>
    <row r="9" spans="2:13" ht="15.75" customHeight="1" thickBot="1" x14ac:dyDescent="0.3">
      <c r="B9" s="3"/>
      <c r="C9" s="46"/>
      <c r="D9" s="47"/>
      <c r="E9" s="46"/>
      <c r="F9" s="49"/>
      <c r="G9" s="47"/>
      <c r="H9" s="3"/>
    </row>
    <row r="10" spans="2:13" ht="19.5" thickBot="1" x14ac:dyDescent="0.3">
      <c r="B10" s="3"/>
      <c r="C10" s="4" t="s">
        <v>7</v>
      </c>
      <c r="D10" s="4" t="s">
        <v>8</v>
      </c>
      <c r="E10" s="4" t="s">
        <v>16</v>
      </c>
      <c r="F10" s="4" t="s">
        <v>9</v>
      </c>
      <c r="G10" s="4" t="s">
        <v>10</v>
      </c>
      <c r="H10" s="3"/>
      <c r="L10" t="s">
        <v>18</v>
      </c>
    </row>
    <row r="11" spans="2:13" ht="18.75" x14ac:dyDescent="0.25">
      <c r="B11" s="3"/>
      <c r="C11" s="2">
        <v>1</v>
      </c>
      <c r="D11" s="2" t="s">
        <v>1</v>
      </c>
      <c r="E11" s="1">
        <v>120</v>
      </c>
      <c r="F11" s="2">
        <v>5</v>
      </c>
      <c r="G11" s="2">
        <f>E11*F11</f>
        <v>600</v>
      </c>
      <c r="H11" s="3"/>
      <c r="L11" s="12">
        <v>2</v>
      </c>
    </row>
    <row r="12" spans="2:13" ht="18.75" x14ac:dyDescent="0.25">
      <c r="B12" s="3"/>
      <c r="C12" s="2">
        <v>2</v>
      </c>
      <c r="D12" s="2" t="s">
        <v>0</v>
      </c>
      <c r="E12" s="1">
        <v>55</v>
      </c>
      <c r="F12" s="2">
        <v>5</v>
      </c>
      <c r="G12" s="2">
        <f t="shared" ref="G12:G15" si="0">E12*F12</f>
        <v>275</v>
      </c>
      <c r="H12" s="3"/>
      <c r="L12" t="s">
        <v>21</v>
      </c>
      <c r="M12" s="3">
        <v>1427.5</v>
      </c>
    </row>
    <row r="13" spans="2:13" ht="18.75" x14ac:dyDescent="0.25">
      <c r="B13" s="3"/>
      <c r="C13" s="2">
        <v>3</v>
      </c>
      <c r="D13" s="2" t="s">
        <v>41</v>
      </c>
      <c r="E13" s="1">
        <v>13</v>
      </c>
      <c r="F13" s="2">
        <v>3.6</v>
      </c>
      <c r="G13" s="2">
        <f t="shared" si="0"/>
        <v>46.800000000000004</v>
      </c>
    </row>
    <row r="14" spans="2:13" ht="18.75" x14ac:dyDescent="0.25">
      <c r="B14" s="3"/>
      <c r="C14" s="2">
        <v>4</v>
      </c>
      <c r="D14" s="2" t="s">
        <v>14</v>
      </c>
      <c r="E14" s="1">
        <v>22</v>
      </c>
      <c r="F14" s="2">
        <v>4.5999999999999996</v>
      </c>
      <c r="G14" s="2">
        <f t="shared" si="0"/>
        <v>101.19999999999999</v>
      </c>
      <c r="H14" s="3"/>
    </row>
    <row r="15" spans="2:13" ht="18.75" x14ac:dyDescent="0.25">
      <c r="B15" s="3"/>
      <c r="C15" s="2">
        <v>5</v>
      </c>
      <c r="D15" s="2" t="s">
        <v>2</v>
      </c>
      <c r="E15" s="1">
        <v>10</v>
      </c>
      <c r="F15" s="2">
        <v>4.5999999999999996</v>
      </c>
      <c r="G15" s="2">
        <f t="shared" si="0"/>
        <v>46</v>
      </c>
      <c r="H15" s="3"/>
    </row>
    <row r="16" spans="2:13" ht="19.5" thickBot="1" x14ac:dyDescent="0.3">
      <c r="B16" s="3"/>
      <c r="C16" s="2">
        <v>6</v>
      </c>
      <c r="D16" s="2" t="s">
        <v>3</v>
      </c>
      <c r="E16" s="1">
        <v>8</v>
      </c>
      <c r="F16" s="2"/>
      <c r="G16" s="2">
        <v>131.30000000000001</v>
      </c>
      <c r="H16" s="3"/>
    </row>
    <row r="17" spans="2:11" ht="19.5" thickBot="1" x14ac:dyDescent="0.3">
      <c r="B17" s="3"/>
      <c r="C17" s="68" t="s">
        <v>11</v>
      </c>
      <c r="D17" s="69"/>
      <c r="E17" s="5">
        <f>SUM(E11:E16)</f>
        <v>228</v>
      </c>
      <c r="F17" s="6"/>
      <c r="G17" s="7">
        <f>SUM(G11:G16)</f>
        <v>1200.3</v>
      </c>
      <c r="H17" s="3"/>
    </row>
    <row r="18" spans="2:11" ht="21.75" thickBot="1" x14ac:dyDescent="0.3">
      <c r="B18" s="3"/>
      <c r="C18" s="59" t="s">
        <v>15</v>
      </c>
      <c r="D18" s="60"/>
      <c r="E18" s="60"/>
      <c r="F18" s="61"/>
      <c r="G18" s="9">
        <v>65</v>
      </c>
      <c r="H18" s="3"/>
    </row>
    <row r="19" spans="2:11" ht="21.75" thickBot="1" x14ac:dyDescent="0.3">
      <c r="B19" s="3"/>
      <c r="C19" s="59" t="s">
        <v>11</v>
      </c>
      <c r="D19" s="60"/>
      <c r="E19" s="60"/>
      <c r="F19" s="61"/>
      <c r="G19" s="8">
        <f>G17*G18</f>
        <v>78019.5</v>
      </c>
      <c r="H19" s="3"/>
    </row>
    <row r="20" spans="2:11" ht="24" thickBot="1" x14ac:dyDescent="0.3">
      <c r="B20" s="3"/>
      <c r="C20" s="50" t="s">
        <v>19</v>
      </c>
      <c r="D20" s="51"/>
      <c r="E20" s="51"/>
      <c r="F20" s="52"/>
      <c r="G20" s="10">
        <v>1427.5</v>
      </c>
      <c r="H20" s="3"/>
    </row>
    <row r="21" spans="2:11" ht="24" thickBot="1" x14ac:dyDescent="0.3">
      <c r="B21" s="3"/>
      <c r="C21" s="40" t="s">
        <v>12</v>
      </c>
      <c r="D21" s="41"/>
      <c r="E21" s="41"/>
      <c r="F21" s="42"/>
      <c r="G21" s="11">
        <f>G19-G20</f>
        <v>76592</v>
      </c>
      <c r="H21" s="3"/>
    </row>
    <row r="22" spans="2:11" ht="23.25" customHeight="1" thickBot="1" x14ac:dyDescent="0.3">
      <c r="B22" s="3"/>
      <c r="C22" s="37" t="s">
        <v>22</v>
      </c>
      <c r="D22" s="38"/>
      <c r="E22" s="38"/>
      <c r="F22" s="39"/>
      <c r="G22" s="23">
        <v>80000</v>
      </c>
      <c r="I22" s="3"/>
      <c r="J22" s="3"/>
      <c r="K22" s="3"/>
    </row>
    <row r="23" spans="2:11" ht="21" customHeight="1" thickBot="1" x14ac:dyDescent="0.3">
      <c r="C23" s="40" t="s">
        <v>23</v>
      </c>
      <c r="D23" s="41"/>
      <c r="E23" s="41"/>
      <c r="F23" s="42"/>
      <c r="G23" s="13">
        <f>G21-G22</f>
        <v>-3408</v>
      </c>
    </row>
    <row r="25" spans="2:11" ht="20.25" customHeight="1" x14ac:dyDescent="0.25">
      <c r="C25" s="43" t="s">
        <v>24</v>
      </c>
      <c r="D25" s="43"/>
      <c r="E25" s="43"/>
      <c r="F25" s="43"/>
      <c r="G25" s="43"/>
    </row>
  </sheetData>
  <mergeCells count="15">
    <mergeCell ref="D6:G7"/>
    <mergeCell ref="C19:F19"/>
    <mergeCell ref="D4:F5"/>
    <mergeCell ref="G4:G5"/>
    <mergeCell ref="C17:D17"/>
    <mergeCell ref="C18:F18"/>
    <mergeCell ref="C4:C5"/>
    <mergeCell ref="C6:C7"/>
    <mergeCell ref="C22:F22"/>
    <mergeCell ref="C23:F23"/>
    <mergeCell ref="C25:G25"/>
    <mergeCell ref="C21:F21"/>
    <mergeCell ref="C8:D9"/>
    <mergeCell ref="E8:G9"/>
    <mergeCell ref="C20:F20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6ACC0-75D7-4A4D-AB19-6F441AC83F7D}">
  <dimension ref="B3:K24"/>
  <sheetViews>
    <sheetView workbookViewId="0">
      <selection activeCell="I22" sqref="I22"/>
    </sheetView>
  </sheetViews>
  <sheetFormatPr defaultRowHeight="15" x14ac:dyDescent="0.25"/>
  <cols>
    <col min="3" max="3" width="13.7109375" customWidth="1"/>
    <col min="4" max="4" width="30.7109375" customWidth="1"/>
    <col min="5" max="5" width="10.85546875" customWidth="1"/>
    <col min="6" max="6" width="13.140625" customWidth="1"/>
    <col min="7" max="7" width="16.5703125" customWidth="1"/>
    <col min="8" max="8" width="9.85546875" customWidth="1"/>
    <col min="10" max="10" width="16.5703125" bestFit="1" customWidth="1"/>
  </cols>
  <sheetData>
    <row r="3" spans="2:11" ht="15.75" thickBot="1" x14ac:dyDescent="0.3">
      <c r="B3" s="3"/>
      <c r="C3" s="3"/>
      <c r="D3" s="3"/>
      <c r="E3" s="3"/>
      <c r="F3" s="3"/>
      <c r="G3" s="3"/>
      <c r="H3" s="3"/>
      <c r="I3" s="3"/>
    </row>
    <row r="4" spans="2:11" ht="15" customHeight="1" x14ac:dyDescent="0.25">
      <c r="B4" s="3"/>
      <c r="C4" s="70" t="s">
        <v>43</v>
      </c>
      <c r="D4" s="62" t="s">
        <v>17</v>
      </c>
      <c r="E4" s="63"/>
      <c r="F4" s="63"/>
      <c r="G4" s="66">
        <v>11</v>
      </c>
      <c r="H4" s="3"/>
    </row>
    <row r="5" spans="2:11" ht="15.75" customHeight="1" thickBot="1" x14ac:dyDescent="0.3">
      <c r="B5" s="3"/>
      <c r="C5" s="71"/>
      <c r="D5" s="64"/>
      <c r="E5" s="65"/>
      <c r="F5" s="65"/>
      <c r="G5" s="67"/>
      <c r="H5" s="3"/>
    </row>
    <row r="6" spans="2:11" ht="15" customHeight="1" x14ac:dyDescent="0.25">
      <c r="B6" s="3"/>
      <c r="C6" s="72" t="s">
        <v>66</v>
      </c>
      <c r="D6" s="53" t="s">
        <v>4</v>
      </c>
      <c r="E6" s="54"/>
      <c r="F6" s="54"/>
      <c r="G6" s="55"/>
      <c r="H6" s="3"/>
    </row>
    <row r="7" spans="2:11" ht="15.75" customHeight="1" thickBot="1" x14ac:dyDescent="0.3">
      <c r="B7" s="3"/>
      <c r="C7" s="73"/>
      <c r="D7" s="56"/>
      <c r="E7" s="57"/>
      <c r="F7" s="57"/>
      <c r="G7" s="58"/>
      <c r="H7" s="3"/>
    </row>
    <row r="8" spans="2:11" ht="15" customHeight="1" x14ac:dyDescent="0.25">
      <c r="B8" s="3"/>
      <c r="C8" s="44" t="s">
        <v>5</v>
      </c>
      <c r="D8" s="45"/>
      <c r="E8" s="44" t="s">
        <v>6</v>
      </c>
      <c r="F8" s="48"/>
      <c r="G8" s="45"/>
      <c r="H8" s="3"/>
    </row>
    <row r="9" spans="2:11" ht="15.75" customHeight="1" thickBot="1" x14ac:dyDescent="0.3">
      <c r="B9" s="3"/>
      <c r="C9" s="46"/>
      <c r="D9" s="47"/>
      <c r="E9" s="46"/>
      <c r="F9" s="49"/>
      <c r="G9" s="47"/>
      <c r="H9" s="3"/>
    </row>
    <row r="10" spans="2:11" ht="19.5" thickBot="1" x14ac:dyDescent="0.3">
      <c r="B10" s="3"/>
      <c r="C10" s="4" t="s">
        <v>7</v>
      </c>
      <c r="D10" s="4" t="s">
        <v>8</v>
      </c>
      <c r="E10" s="4" t="s">
        <v>16</v>
      </c>
      <c r="F10" s="4" t="s">
        <v>9</v>
      </c>
      <c r="G10" s="4" t="s">
        <v>10</v>
      </c>
      <c r="H10" s="3"/>
    </row>
    <row r="11" spans="2:11" ht="18.75" x14ac:dyDescent="0.25">
      <c r="B11" s="3"/>
      <c r="C11" s="2">
        <v>1</v>
      </c>
      <c r="D11" s="2" t="s">
        <v>3</v>
      </c>
      <c r="E11" s="1">
        <v>6</v>
      </c>
      <c r="F11" s="2"/>
      <c r="G11" s="1">
        <v>102.8</v>
      </c>
      <c r="H11" s="3"/>
      <c r="J11" t="s">
        <v>18</v>
      </c>
    </row>
    <row r="12" spans="2:11" ht="18.75" x14ac:dyDescent="0.25">
      <c r="B12" s="3"/>
      <c r="C12" s="2">
        <v>2</v>
      </c>
      <c r="D12" s="2" t="s">
        <v>34</v>
      </c>
      <c r="E12" s="1">
        <v>85</v>
      </c>
      <c r="F12" s="2">
        <v>7</v>
      </c>
      <c r="G12" s="1">
        <f>E12*F12</f>
        <v>595</v>
      </c>
      <c r="H12" s="3"/>
      <c r="J12" t="s">
        <v>28</v>
      </c>
      <c r="K12" s="3">
        <v>3408</v>
      </c>
    </row>
    <row r="13" spans="2:11" ht="18.75" x14ac:dyDescent="0.25">
      <c r="B13" s="3"/>
      <c r="C13" s="2">
        <v>3</v>
      </c>
      <c r="D13" s="2" t="s">
        <v>1</v>
      </c>
      <c r="E13" s="1">
        <v>90</v>
      </c>
      <c r="F13" s="2">
        <v>5</v>
      </c>
      <c r="G13" s="1">
        <f>E13*F13</f>
        <v>450</v>
      </c>
      <c r="H13" s="3"/>
      <c r="K13" t="s">
        <v>35</v>
      </c>
    </row>
    <row r="14" spans="2:11" ht="19.5" thickBot="1" x14ac:dyDescent="0.3">
      <c r="B14" s="3"/>
      <c r="C14" s="2">
        <v>4</v>
      </c>
      <c r="D14" s="2" t="s">
        <v>0</v>
      </c>
      <c r="E14" s="1">
        <v>13</v>
      </c>
      <c r="F14" s="2">
        <v>5</v>
      </c>
      <c r="G14" s="1">
        <f>E14*F14</f>
        <v>65</v>
      </c>
      <c r="H14" s="3"/>
      <c r="K14" t="s">
        <v>29</v>
      </c>
    </row>
    <row r="15" spans="2:11" ht="19.5" customHeight="1" thickBot="1" x14ac:dyDescent="0.3">
      <c r="B15" s="3"/>
      <c r="C15" s="68" t="s">
        <v>11</v>
      </c>
      <c r="D15" s="69"/>
      <c r="E15" s="5">
        <f>SUM(E11:E14)</f>
        <v>194</v>
      </c>
      <c r="F15" s="6"/>
      <c r="G15" s="7">
        <f>SUM(G11:G14)</f>
        <v>1212.8</v>
      </c>
      <c r="H15" s="3"/>
    </row>
    <row r="16" spans="2:11" ht="21.75" thickBot="1" x14ac:dyDescent="0.3">
      <c r="B16" s="3"/>
      <c r="C16" s="59" t="s">
        <v>15</v>
      </c>
      <c r="D16" s="60"/>
      <c r="E16" s="60"/>
      <c r="F16" s="61"/>
      <c r="G16" s="9">
        <v>65</v>
      </c>
      <c r="H16" s="3"/>
    </row>
    <row r="17" spans="2:7" ht="19.5" customHeight="1" thickBot="1" x14ac:dyDescent="0.4">
      <c r="B17" s="15"/>
      <c r="C17" s="50" t="s">
        <v>12</v>
      </c>
      <c r="D17" s="51"/>
      <c r="E17" s="51"/>
      <c r="F17" s="52"/>
      <c r="G17" s="31">
        <f>G15*G16</f>
        <v>78832</v>
      </c>
    </row>
    <row r="18" spans="2:7" ht="23.25" customHeight="1" thickBot="1" x14ac:dyDescent="0.3">
      <c r="C18" s="50" t="s">
        <v>19</v>
      </c>
      <c r="D18" s="51"/>
      <c r="E18" s="51"/>
      <c r="F18" s="52"/>
      <c r="G18" s="19">
        <v>52819.5</v>
      </c>
    </row>
    <row r="19" spans="2:7" ht="20.25" customHeight="1" thickBot="1" x14ac:dyDescent="0.3">
      <c r="C19" s="40" t="s">
        <v>12</v>
      </c>
      <c r="D19" s="41"/>
      <c r="E19" s="41"/>
      <c r="F19" s="42"/>
      <c r="G19" s="11">
        <f>G17-G18</f>
        <v>26012.5</v>
      </c>
    </row>
    <row r="20" spans="2:7" ht="21.75" thickBot="1" x14ac:dyDescent="0.3">
      <c r="C20" s="78" t="s">
        <v>75</v>
      </c>
      <c r="D20" s="79"/>
      <c r="E20" s="79"/>
      <c r="F20" s="80"/>
      <c r="G20" s="19">
        <v>120000</v>
      </c>
    </row>
    <row r="21" spans="2:7" ht="19.5" customHeight="1" thickBot="1" x14ac:dyDescent="0.3">
      <c r="C21" s="50" t="s">
        <v>12</v>
      </c>
      <c r="D21" s="51"/>
      <c r="E21" s="51"/>
      <c r="F21" s="52"/>
      <c r="G21" s="18">
        <f>G19-G20</f>
        <v>-93987.5</v>
      </c>
    </row>
    <row r="22" spans="2:7" ht="15" customHeight="1" x14ac:dyDescent="0.25"/>
    <row r="23" spans="2:7" x14ac:dyDescent="0.25">
      <c r="C23" s="43" t="s">
        <v>31</v>
      </c>
      <c r="D23" s="43"/>
      <c r="E23" s="43"/>
      <c r="F23" s="43"/>
      <c r="G23" s="43"/>
    </row>
    <row r="24" spans="2:7" x14ac:dyDescent="0.25">
      <c r="C24" s="43"/>
      <c r="D24" s="43"/>
      <c r="E24" s="43"/>
      <c r="F24" s="43"/>
      <c r="G24" s="43"/>
    </row>
  </sheetData>
  <sortState xmlns:xlrd2="http://schemas.microsoft.com/office/spreadsheetml/2017/richdata2" ref="D11:G14">
    <sortCondition ref="D11:D14"/>
  </sortState>
  <mergeCells count="15">
    <mergeCell ref="C23:G24"/>
    <mergeCell ref="C15:D15"/>
    <mergeCell ref="C16:F16"/>
    <mergeCell ref="C4:C5"/>
    <mergeCell ref="D4:F5"/>
    <mergeCell ref="G4:G5"/>
    <mergeCell ref="C6:C7"/>
    <mergeCell ref="D6:G7"/>
    <mergeCell ref="C8:D9"/>
    <mergeCell ref="E8:G9"/>
    <mergeCell ref="C18:F18"/>
    <mergeCell ref="C19:F19"/>
    <mergeCell ref="C17:F17"/>
    <mergeCell ref="C20:F20"/>
    <mergeCell ref="C21:F2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5821C-4314-422D-BE5A-66344465F245}">
  <dimension ref="B3:M24"/>
  <sheetViews>
    <sheetView workbookViewId="0">
      <selection activeCell="G26" sqref="G26"/>
    </sheetView>
  </sheetViews>
  <sheetFormatPr defaultRowHeight="15" x14ac:dyDescent="0.25"/>
  <cols>
    <col min="3" max="3" width="13.7109375" customWidth="1"/>
    <col min="4" max="4" width="30.7109375" customWidth="1"/>
    <col min="5" max="5" width="10.85546875" customWidth="1"/>
    <col min="6" max="6" width="13.140625" customWidth="1"/>
    <col min="7" max="7" width="16.5703125" customWidth="1"/>
    <col min="8" max="8" width="9.85546875" customWidth="1"/>
    <col min="9" max="9" width="18.42578125" customWidth="1"/>
    <col min="10" max="10" width="10.85546875" customWidth="1"/>
    <col min="12" max="12" width="16.5703125" bestFit="1" customWidth="1"/>
  </cols>
  <sheetData>
    <row r="3" spans="2:13" ht="15.75" thickBot="1" x14ac:dyDescent="0.3">
      <c r="B3" s="3"/>
      <c r="C3" s="3"/>
      <c r="D3" s="3"/>
      <c r="E3" s="3"/>
      <c r="F3" s="3"/>
      <c r="G3" s="3"/>
      <c r="H3" s="3"/>
      <c r="I3" s="3"/>
      <c r="J3" s="3"/>
      <c r="K3" s="3"/>
    </row>
    <row r="4" spans="2:13" ht="15" customHeight="1" x14ac:dyDescent="0.25">
      <c r="B4" s="3"/>
      <c r="C4" s="70" t="s">
        <v>43</v>
      </c>
      <c r="D4" s="62" t="s">
        <v>17</v>
      </c>
      <c r="E4" s="63"/>
      <c r="F4" s="91"/>
      <c r="G4" s="66">
        <v>12</v>
      </c>
      <c r="H4" s="3"/>
    </row>
    <row r="5" spans="2:13" ht="15.75" customHeight="1" thickBot="1" x14ac:dyDescent="0.3">
      <c r="B5" s="3"/>
      <c r="C5" s="90"/>
      <c r="D5" s="64"/>
      <c r="E5" s="65"/>
      <c r="F5" s="92"/>
      <c r="G5" s="67"/>
      <c r="H5" s="3"/>
    </row>
    <row r="6" spans="2:13" ht="15" customHeight="1" thickBot="1" x14ac:dyDescent="0.3">
      <c r="B6" s="3"/>
      <c r="C6" s="72" t="s">
        <v>69</v>
      </c>
      <c r="D6" s="53" t="s">
        <v>4</v>
      </c>
      <c r="E6" s="54"/>
      <c r="F6" s="54"/>
      <c r="G6" s="55"/>
      <c r="H6" s="3"/>
    </row>
    <row r="7" spans="2:13" ht="15.75" customHeight="1" thickBot="1" x14ac:dyDescent="0.3">
      <c r="B7" s="3"/>
      <c r="C7" s="73"/>
      <c r="D7" s="56"/>
      <c r="E7" s="57"/>
      <c r="F7" s="57"/>
      <c r="G7" s="58"/>
      <c r="H7" s="3"/>
      <c r="I7" s="3"/>
      <c r="J7" s="21" t="s">
        <v>39</v>
      </c>
    </row>
    <row r="8" spans="2:13" ht="15" customHeight="1" x14ac:dyDescent="0.25">
      <c r="B8" s="3"/>
      <c r="C8" s="44" t="s">
        <v>5</v>
      </c>
      <c r="D8" s="45"/>
      <c r="E8" s="44" t="s">
        <v>6</v>
      </c>
      <c r="F8" s="48"/>
      <c r="G8" s="45"/>
      <c r="H8" s="3"/>
      <c r="I8" s="3"/>
      <c r="J8" s="20">
        <v>19.7</v>
      </c>
    </row>
    <row r="9" spans="2:13" ht="15.75" customHeight="1" thickBot="1" x14ac:dyDescent="0.3">
      <c r="B9" s="3"/>
      <c r="C9" s="46"/>
      <c r="D9" s="47"/>
      <c r="E9" s="46"/>
      <c r="F9" s="49"/>
      <c r="G9" s="47"/>
      <c r="H9" s="3"/>
      <c r="I9" s="3"/>
      <c r="J9" s="2">
        <v>17.399999999999999</v>
      </c>
    </row>
    <row r="10" spans="2:13" ht="19.5" thickBot="1" x14ac:dyDescent="0.3">
      <c r="B10" s="3"/>
      <c r="C10" s="4" t="s">
        <v>7</v>
      </c>
      <c r="D10" s="4" t="s">
        <v>8</v>
      </c>
      <c r="E10" s="4" t="s">
        <v>16</v>
      </c>
      <c r="F10" s="4" t="s">
        <v>9</v>
      </c>
      <c r="G10" s="4" t="s">
        <v>10</v>
      </c>
      <c r="H10" s="3"/>
      <c r="I10" s="3"/>
      <c r="J10" s="2">
        <v>17.7</v>
      </c>
    </row>
    <row r="11" spans="2:13" ht="18.75" x14ac:dyDescent="0.25">
      <c r="B11" s="3"/>
      <c r="C11" s="2">
        <v>1</v>
      </c>
      <c r="D11" s="2" t="s">
        <v>25</v>
      </c>
      <c r="E11" s="1">
        <v>5</v>
      </c>
      <c r="F11" s="2">
        <v>4.5999999999999996</v>
      </c>
      <c r="G11" s="2">
        <f>E11*F11</f>
        <v>23</v>
      </c>
      <c r="H11" s="3"/>
      <c r="I11" s="3"/>
      <c r="J11" s="2">
        <v>17.899999999999999</v>
      </c>
    </row>
    <row r="12" spans="2:13" ht="18.75" x14ac:dyDescent="0.25">
      <c r="B12" s="3"/>
      <c r="C12" s="2">
        <v>2</v>
      </c>
      <c r="D12" s="2" t="s">
        <v>34</v>
      </c>
      <c r="E12" s="1">
        <v>105</v>
      </c>
      <c r="F12" s="2">
        <v>7</v>
      </c>
      <c r="G12" s="2">
        <f t="shared" ref="G12:G16" si="0">E12*F12</f>
        <v>735</v>
      </c>
      <c r="H12" s="3"/>
      <c r="I12" s="3"/>
      <c r="J12" s="2">
        <v>18.2</v>
      </c>
      <c r="L12" t="s">
        <v>18</v>
      </c>
    </row>
    <row r="13" spans="2:13" ht="18.75" x14ac:dyDescent="0.25">
      <c r="B13" s="3"/>
      <c r="C13" s="2">
        <v>3</v>
      </c>
      <c r="D13" s="2" t="s">
        <v>67</v>
      </c>
      <c r="E13" s="1">
        <v>5</v>
      </c>
      <c r="F13" s="2"/>
      <c r="G13" s="2">
        <v>78.400000000000006</v>
      </c>
      <c r="H13" s="3"/>
      <c r="J13" s="2">
        <v>18.5</v>
      </c>
      <c r="L13" s="12">
        <v>2</v>
      </c>
    </row>
    <row r="14" spans="2:13" ht="18.75" x14ac:dyDescent="0.25">
      <c r="B14" s="3"/>
      <c r="C14" s="2">
        <v>4</v>
      </c>
      <c r="D14" s="2" t="s">
        <v>68</v>
      </c>
      <c r="E14" s="1">
        <v>10</v>
      </c>
      <c r="F14" s="2"/>
      <c r="G14" s="2">
        <v>165.7</v>
      </c>
      <c r="H14" s="3"/>
      <c r="J14" s="2">
        <v>20.6</v>
      </c>
      <c r="L14" t="s">
        <v>28</v>
      </c>
      <c r="M14" s="3">
        <v>3408</v>
      </c>
    </row>
    <row r="15" spans="2:13" ht="18.75" x14ac:dyDescent="0.25">
      <c r="B15" s="3"/>
      <c r="C15" s="2">
        <v>5</v>
      </c>
      <c r="D15" s="2" t="s">
        <v>1</v>
      </c>
      <c r="E15" s="1">
        <v>127</v>
      </c>
      <c r="F15" s="2">
        <v>5</v>
      </c>
      <c r="G15" s="2">
        <f t="shared" si="0"/>
        <v>635</v>
      </c>
      <c r="H15" s="3"/>
      <c r="J15" s="2">
        <v>16.600000000000001</v>
      </c>
      <c r="M15" t="s">
        <v>35</v>
      </c>
    </row>
    <row r="16" spans="2:13" ht="19.5" thickBot="1" x14ac:dyDescent="0.3">
      <c r="B16" s="3"/>
      <c r="C16" s="2">
        <v>6</v>
      </c>
      <c r="D16" s="2" t="s">
        <v>0</v>
      </c>
      <c r="E16" s="1">
        <v>70</v>
      </c>
      <c r="F16" s="2">
        <v>5</v>
      </c>
      <c r="G16" s="2">
        <f t="shared" si="0"/>
        <v>350</v>
      </c>
      <c r="H16" s="3"/>
      <c r="I16" s="36"/>
      <c r="J16" s="2">
        <v>16.899999999999999</v>
      </c>
      <c r="M16" t="s">
        <v>29</v>
      </c>
    </row>
    <row r="17" spans="2:10" ht="19.5" customHeight="1" thickBot="1" x14ac:dyDescent="0.3">
      <c r="B17" s="3"/>
      <c r="C17" s="93" t="s">
        <v>11</v>
      </c>
      <c r="D17" s="94"/>
      <c r="E17" s="5">
        <f>SUM(E11:E16)</f>
        <v>322</v>
      </c>
      <c r="F17" s="6"/>
      <c r="G17" s="7">
        <f>SUM(G11:G16)</f>
        <v>1987.1</v>
      </c>
      <c r="H17" s="3"/>
      <c r="J17" s="2">
        <v>17.2</v>
      </c>
    </row>
    <row r="18" spans="2:10" ht="21.75" thickBot="1" x14ac:dyDescent="0.3">
      <c r="B18" s="3"/>
      <c r="C18" s="59" t="s">
        <v>15</v>
      </c>
      <c r="D18" s="60"/>
      <c r="E18" s="60"/>
      <c r="F18" s="61"/>
      <c r="G18" s="9">
        <v>65</v>
      </c>
      <c r="H18" s="3"/>
      <c r="I18" s="34" t="s">
        <v>44</v>
      </c>
      <c r="J18" s="34">
        <f>SUM(J8:J17)</f>
        <v>180.7</v>
      </c>
    </row>
    <row r="19" spans="2:10" ht="21.75" thickBot="1" x14ac:dyDescent="0.3">
      <c r="B19" s="3"/>
      <c r="C19" s="59" t="s">
        <v>11</v>
      </c>
      <c r="D19" s="60"/>
      <c r="E19" s="60"/>
      <c r="F19" s="61"/>
      <c r="G19" s="8">
        <f>G17*G18</f>
        <v>129161.5</v>
      </c>
      <c r="H19" s="3"/>
      <c r="I19" s="86" t="s">
        <v>45</v>
      </c>
      <c r="J19" s="88">
        <f>E14*1.5</f>
        <v>15</v>
      </c>
    </row>
    <row r="20" spans="2:10" ht="24" customHeight="1" thickBot="1" x14ac:dyDescent="0.3">
      <c r="B20" s="3"/>
      <c r="C20" s="50" t="s">
        <v>19</v>
      </c>
      <c r="D20" s="51"/>
      <c r="E20" s="51"/>
      <c r="F20" s="52"/>
      <c r="G20" s="19">
        <v>93987.5</v>
      </c>
      <c r="H20" s="3"/>
      <c r="I20" s="87"/>
      <c r="J20" s="89"/>
    </row>
    <row r="21" spans="2:10" ht="21.75" customHeight="1" thickBot="1" x14ac:dyDescent="0.3">
      <c r="B21" s="3"/>
      <c r="C21" s="40" t="s">
        <v>12</v>
      </c>
      <c r="D21" s="41"/>
      <c r="E21" s="41"/>
      <c r="F21" s="42"/>
      <c r="G21" s="11">
        <f>G19-G20</f>
        <v>35174</v>
      </c>
      <c r="I21" s="34" t="s">
        <v>46</v>
      </c>
      <c r="J21" s="34">
        <f>J18-J19</f>
        <v>165.7</v>
      </c>
    </row>
    <row r="22" spans="2:10" ht="15.75" customHeight="1" x14ac:dyDescent="0.25"/>
    <row r="23" spans="2:10" ht="16.5" customHeight="1" x14ac:dyDescent="0.25">
      <c r="C23" s="43"/>
      <c r="D23" s="43"/>
      <c r="E23" s="43"/>
      <c r="F23" s="43"/>
      <c r="G23" s="43"/>
    </row>
    <row r="24" spans="2:10" x14ac:dyDescent="0.25">
      <c r="C24" s="43"/>
      <c r="D24" s="43"/>
      <c r="E24" s="43"/>
      <c r="F24" s="43"/>
      <c r="G24" s="43"/>
    </row>
  </sheetData>
  <mergeCells count="15">
    <mergeCell ref="C23:G24"/>
    <mergeCell ref="J19:J20"/>
    <mergeCell ref="I19:I20"/>
    <mergeCell ref="C8:D9"/>
    <mergeCell ref="E8:G9"/>
    <mergeCell ref="C20:F20"/>
    <mergeCell ref="C21:F21"/>
    <mergeCell ref="C17:D17"/>
    <mergeCell ref="C19:F19"/>
    <mergeCell ref="C18:F18"/>
    <mergeCell ref="C4:C5"/>
    <mergeCell ref="D4:F5"/>
    <mergeCell ref="G4:G5"/>
    <mergeCell ref="C6:C7"/>
    <mergeCell ref="D6:G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FC2A-C994-4AAA-838C-9E05D4C229BB}">
  <dimension ref="B3:M27"/>
  <sheetViews>
    <sheetView tabSelected="1" topLeftCell="A6" workbookViewId="0">
      <selection activeCell="I24" sqref="I24"/>
    </sheetView>
  </sheetViews>
  <sheetFormatPr defaultRowHeight="15" x14ac:dyDescent="0.25"/>
  <cols>
    <col min="3" max="3" width="13.7109375" customWidth="1"/>
    <col min="4" max="4" width="30.7109375" customWidth="1"/>
    <col min="5" max="5" width="10.85546875" customWidth="1"/>
    <col min="6" max="6" width="13.140625" customWidth="1"/>
    <col min="7" max="7" width="16.5703125" customWidth="1"/>
    <col min="8" max="8" width="9.85546875" customWidth="1"/>
    <col min="9" max="9" width="17.5703125" customWidth="1"/>
    <col min="10" max="10" width="11.5703125" customWidth="1"/>
    <col min="12" max="12" width="18.140625" customWidth="1"/>
    <col min="13" max="13" width="11.28515625" customWidth="1"/>
  </cols>
  <sheetData>
    <row r="3" spans="2:13" ht="15.75" thickBot="1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t="s">
        <v>18</v>
      </c>
    </row>
    <row r="4" spans="2:13" ht="15" customHeight="1" x14ac:dyDescent="0.25">
      <c r="B4" s="3"/>
      <c r="C4" s="70" t="s">
        <v>43</v>
      </c>
      <c r="D4" s="62" t="s">
        <v>17</v>
      </c>
      <c r="E4" s="63"/>
      <c r="F4" s="63"/>
      <c r="G4" s="66">
        <v>13</v>
      </c>
      <c r="H4" s="3"/>
      <c r="L4" s="12">
        <v>2</v>
      </c>
    </row>
    <row r="5" spans="2:13" ht="15.75" customHeight="1" thickBot="1" x14ac:dyDescent="0.3">
      <c r="B5" s="3"/>
      <c r="C5" s="71"/>
      <c r="D5" s="64"/>
      <c r="E5" s="65"/>
      <c r="F5" s="65"/>
      <c r="G5" s="67"/>
      <c r="H5" s="3"/>
      <c r="L5" t="s">
        <v>28</v>
      </c>
      <c r="M5" s="3">
        <v>3408</v>
      </c>
    </row>
    <row r="6" spans="2:13" ht="15" customHeight="1" x14ac:dyDescent="0.25">
      <c r="B6" s="3"/>
      <c r="C6" s="72" t="s">
        <v>74</v>
      </c>
      <c r="D6" s="53" t="s">
        <v>4</v>
      </c>
      <c r="E6" s="54"/>
      <c r="F6" s="54"/>
      <c r="G6" s="55"/>
      <c r="H6" s="3"/>
      <c r="M6" t="s">
        <v>35</v>
      </c>
    </row>
    <row r="7" spans="2:13" ht="15.75" customHeight="1" thickBot="1" x14ac:dyDescent="0.3">
      <c r="B7" s="3"/>
      <c r="C7" s="73"/>
      <c r="D7" s="56"/>
      <c r="E7" s="57"/>
      <c r="F7" s="57"/>
      <c r="G7" s="58"/>
      <c r="H7" s="3"/>
      <c r="M7" t="s">
        <v>29</v>
      </c>
    </row>
    <row r="8" spans="2:13" ht="15" customHeight="1" x14ac:dyDescent="0.25">
      <c r="B8" s="3"/>
      <c r="C8" s="44" t="s">
        <v>5</v>
      </c>
      <c r="D8" s="45"/>
      <c r="E8" s="44" t="s">
        <v>6</v>
      </c>
      <c r="F8" s="48"/>
      <c r="G8" s="45"/>
      <c r="H8" s="3"/>
    </row>
    <row r="9" spans="2:13" ht="15.75" customHeight="1" thickBot="1" x14ac:dyDescent="0.3">
      <c r="B9" s="3"/>
      <c r="C9" s="46"/>
      <c r="D9" s="47"/>
      <c r="E9" s="46"/>
      <c r="F9" s="49"/>
      <c r="G9" s="47"/>
      <c r="H9" s="3"/>
    </row>
    <row r="10" spans="2:13" ht="19.5" thickBot="1" x14ac:dyDescent="0.3">
      <c r="B10" s="3"/>
      <c r="C10" s="4" t="s">
        <v>7</v>
      </c>
      <c r="D10" s="4" t="s">
        <v>8</v>
      </c>
      <c r="E10" s="4" t="s">
        <v>16</v>
      </c>
      <c r="F10" s="4" t="s">
        <v>9</v>
      </c>
      <c r="G10" s="4" t="s">
        <v>10</v>
      </c>
      <c r="H10" s="3"/>
      <c r="I10" s="3"/>
      <c r="J10" s="21" t="s">
        <v>39</v>
      </c>
      <c r="L10" s="3"/>
      <c r="M10" s="21" t="s">
        <v>73</v>
      </c>
    </row>
    <row r="11" spans="2:13" ht="18.75" x14ac:dyDescent="0.25">
      <c r="B11" s="3"/>
      <c r="C11" s="2">
        <v>1</v>
      </c>
      <c r="D11" s="2" t="s">
        <v>14</v>
      </c>
      <c r="E11" s="1">
        <v>5</v>
      </c>
      <c r="F11" s="2">
        <v>4.5999999999999996</v>
      </c>
      <c r="G11" s="2">
        <f>E11*F11</f>
        <v>23</v>
      </c>
      <c r="H11" s="3"/>
      <c r="J11" s="2">
        <v>16.899999999999999</v>
      </c>
      <c r="M11" s="2">
        <v>17.399999999999999</v>
      </c>
    </row>
    <row r="12" spans="2:13" ht="18.75" x14ac:dyDescent="0.25">
      <c r="B12" s="3"/>
      <c r="C12" s="2">
        <v>2</v>
      </c>
      <c r="D12" s="2" t="s">
        <v>34</v>
      </c>
      <c r="E12" s="1">
        <v>38</v>
      </c>
      <c r="F12" s="2">
        <v>7</v>
      </c>
      <c r="G12" s="2">
        <f t="shared" ref="G12:G17" si="0">E12*F12</f>
        <v>266</v>
      </c>
      <c r="H12" s="3"/>
      <c r="J12" s="2">
        <v>14.4</v>
      </c>
      <c r="M12" s="2">
        <v>14.6</v>
      </c>
    </row>
    <row r="13" spans="2:13" ht="18.75" x14ac:dyDescent="0.25">
      <c r="B13" s="3"/>
      <c r="C13" s="2">
        <v>3</v>
      </c>
      <c r="D13" s="2" t="s">
        <v>67</v>
      </c>
      <c r="E13" s="1">
        <v>5</v>
      </c>
      <c r="F13" s="2"/>
      <c r="G13" s="2">
        <v>79.7</v>
      </c>
      <c r="H13" s="3"/>
      <c r="J13" s="2">
        <v>15.6</v>
      </c>
      <c r="L13" s="35" t="s">
        <v>44</v>
      </c>
      <c r="M13" s="35">
        <f>SUM(M11:M12)</f>
        <v>32</v>
      </c>
    </row>
    <row r="14" spans="2:13" ht="18.75" x14ac:dyDescent="0.25">
      <c r="B14" s="3"/>
      <c r="C14" s="2">
        <v>4</v>
      </c>
      <c r="D14" s="2" t="s">
        <v>68</v>
      </c>
      <c r="E14" s="1">
        <v>5</v>
      </c>
      <c r="F14" s="2"/>
      <c r="G14" s="2">
        <v>70.5</v>
      </c>
      <c r="H14" s="3"/>
      <c r="J14" s="2">
        <v>14.6</v>
      </c>
      <c r="L14" s="86" t="s">
        <v>45</v>
      </c>
      <c r="M14" s="88">
        <f>E15*1.5</f>
        <v>3</v>
      </c>
    </row>
    <row r="15" spans="2:13" ht="18.75" x14ac:dyDescent="0.25">
      <c r="B15" s="3"/>
      <c r="C15" s="2">
        <v>5</v>
      </c>
      <c r="D15" s="2" t="s">
        <v>73</v>
      </c>
      <c r="E15" s="1">
        <v>2</v>
      </c>
      <c r="F15" s="2"/>
      <c r="G15" s="2">
        <v>29</v>
      </c>
      <c r="H15" s="3"/>
      <c r="J15" s="2">
        <v>16.5</v>
      </c>
      <c r="L15" s="87"/>
      <c r="M15" s="89"/>
    </row>
    <row r="16" spans="2:13" ht="18.75" x14ac:dyDescent="0.25">
      <c r="B16" s="3"/>
      <c r="C16" s="2">
        <v>6</v>
      </c>
      <c r="D16" s="2" t="s">
        <v>1</v>
      </c>
      <c r="E16" s="1">
        <v>70</v>
      </c>
      <c r="F16" s="2">
        <v>5</v>
      </c>
      <c r="G16" s="2">
        <f t="shared" si="0"/>
        <v>350</v>
      </c>
      <c r="H16" s="3"/>
      <c r="I16" s="35" t="s">
        <v>44</v>
      </c>
      <c r="J16" s="35">
        <f>SUM(J11:J15)</f>
        <v>78</v>
      </c>
      <c r="L16" s="35" t="s">
        <v>46</v>
      </c>
      <c r="M16" s="35">
        <f>M13-M14</f>
        <v>29</v>
      </c>
    </row>
    <row r="17" spans="2:10" ht="19.5" thickBot="1" x14ac:dyDescent="0.3">
      <c r="B17" s="3"/>
      <c r="C17" s="2">
        <v>7</v>
      </c>
      <c r="D17" s="2" t="s">
        <v>0</v>
      </c>
      <c r="E17" s="1">
        <v>70</v>
      </c>
      <c r="F17" s="2">
        <v>5</v>
      </c>
      <c r="G17" s="2">
        <f t="shared" si="0"/>
        <v>350</v>
      </c>
      <c r="H17" s="3"/>
      <c r="I17" s="86" t="s">
        <v>45</v>
      </c>
      <c r="J17" s="88">
        <f>E14*1.5</f>
        <v>7.5</v>
      </c>
    </row>
    <row r="18" spans="2:10" ht="19.5" customHeight="1" thickBot="1" x14ac:dyDescent="0.3">
      <c r="B18" s="3"/>
      <c r="C18" s="68" t="s">
        <v>11</v>
      </c>
      <c r="D18" s="69"/>
      <c r="E18" s="5">
        <f>SUM(E11:E17)</f>
        <v>195</v>
      </c>
      <c r="F18" s="6"/>
      <c r="G18" s="7">
        <f>SUM(G11:G17)</f>
        <v>1168.2</v>
      </c>
      <c r="H18" s="3"/>
      <c r="I18" s="87"/>
      <c r="J18" s="89"/>
    </row>
    <row r="19" spans="2:10" ht="21.75" thickBot="1" x14ac:dyDescent="0.3">
      <c r="B19" s="3"/>
      <c r="C19" s="59" t="s">
        <v>15</v>
      </c>
      <c r="D19" s="60"/>
      <c r="E19" s="60"/>
      <c r="F19" s="61"/>
      <c r="G19" s="9">
        <v>65</v>
      </c>
      <c r="H19" s="3"/>
      <c r="I19" s="35" t="s">
        <v>46</v>
      </c>
      <c r="J19" s="35">
        <f>J16-J17</f>
        <v>70.5</v>
      </c>
    </row>
    <row r="20" spans="2:10" ht="21.75" thickBot="1" x14ac:dyDescent="0.3">
      <c r="B20" s="3"/>
      <c r="C20" s="59" t="s">
        <v>11</v>
      </c>
      <c r="D20" s="60"/>
      <c r="E20" s="60"/>
      <c r="F20" s="61"/>
      <c r="G20" s="8">
        <f>G18*G19</f>
        <v>75933</v>
      </c>
      <c r="H20" s="3"/>
    </row>
    <row r="21" spans="2:10" ht="22.5" customHeight="1" thickBot="1" x14ac:dyDescent="0.3">
      <c r="C21" s="50" t="s">
        <v>76</v>
      </c>
      <c r="D21" s="51"/>
      <c r="E21" s="51"/>
      <c r="F21" s="52"/>
      <c r="G21" s="19">
        <v>35174</v>
      </c>
    </row>
    <row r="22" spans="2:10" ht="22.5" customHeight="1" thickBot="1" x14ac:dyDescent="0.3">
      <c r="C22" s="40" t="s">
        <v>12</v>
      </c>
      <c r="D22" s="41"/>
      <c r="E22" s="41"/>
      <c r="F22" s="42"/>
      <c r="G22" s="11">
        <f>G20+G21</f>
        <v>111107</v>
      </c>
    </row>
    <row r="23" spans="2:10" ht="23.25" customHeight="1" thickBot="1" x14ac:dyDescent="0.3">
      <c r="C23" s="78" t="s">
        <v>77</v>
      </c>
      <c r="D23" s="79"/>
      <c r="E23" s="79"/>
      <c r="F23" s="80"/>
      <c r="G23" s="19">
        <v>130000</v>
      </c>
    </row>
    <row r="24" spans="2:10" ht="21.75" customHeight="1" thickBot="1" x14ac:dyDescent="0.3">
      <c r="C24" s="50" t="s">
        <v>12</v>
      </c>
      <c r="D24" s="51"/>
      <c r="E24" s="51"/>
      <c r="F24" s="52"/>
      <c r="G24" s="18">
        <f>G22-G23</f>
        <v>-18893</v>
      </c>
    </row>
    <row r="26" spans="2:10" x14ac:dyDescent="0.25">
      <c r="C26" s="43" t="s">
        <v>31</v>
      </c>
      <c r="D26" s="43"/>
      <c r="E26" s="43"/>
      <c r="F26" s="43"/>
      <c r="G26" s="43"/>
    </row>
    <row r="27" spans="2:10" x14ac:dyDescent="0.25">
      <c r="C27" s="43"/>
      <c r="D27" s="43"/>
      <c r="E27" s="43"/>
      <c r="F27" s="43"/>
      <c r="G27" s="43"/>
    </row>
  </sheetData>
  <mergeCells count="19">
    <mergeCell ref="J17:J18"/>
    <mergeCell ref="L14:L15"/>
    <mergeCell ref="M14:M15"/>
    <mergeCell ref="C18:D18"/>
    <mergeCell ref="C19:F19"/>
    <mergeCell ref="I17:I18"/>
    <mergeCell ref="C24:F24"/>
    <mergeCell ref="C26:G27"/>
    <mergeCell ref="C8:D9"/>
    <mergeCell ref="E8:G9"/>
    <mergeCell ref="C4:C5"/>
    <mergeCell ref="D4:F5"/>
    <mergeCell ref="G4:G5"/>
    <mergeCell ref="C6:C7"/>
    <mergeCell ref="D6:G7"/>
    <mergeCell ref="C20:F20"/>
    <mergeCell ref="C21:F21"/>
    <mergeCell ref="C22:F22"/>
    <mergeCell ref="C23:F2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36B12-3D1A-4281-ACD5-436581A2BA85}">
  <dimension ref="B3:M25"/>
  <sheetViews>
    <sheetView topLeftCell="A4" workbookViewId="0">
      <selection activeCell="L23" sqref="L23"/>
    </sheetView>
  </sheetViews>
  <sheetFormatPr defaultRowHeight="15" x14ac:dyDescent="0.25"/>
  <cols>
    <col min="3" max="3" width="14.140625" customWidth="1"/>
    <col min="4" max="4" width="30.7109375" customWidth="1"/>
    <col min="5" max="5" width="10.85546875" customWidth="1"/>
    <col min="6" max="6" width="13.140625" customWidth="1"/>
    <col min="7" max="7" width="16.5703125" customWidth="1"/>
    <col min="8" max="8" width="18" customWidth="1"/>
    <col min="9" max="9" width="10.7109375" customWidth="1"/>
    <col min="10" max="10" width="6" customWidth="1"/>
    <col min="12" max="12" width="16.5703125" bestFit="1" customWidth="1"/>
  </cols>
  <sheetData>
    <row r="3" spans="2:13" ht="15.75" thickBot="1" x14ac:dyDescent="0.3">
      <c r="B3" s="3"/>
      <c r="C3" s="3"/>
      <c r="D3" s="3"/>
      <c r="E3" s="3"/>
      <c r="F3" s="3"/>
      <c r="G3" s="3"/>
      <c r="H3" s="3"/>
      <c r="I3" s="3"/>
      <c r="J3" s="3"/>
      <c r="K3" s="3"/>
    </row>
    <row r="4" spans="2:13" ht="15" customHeight="1" x14ac:dyDescent="0.25">
      <c r="B4" s="3"/>
      <c r="C4" s="70" t="s">
        <v>13</v>
      </c>
      <c r="D4" s="62" t="s">
        <v>17</v>
      </c>
      <c r="E4" s="63"/>
      <c r="F4" s="63"/>
      <c r="G4" s="66">
        <v>3</v>
      </c>
      <c r="H4" s="3"/>
    </row>
    <row r="5" spans="2:13" ht="15.75" customHeight="1" thickBot="1" x14ac:dyDescent="0.3">
      <c r="B5" s="3"/>
      <c r="C5" s="71"/>
      <c r="D5" s="64"/>
      <c r="E5" s="65"/>
      <c r="F5" s="65"/>
      <c r="G5" s="67"/>
      <c r="H5" s="3"/>
    </row>
    <row r="6" spans="2:13" ht="15" customHeight="1" x14ac:dyDescent="0.25">
      <c r="B6" s="3"/>
      <c r="C6" s="72" t="s">
        <v>27</v>
      </c>
      <c r="D6" s="53" t="s">
        <v>4</v>
      </c>
      <c r="E6" s="54"/>
      <c r="F6" s="54"/>
      <c r="G6" s="55"/>
      <c r="H6" s="3"/>
    </row>
    <row r="7" spans="2:13" ht="15.75" customHeight="1" thickBot="1" x14ac:dyDescent="0.3">
      <c r="B7" s="3"/>
      <c r="C7" s="73"/>
      <c r="D7" s="56"/>
      <c r="E7" s="57"/>
      <c r="F7" s="57"/>
      <c r="G7" s="58"/>
      <c r="H7" s="3"/>
    </row>
    <row r="8" spans="2:13" ht="15" customHeight="1" x14ac:dyDescent="0.25">
      <c r="B8" s="3"/>
      <c r="C8" s="44" t="s">
        <v>5</v>
      </c>
      <c r="D8" s="45"/>
      <c r="E8" s="44" t="s">
        <v>6</v>
      </c>
      <c r="F8" s="48"/>
      <c r="G8" s="45"/>
      <c r="H8" s="3"/>
    </row>
    <row r="9" spans="2:13" ht="15.75" customHeight="1" thickBot="1" x14ac:dyDescent="0.3">
      <c r="B9" s="3"/>
      <c r="C9" s="46"/>
      <c r="D9" s="47"/>
      <c r="E9" s="46"/>
      <c r="F9" s="49"/>
      <c r="G9" s="47"/>
      <c r="H9" s="3"/>
    </row>
    <row r="10" spans="2:13" ht="19.5" thickBot="1" x14ac:dyDescent="0.3">
      <c r="B10" s="3"/>
      <c r="C10" s="4" t="s">
        <v>7</v>
      </c>
      <c r="D10" s="4" t="s">
        <v>8</v>
      </c>
      <c r="E10" s="4" t="s">
        <v>16</v>
      </c>
      <c r="F10" s="4" t="s">
        <v>9</v>
      </c>
      <c r="G10" s="4" t="s">
        <v>10</v>
      </c>
      <c r="H10" s="3"/>
      <c r="L10" t="s">
        <v>18</v>
      </c>
    </row>
    <row r="11" spans="2:13" ht="18.75" x14ac:dyDescent="0.25">
      <c r="B11" s="3"/>
      <c r="C11" s="2">
        <v>1</v>
      </c>
      <c r="D11" s="2" t="s">
        <v>1</v>
      </c>
      <c r="E11" s="1">
        <v>135</v>
      </c>
      <c r="F11" s="2">
        <v>5</v>
      </c>
      <c r="G11" s="2">
        <f>E11*F11</f>
        <v>675</v>
      </c>
      <c r="H11" s="3"/>
      <c r="L11" s="12">
        <v>2</v>
      </c>
    </row>
    <row r="12" spans="2:13" ht="18.75" x14ac:dyDescent="0.25">
      <c r="B12" s="3"/>
      <c r="C12" s="2">
        <v>2</v>
      </c>
      <c r="D12" s="2" t="s">
        <v>0</v>
      </c>
      <c r="E12" s="1">
        <v>75</v>
      </c>
      <c r="F12" s="2">
        <v>5</v>
      </c>
      <c r="G12" s="2">
        <f t="shared" ref="G12:G15" si="0">E12*F12</f>
        <v>375</v>
      </c>
      <c r="H12" s="3"/>
      <c r="L12" t="s">
        <v>28</v>
      </c>
      <c r="M12" s="3">
        <v>3408</v>
      </c>
    </row>
    <row r="13" spans="2:13" ht="18.75" x14ac:dyDescent="0.25">
      <c r="B13" s="3"/>
      <c r="C13" s="2">
        <v>3</v>
      </c>
      <c r="D13" s="2" t="s">
        <v>14</v>
      </c>
      <c r="E13" s="1">
        <v>17</v>
      </c>
      <c r="F13" s="2">
        <v>4.5999999999999996</v>
      </c>
      <c r="G13" s="2">
        <f t="shared" si="0"/>
        <v>78.199999999999989</v>
      </c>
      <c r="H13" s="3"/>
      <c r="M13" t="s">
        <v>35</v>
      </c>
    </row>
    <row r="14" spans="2:13" ht="18.75" x14ac:dyDescent="0.25">
      <c r="B14" s="3"/>
      <c r="C14" s="2">
        <v>4</v>
      </c>
      <c r="D14" s="2" t="s">
        <v>2</v>
      </c>
      <c r="E14" s="1">
        <v>10</v>
      </c>
      <c r="F14" s="2">
        <v>4.5999999999999996</v>
      </c>
      <c r="G14" s="2">
        <f t="shared" si="0"/>
        <v>46</v>
      </c>
      <c r="H14" s="3"/>
      <c r="M14" t="s">
        <v>29</v>
      </c>
    </row>
    <row r="15" spans="2:13" ht="19.5" thickBot="1" x14ac:dyDescent="0.3">
      <c r="B15" s="3"/>
      <c r="C15" s="2">
        <v>5</v>
      </c>
      <c r="D15" s="2" t="s">
        <v>25</v>
      </c>
      <c r="E15" s="1">
        <v>10</v>
      </c>
      <c r="F15" s="2">
        <v>4.5999999999999996</v>
      </c>
      <c r="G15" s="2">
        <f t="shared" si="0"/>
        <v>46</v>
      </c>
      <c r="H15" s="3"/>
    </row>
    <row r="16" spans="2:13" ht="19.5" thickBot="1" x14ac:dyDescent="0.3">
      <c r="B16" s="3"/>
      <c r="C16" s="68" t="s">
        <v>11</v>
      </c>
      <c r="D16" s="69"/>
      <c r="E16" s="5">
        <f>SUM(E11:E15)</f>
        <v>247</v>
      </c>
      <c r="F16" s="6"/>
      <c r="G16" s="7">
        <f>SUM(G11:G15)</f>
        <v>1220.2</v>
      </c>
      <c r="H16" s="3"/>
    </row>
    <row r="17" spans="2:11" ht="21.75" thickBot="1" x14ac:dyDescent="0.3">
      <c r="B17" s="3"/>
      <c r="C17" s="59" t="s">
        <v>15</v>
      </c>
      <c r="D17" s="60"/>
      <c r="E17" s="60"/>
      <c r="F17" s="61"/>
      <c r="G17" s="9">
        <v>65</v>
      </c>
      <c r="H17" s="3"/>
    </row>
    <row r="18" spans="2:11" ht="21.75" thickBot="1" x14ac:dyDescent="0.3">
      <c r="B18" s="3"/>
      <c r="C18" s="59" t="s">
        <v>26</v>
      </c>
      <c r="D18" s="60"/>
      <c r="E18" s="60"/>
      <c r="F18" s="61"/>
      <c r="G18" s="9">
        <v>7000</v>
      </c>
      <c r="H18" s="3"/>
    </row>
    <row r="19" spans="2:11" ht="21.75" thickBot="1" x14ac:dyDescent="0.3">
      <c r="B19" s="3"/>
      <c r="C19" s="59" t="s">
        <v>11</v>
      </c>
      <c r="D19" s="60"/>
      <c r="E19" s="60"/>
      <c r="F19" s="61"/>
      <c r="G19" s="8">
        <f>G16*G17+G18</f>
        <v>86313</v>
      </c>
      <c r="H19" s="3"/>
    </row>
    <row r="20" spans="2:11" ht="24" thickBot="1" x14ac:dyDescent="0.3">
      <c r="B20" s="3"/>
      <c r="C20" s="50" t="s">
        <v>19</v>
      </c>
      <c r="D20" s="51"/>
      <c r="E20" s="51"/>
      <c r="F20" s="52"/>
      <c r="G20" s="14">
        <v>3408</v>
      </c>
      <c r="H20" s="3"/>
    </row>
    <row r="21" spans="2:11" ht="24" thickBot="1" x14ac:dyDescent="0.3">
      <c r="B21" s="3"/>
      <c r="C21" s="75" t="s">
        <v>12</v>
      </c>
      <c r="D21" s="76"/>
      <c r="E21" s="76"/>
      <c r="F21" s="77"/>
      <c r="G21" s="16">
        <f>G19-G20</f>
        <v>82905</v>
      </c>
      <c r="H21" s="3"/>
    </row>
    <row r="22" spans="2:11" ht="24" customHeight="1" thickBot="1" x14ac:dyDescent="0.3">
      <c r="B22" s="3"/>
      <c r="C22" s="78" t="s">
        <v>30</v>
      </c>
      <c r="D22" s="79"/>
      <c r="E22" s="79"/>
      <c r="F22" s="80"/>
      <c r="G22" s="17">
        <v>85000</v>
      </c>
      <c r="I22" s="3"/>
      <c r="J22" s="3"/>
      <c r="K22" s="3"/>
    </row>
    <row r="23" spans="2:11" s="15" customFormat="1" ht="21" customHeight="1" thickBot="1" x14ac:dyDescent="0.4">
      <c r="C23" s="50" t="s">
        <v>12</v>
      </c>
      <c r="D23" s="51"/>
      <c r="E23" s="51"/>
      <c r="F23" s="52"/>
      <c r="G23" s="18">
        <f>G21-G22</f>
        <v>-2095</v>
      </c>
    </row>
    <row r="25" spans="2:11" ht="19.5" customHeight="1" x14ac:dyDescent="0.4">
      <c r="C25" s="74" t="s">
        <v>31</v>
      </c>
      <c r="D25" s="74"/>
      <c r="E25" s="74"/>
      <c r="F25" s="74"/>
      <c r="G25" s="74"/>
    </row>
  </sheetData>
  <mergeCells count="16">
    <mergeCell ref="C25:G25"/>
    <mergeCell ref="C19:F19"/>
    <mergeCell ref="C20:F20"/>
    <mergeCell ref="C21:F21"/>
    <mergeCell ref="C22:F22"/>
    <mergeCell ref="C23:F23"/>
    <mergeCell ref="C8:D9"/>
    <mergeCell ref="E8:G9"/>
    <mergeCell ref="C18:F18"/>
    <mergeCell ref="C4:C5"/>
    <mergeCell ref="D4:F5"/>
    <mergeCell ref="G4:G5"/>
    <mergeCell ref="C6:C7"/>
    <mergeCell ref="D6:G7"/>
    <mergeCell ref="C16:D16"/>
    <mergeCell ref="C17:F1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D14E1-6551-42C4-B969-2472D6A15E9F}">
  <dimension ref="B3:M25"/>
  <sheetViews>
    <sheetView topLeftCell="A4" workbookViewId="0">
      <selection activeCell="G22" sqref="G22"/>
    </sheetView>
  </sheetViews>
  <sheetFormatPr defaultRowHeight="15" x14ac:dyDescent="0.25"/>
  <cols>
    <col min="3" max="3" width="13.7109375" customWidth="1"/>
    <col min="4" max="4" width="30.7109375" customWidth="1"/>
    <col min="5" max="5" width="10.85546875" customWidth="1"/>
    <col min="6" max="6" width="13.140625" customWidth="1"/>
    <col min="7" max="7" width="16.5703125" customWidth="1"/>
    <col min="8" max="8" width="18" customWidth="1"/>
    <col min="9" max="9" width="10.7109375" customWidth="1"/>
    <col min="10" max="10" width="6" customWidth="1"/>
    <col min="12" max="12" width="16.5703125" bestFit="1" customWidth="1"/>
  </cols>
  <sheetData>
    <row r="3" spans="2:13" ht="15.75" thickBot="1" x14ac:dyDescent="0.3">
      <c r="B3" s="3"/>
      <c r="C3" s="3"/>
      <c r="D3" s="3"/>
      <c r="E3" s="3"/>
      <c r="F3" s="3"/>
      <c r="G3" s="3"/>
      <c r="H3" s="3"/>
      <c r="I3" s="3"/>
      <c r="J3" s="3"/>
      <c r="K3" s="3"/>
    </row>
    <row r="4" spans="2:13" ht="15" customHeight="1" x14ac:dyDescent="0.25">
      <c r="B4" s="3"/>
      <c r="C4" s="70" t="s">
        <v>43</v>
      </c>
      <c r="D4" s="62" t="s">
        <v>17</v>
      </c>
      <c r="E4" s="63"/>
      <c r="F4" s="63"/>
      <c r="G4" s="66">
        <v>4</v>
      </c>
      <c r="H4" s="3"/>
    </row>
    <row r="5" spans="2:13" ht="15.75" customHeight="1" thickBot="1" x14ac:dyDescent="0.3">
      <c r="B5" s="3"/>
      <c r="C5" s="71"/>
      <c r="D5" s="64"/>
      <c r="E5" s="65"/>
      <c r="F5" s="65"/>
      <c r="G5" s="67"/>
      <c r="H5" s="3"/>
    </row>
    <row r="6" spans="2:13" ht="15" customHeight="1" x14ac:dyDescent="0.25">
      <c r="B6" s="3"/>
      <c r="C6" s="72" t="s">
        <v>32</v>
      </c>
      <c r="D6" s="53" t="s">
        <v>4</v>
      </c>
      <c r="E6" s="54"/>
      <c r="F6" s="54"/>
      <c r="G6" s="55"/>
      <c r="H6" s="3"/>
    </row>
    <row r="7" spans="2:13" ht="15.75" customHeight="1" thickBot="1" x14ac:dyDescent="0.3">
      <c r="B7" s="3"/>
      <c r="C7" s="73"/>
      <c r="D7" s="56"/>
      <c r="E7" s="57"/>
      <c r="F7" s="57"/>
      <c r="G7" s="58"/>
      <c r="H7" s="3"/>
    </row>
    <row r="8" spans="2:13" ht="15" customHeight="1" x14ac:dyDescent="0.25">
      <c r="B8" s="3"/>
      <c r="C8" s="44" t="s">
        <v>5</v>
      </c>
      <c r="D8" s="45"/>
      <c r="E8" s="44" t="s">
        <v>6</v>
      </c>
      <c r="F8" s="48"/>
      <c r="G8" s="45"/>
      <c r="H8" s="3"/>
    </row>
    <row r="9" spans="2:13" ht="15.75" customHeight="1" thickBot="1" x14ac:dyDescent="0.3">
      <c r="B9" s="3"/>
      <c r="C9" s="46"/>
      <c r="D9" s="47"/>
      <c r="E9" s="46"/>
      <c r="F9" s="49"/>
      <c r="G9" s="47"/>
      <c r="H9" s="3"/>
    </row>
    <row r="10" spans="2:13" ht="19.5" thickBot="1" x14ac:dyDescent="0.3">
      <c r="B10" s="3"/>
      <c r="C10" s="4" t="s">
        <v>7</v>
      </c>
      <c r="D10" s="4" t="s">
        <v>8</v>
      </c>
      <c r="E10" s="4" t="s">
        <v>16</v>
      </c>
      <c r="F10" s="4" t="s">
        <v>9</v>
      </c>
      <c r="G10" s="4" t="s">
        <v>10</v>
      </c>
      <c r="H10" s="3"/>
      <c r="L10" t="s">
        <v>18</v>
      </c>
    </row>
    <row r="11" spans="2:13" ht="18.75" x14ac:dyDescent="0.25">
      <c r="B11" s="3"/>
      <c r="C11" s="2">
        <v>1</v>
      </c>
      <c r="D11" s="2" t="s">
        <v>33</v>
      </c>
      <c r="E11" s="1">
        <v>5</v>
      </c>
      <c r="F11" s="2">
        <v>4.5999999999999996</v>
      </c>
      <c r="G11" s="2">
        <f>E11*F11</f>
        <v>23</v>
      </c>
      <c r="H11" s="3"/>
      <c r="L11" s="12">
        <v>2</v>
      </c>
    </row>
    <row r="12" spans="2:13" ht="18.75" x14ac:dyDescent="0.25">
      <c r="B12" s="3"/>
      <c r="C12" s="2">
        <v>2</v>
      </c>
      <c r="D12" s="2" t="s">
        <v>2</v>
      </c>
      <c r="E12" s="1">
        <v>5</v>
      </c>
      <c r="F12" s="2">
        <v>4.5999999999999996</v>
      </c>
      <c r="G12" s="2">
        <f>E12*F12</f>
        <v>23</v>
      </c>
      <c r="H12" s="3"/>
      <c r="L12" t="s">
        <v>28</v>
      </c>
      <c r="M12" s="3">
        <v>3408</v>
      </c>
    </row>
    <row r="13" spans="2:13" ht="18.75" x14ac:dyDescent="0.25">
      <c r="B13" s="3"/>
      <c r="C13" s="2">
        <v>3</v>
      </c>
      <c r="D13" s="2" t="s">
        <v>3</v>
      </c>
      <c r="E13" s="1">
        <v>4</v>
      </c>
      <c r="F13" s="2"/>
      <c r="G13" s="2">
        <v>57.1</v>
      </c>
      <c r="H13" s="3"/>
      <c r="M13" t="s">
        <v>35</v>
      </c>
    </row>
    <row r="14" spans="2:13" ht="18.75" x14ac:dyDescent="0.25">
      <c r="B14" s="3"/>
      <c r="C14" s="2">
        <v>4</v>
      </c>
      <c r="D14" s="2" t="s">
        <v>34</v>
      </c>
      <c r="E14" s="1">
        <v>30</v>
      </c>
      <c r="F14" s="2">
        <v>7</v>
      </c>
      <c r="G14" s="2">
        <f>E14*F14</f>
        <v>210</v>
      </c>
      <c r="H14" s="3"/>
      <c r="M14" t="s">
        <v>29</v>
      </c>
    </row>
    <row r="15" spans="2:13" ht="18.75" x14ac:dyDescent="0.25">
      <c r="B15" s="3"/>
      <c r="C15" s="2">
        <v>5</v>
      </c>
      <c r="D15" s="2" t="s">
        <v>1</v>
      </c>
      <c r="E15" s="1">
        <v>80</v>
      </c>
      <c r="F15" s="2">
        <v>5</v>
      </c>
      <c r="G15" s="2">
        <f>E15*F15</f>
        <v>400</v>
      </c>
      <c r="H15" s="3"/>
    </row>
    <row r="16" spans="2:13" ht="19.5" thickBot="1" x14ac:dyDescent="0.3">
      <c r="B16" s="3"/>
      <c r="C16" s="2">
        <v>6</v>
      </c>
      <c r="D16" s="2" t="s">
        <v>0</v>
      </c>
      <c r="E16" s="1">
        <v>60</v>
      </c>
      <c r="F16" s="2">
        <v>5</v>
      </c>
      <c r="G16" s="2">
        <f>E16*F16</f>
        <v>300</v>
      </c>
      <c r="H16" s="3"/>
    </row>
    <row r="17" spans="2:8" ht="19.5" thickBot="1" x14ac:dyDescent="0.3">
      <c r="B17" s="3"/>
      <c r="C17" s="68" t="s">
        <v>11</v>
      </c>
      <c r="D17" s="69"/>
      <c r="E17" s="5">
        <f>SUM(E11:E16)</f>
        <v>184</v>
      </c>
      <c r="F17" s="6"/>
      <c r="G17" s="7">
        <f>SUM(G11:G16)</f>
        <v>1013.1</v>
      </c>
      <c r="H17" s="3"/>
    </row>
    <row r="18" spans="2:8" ht="21.75" thickBot="1" x14ac:dyDescent="0.3">
      <c r="B18" s="3"/>
      <c r="C18" s="59" t="s">
        <v>15</v>
      </c>
      <c r="D18" s="60"/>
      <c r="E18" s="60"/>
      <c r="F18" s="61"/>
      <c r="G18" s="9">
        <v>65</v>
      </c>
      <c r="H18" s="3"/>
    </row>
    <row r="19" spans="2:8" ht="21.75" thickBot="1" x14ac:dyDescent="0.3">
      <c r="B19" s="3"/>
      <c r="C19" s="59" t="s">
        <v>11</v>
      </c>
      <c r="D19" s="60"/>
      <c r="E19" s="60"/>
      <c r="F19" s="61"/>
      <c r="G19" s="8">
        <f>G17*G18</f>
        <v>65851.5</v>
      </c>
      <c r="H19" s="3"/>
    </row>
    <row r="20" spans="2:8" ht="24" thickBot="1" x14ac:dyDescent="0.3">
      <c r="B20" s="3"/>
      <c r="C20" s="50" t="s">
        <v>19</v>
      </c>
      <c r="D20" s="51"/>
      <c r="E20" s="51"/>
      <c r="F20" s="52"/>
      <c r="G20" s="19">
        <v>2095</v>
      </c>
      <c r="H20" s="3"/>
    </row>
    <row r="21" spans="2:8" ht="24" thickBot="1" x14ac:dyDescent="0.3">
      <c r="B21" s="3"/>
      <c r="C21" s="40" t="s">
        <v>12</v>
      </c>
      <c r="D21" s="41"/>
      <c r="E21" s="41"/>
      <c r="F21" s="42"/>
      <c r="G21" s="11">
        <f>G19-G20</f>
        <v>63756.5</v>
      </c>
      <c r="H21" s="3"/>
    </row>
    <row r="22" spans="2:8" ht="21.75" thickBot="1" x14ac:dyDescent="0.3">
      <c r="B22" s="3"/>
      <c r="C22" s="78" t="s">
        <v>36</v>
      </c>
      <c r="D22" s="79"/>
      <c r="E22" s="79"/>
      <c r="F22" s="80"/>
      <c r="G22" s="17">
        <v>65000</v>
      </c>
    </row>
    <row r="23" spans="2:8" ht="19.5" customHeight="1" thickBot="1" x14ac:dyDescent="0.4">
      <c r="B23" s="15"/>
      <c r="C23" s="50" t="s">
        <v>12</v>
      </c>
      <c r="D23" s="51"/>
      <c r="E23" s="51"/>
      <c r="F23" s="52"/>
      <c r="G23" s="18">
        <f>G21-G22</f>
        <v>-1243.5</v>
      </c>
    </row>
    <row r="25" spans="2:8" ht="26.25" x14ac:dyDescent="0.4">
      <c r="C25" s="74" t="s">
        <v>31</v>
      </c>
      <c r="D25" s="74"/>
      <c r="E25" s="74"/>
      <c r="F25" s="74"/>
      <c r="G25" s="74"/>
    </row>
  </sheetData>
  <sortState xmlns:xlrd2="http://schemas.microsoft.com/office/spreadsheetml/2017/richdata2" ref="D11:G16">
    <sortCondition ref="D11:D16"/>
  </sortState>
  <mergeCells count="15">
    <mergeCell ref="C4:C5"/>
    <mergeCell ref="D4:F5"/>
    <mergeCell ref="G4:G5"/>
    <mergeCell ref="C6:C7"/>
    <mergeCell ref="D6:G7"/>
    <mergeCell ref="C8:D9"/>
    <mergeCell ref="E8:G9"/>
    <mergeCell ref="C22:F22"/>
    <mergeCell ref="C23:F23"/>
    <mergeCell ref="C25:G25"/>
    <mergeCell ref="C17:D17"/>
    <mergeCell ref="C18:F18"/>
    <mergeCell ref="C19:F19"/>
    <mergeCell ref="C20:F20"/>
    <mergeCell ref="C21:F2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0336A-66C1-45DD-B916-D586A2019FC6}">
  <dimension ref="B3:N31"/>
  <sheetViews>
    <sheetView topLeftCell="A13" workbookViewId="0">
      <selection activeCell="A25" sqref="A25:XFD27"/>
    </sheetView>
  </sheetViews>
  <sheetFormatPr defaultRowHeight="15" x14ac:dyDescent="0.25"/>
  <cols>
    <col min="3" max="3" width="14" customWidth="1"/>
    <col min="4" max="4" width="30.7109375" customWidth="1"/>
    <col min="5" max="5" width="10.85546875" customWidth="1"/>
    <col min="6" max="6" width="13.140625" customWidth="1"/>
    <col min="7" max="7" width="16.5703125" customWidth="1"/>
    <col min="8" max="9" width="16.7109375" customWidth="1"/>
    <col min="10" max="10" width="13.28515625" customWidth="1"/>
    <col min="11" max="11" width="6" customWidth="1"/>
    <col min="13" max="13" width="16.5703125" bestFit="1" customWidth="1"/>
  </cols>
  <sheetData>
    <row r="3" spans="2:14" ht="15.75" thickBot="1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2:14" ht="15" customHeight="1" x14ac:dyDescent="0.25">
      <c r="B4" s="3"/>
      <c r="C4" s="70" t="s">
        <v>13</v>
      </c>
      <c r="D4" s="62" t="s">
        <v>17</v>
      </c>
      <c r="E4" s="63"/>
      <c r="F4" s="63"/>
      <c r="G4" s="66">
        <v>5</v>
      </c>
      <c r="H4" s="3"/>
      <c r="I4" s="3"/>
    </row>
    <row r="5" spans="2:14" ht="15.75" customHeight="1" thickBot="1" x14ac:dyDescent="0.3">
      <c r="B5" s="3"/>
      <c r="C5" s="71"/>
      <c r="D5" s="64"/>
      <c r="E5" s="65"/>
      <c r="F5" s="65"/>
      <c r="G5" s="67"/>
      <c r="H5" s="3"/>
      <c r="I5" s="3"/>
    </row>
    <row r="6" spans="2:14" ht="15" customHeight="1" x14ac:dyDescent="0.25">
      <c r="B6" s="3"/>
      <c r="C6" s="72" t="s">
        <v>42</v>
      </c>
      <c r="D6" s="53" t="s">
        <v>4</v>
      </c>
      <c r="E6" s="54"/>
      <c r="F6" s="54"/>
      <c r="G6" s="55"/>
      <c r="H6" s="3"/>
      <c r="I6" s="3"/>
    </row>
    <row r="7" spans="2:14" ht="15.75" customHeight="1" thickBot="1" x14ac:dyDescent="0.3">
      <c r="B7" s="3"/>
      <c r="C7" s="73"/>
      <c r="D7" s="56"/>
      <c r="E7" s="57"/>
      <c r="F7" s="57"/>
      <c r="G7" s="58"/>
      <c r="H7" s="3"/>
      <c r="I7" s="3"/>
    </row>
    <row r="8" spans="2:14" ht="15" customHeight="1" x14ac:dyDescent="0.25">
      <c r="B8" s="3"/>
      <c r="C8" s="44" t="s">
        <v>5</v>
      </c>
      <c r="D8" s="45"/>
      <c r="E8" s="44" t="s">
        <v>6</v>
      </c>
      <c r="F8" s="48"/>
      <c r="G8" s="45"/>
      <c r="H8" s="3"/>
      <c r="I8" s="3"/>
    </row>
    <row r="9" spans="2:14" ht="15.75" customHeight="1" thickBot="1" x14ac:dyDescent="0.3">
      <c r="B9" s="3"/>
      <c r="C9" s="46"/>
      <c r="D9" s="47"/>
      <c r="E9" s="46"/>
      <c r="F9" s="49"/>
      <c r="G9" s="47"/>
      <c r="H9" s="3"/>
      <c r="I9" s="3"/>
    </row>
    <row r="10" spans="2:14" ht="19.5" thickBot="1" x14ac:dyDescent="0.3">
      <c r="B10" s="3"/>
      <c r="C10" s="4" t="s">
        <v>7</v>
      </c>
      <c r="D10" s="4" t="s">
        <v>8</v>
      </c>
      <c r="E10" s="4" t="s">
        <v>16</v>
      </c>
      <c r="F10" s="4" t="s">
        <v>9</v>
      </c>
      <c r="G10" s="4" t="s">
        <v>10</v>
      </c>
      <c r="H10" s="3"/>
      <c r="I10" s="3"/>
      <c r="J10" s="21" t="s">
        <v>39</v>
      </c>
      <c r="M10" t="s">
        <v>18</v>
      </c>
    </row>
    <row r="11" spans="2:14" ht="18.75" x14ac:dyDescent="0.25">
      <c r="B11" s="3"/>
      <c r="C11" s="2">
        <v>1</v>
      </c>
      <c r="D11" s="2" t="s">
        <v>33</v>
      </c>
      <c r="E11" s="1">
        <v>3</v>
      </c>
      <c r="F11" s="2">
        <v>4.5999999999999996</v>
      </c>
      <c r="G11" s="2">
        <f>E11*F11</f>
        <v>13.799999999999999</v>
      </c>
      <c r="H11" s="3"/>
      <c r="I11" s="3"/>
      <c r="J11" s="20">
        <v>13</v>
      </c>
      <c r="M11" s="12">
        <v>2</v>
      </c>
    </row>
    <row r="12" spans="2:14" ht="18.75" x14ac:dyDescent="0.25">
      <c r="B12" s="3"/>
      <c r="C12" s="2">
        <v>2</v>
      </c>
      <c r="D12" s="2" t="s">
        <v>2</v>
      </c>
      <c r="E12" s="1">
        <v>20</v>
      </c>
      <c r="F12" s="2">
        <v>4.5999999999999996</v>
      </c>
      <c r="G12" s="2">
        <f>E12*F12</f>
        <v>92</v>
      </c>
      <c r="H12" s="3"/>
      <c r="I12" s="3"/>
      <c r="J12" s="2">
        <v>14.6</v>
      </c>
      <c r="M12" t="s">
        <v>28</v>
      </c>
      <c r="N12" s="3">
        <v>3408</v>
      </c>
    </row>
    <row r="13" spans="2:14" ht="18.75" x14ac:dyDescent="0.25">
      <c r="B13" s="3"/>
      <c r="C13" s="2">
        <v>3</v>
      </c>
      <c r="D13" s="2" t="s">
        <v>37</v>
      </c>
      <c r="E13" s="1">
        <v>12</v>
      </c>
      <c r="F13" s="2">
        <v>3</v>
      </c>
      <c r="G13" s="2">
        <f t="shared" ref="G13:G17" si="0">E13*F13</f>
        <v>36</v>
      </c>
      <c r="H13" s="3"/>
      <c r="I13" s="3"/>
      <c r="J13" s="2">
        <v>13.8</v>
      </c>
      <c r="N13" t="s">
        <v>35</v>
      </c>
    </row>
    <row r="14" spans="2:14" ht="18.75" x14ac:dyDescent="0.25">
      <c r="B14" s="3"/>
      <c r="C14" s="2">
        <v>4</v>
      </c>
      <c r="D14" s="2" t="s">
        <v>25</v>
      </c>
      <c r="E14" s="1">
        <v>15</v>
      </c>
      <c r="F14" s="2">
        <v>4.5999999999999996</v>
      </c>
      <c r="G14" s="2">
        <f t="shared" si="0"/>
        <v>69</v>
      </c>
      <c r="H14" s="3"/>
      <c r="I14" s="3"/>
      <c r="J14" s="2">
        <v>13.7</v>
      </c>
      <c r="N14" t="s">
        <v>29</v>
      </c>
    </row>
    <row r="15" spans="2:14" ht="18.75" x14ac:dyDescent="0.25">
      <c r="B15" s="3"/>
      <c r="C15" s="2">
        <v>5</v>
      </c>
      <c r="D15" s="2" t="s">
        <v>38</v>
      </c>
      <c r="E15" s="1">
        <v>54</v>
      </c>
      <c r="F15" s="2">
        <v>5</v>
      </c>
      <c r="G15" s="2">
        <f t="shared" si="0"/>
        <v>270</v>
      </c>
      <c r="H15" s="3"/>
      <c r="I15" s="3"/>
      <c r="J15" s="2">
        <v>13.5</v>
      </c>
    </row>
    <row r="16" spans="2:14" ht="18.75" x14ac:dyDescent="0.25">
      <c r="B16" s="3"/>
      <c r="C16" s="2">
        <v>6</v>
      </c>
      <c r="D16" s="2" t="s">
        <v>39</v>
      </c>
      <c r="E16" s="1">
        <v>10</v>
      </c>
      <c r="F16" s="2"/>
      <c r="G16" s="2">
        <v>121</v>
      </c>
      <c r="H16" s="3"/>
      <c r="I16" s="3"/>
      <c r="J16" s="2">
        <v>11</v>
      </c>
    </row>
    <row r="17" spans="2:10" ht="18.75" x14ac:dyDescent="0.25">
      <c r="B17" s="3"/>
      <c r="C17" s="2">
        <v>7</v>
      </c>
      <c r="D17" s="2" t="s">
        <v>34</v>
      </c>
      <c r="E17" s="1">
        <v>50</v>
      </c>
      <c r="F17" s="2">
        <v>7</v>
      </c>
      <c r="G17" s="2">
        <f t="shared" si="0"/>
        <v>350</v>
      </c>
      <c r="H17" s="3"/>
      <c r="I17" s="3"/>
      <c r="J17" s="2">
        <v>15.5</v>
      </c>
    </row>
    <row r="18" spans="2:10" ht="18.75" x14ac:dyDescent="0.25">
      <c r="B18" s="3"/>
      <c r="C18" s="2">
        <v>8</v>
      </c>
      <c r="D18" s="2" t="s">
        <v>40</v>
      </c>
      <c r="E18" s="1">
        <v>2</v>
      </c>
      <c r="F18" s="2">
        <v>5</v>
      </c>
      <c r="G18" s="2">
        <f>E18*F18</f>
        <v>10</v>
      </c>
      <c r="H18" s="3"/>
      <c r="I18" s="3"/>
      <c r="J18" s="2">
        <v>12.9</v>
      </c>
    </row>
    <row r="19" spans="2:10" ht="18.75" x14ac:dyDescent="0.25">
      <c r="B19" s="3"/>
      <c r="C19" s="2">
        <v>9</v>
      </c>
      <c r="D19" s="2" t="s">
        <v>1</v>
      </c>
      <c r="E19" s="1">
        <v>100</v>
      </c>
      <c r="F19" s="2">
        <v>5</v>
      </c>
      <c r="G19" s="2">
        <f>E19*F19</f>
        <v>500</v>
      </c>
      <c r="H19" s="3"/>
      <c r="I19" s="3"/>
      <c r="J19" s="2">
        <v>14.8</v>
      </c>
    </row>
    <row r="20" spans="2:10" ht="19.5" thickBot="1" x14ac:dyDescent="0.3">
      <c r="B20" s="3"/>
      <c r="C20" s="2">
        <v>10</v>
      </c>
      <c r="D20" s="2" t="s">
        <v>0</v>
      </c>
      <c r="E20" s="1">
        <v>44</v>
      </c>
      <c r="F20" s="2">
        <v>5</v>
      </c>
      <c r="G20" s="2">
        <f>E20*F20</f>
        <v>220</v>
      </c>
      <c r="H20" s="3"/>
      <c r="I20" s="3"/>
      <c r="J20" s="2">
        <v>13.2</v>
      </c>
    </row>
    <row r="21" spans="2:10" ht="19.5" thickBot="1" x14ac:dyDescent="0.3">
      <c r="B21" s="3"/>
      <c r="C21" s="68" t="s">
        <v>11</v>
      </c>
      <c r="D21" s="69"/>
      <c r="E21" s="5">
        <f>SUM(E11:E20)</f>
        <v>310</v>
      </c>
      <c r="F21" s="6"/>
      <c r="G21" s="7">
        <f>SUM(G11:G20)</f>
        <v>1681.8</v>
      </c>
      <c r="I21" s="22" t="s">
        <v>44</v>
      </c>
      <c r="J21" s="22">
        <v>136</v>
      </c>
    </row>
    <row r="22" spans="2:10" ht="21.75" thickBot="1" x14ac:dyDescent="0.3">
      <c r="B22" s="3"/>
      <c r="C22" s="59" t="s">
        <v>15</v>
      </c>
      <c r="D22" s="60"/>
      <c r="E22" s="60"/>
      <c r="F22" s="61"/>
      <c r="G22" s="9">
        <v>65</v>
      </c>
      <c r="I22" s="81" t="s">
        <v>45</v>
      </c>
      <c r="J22" s="82">
        <f>10*1.5</f>
        <v>15</v>
      </c>
    </row>
    <row r="23" spans="2:10" ht="21.75" thickBot="1" x14ac:dyDescent="0.3">
      <c r="B23" s="3"/>
      <c r="C23" s="59" t="s">
        <v>26</v>
      </c>
      <c r="D23" s="60"/>
      <c r="E23" s="60"/>
      <c r="F23" s="61"/>
      <c r="G23" s="9">
        <v>12000</v>
      </c>
      <c r="I23" s="81"/>
      <c r="J23" s="82"/>
    </row>
    <row r="24" spans="2:10" ht="21.75" thickBot="1" x14ac:dyDescent="0.3">
      <c r="B24" s="3"/>
      <c r="C24" s="59" t="s">
        <v>11</v>
      </c>
      <c r="D24" s="60"/>
      <c r="E24" s="60"/>
      <c r="F24" s="61"/>
      <c r="G24" s="8">
        <f>G21*G22+G23</f>
        <v>121317</v>
      </c>
      <c r="I24" s="22" t="s">
        <v>46</v>
      </c>
      <c r="J24" s="22">
        <f>J21-J22</f>
        <v>121</v>
      </c>
    </row>
    <row r="25" spans="2:10" ht="24" thickBot="1" x14ac:dyDescent="0.3">
      <c r="B25" s="3"/>
      <c r="C25" s="40" t="s">
        <v>19</v>
      </c>
      <c r="D25" s="41"/>
      <c r="E25" s="41"/>
      <c r="F25" s="42"/>
      <c r="G25" s="19">
        <v>1243.5</v>
      </c>
      <c r="I25" s="24"/>
      <c r="J25" s="24"/>
    </row>
    <row r="26" spans="2:10" ht="24" thickBot="1" x14ac:dyDescent="0.3">
      <c r="B26" s="3"/>
      <c r="C26" s="40" t="s">
        <v>12</v>
      </c>
      <c r="D26" s="41"/>
      <c r="E26" s="41"/>
      <c r="F26" s="42"/>
      <c r="G26" s="11">
        <f>G24-G25</f>
        <v>120073.5</v>
      </c>
      <c r="H26">
        <f>G26-G27</f>
        <v>-4926.5</v>
      </c>
      <c r="I26" s="24"/>
      <c r="J26" s="24"/>
    </row>
    <row r="27" spans="2:10" ht="22.5" customHeight="1" thickBot="1" x14ac:dyDescent="0.3">
      <c r="C27" s="40" t="s">
        <v>48</v>
      </c>
      <c r="D27" s="41"/>
      <c r="E27" s="41"/>
      <c r="F27" s="42"/>
      <c r="G27" s="26">
        <v>125000</v>
      </c>
    </row>
    <row r="28" spans="2:10" ht="23.25" customHeight="1" thickBot="1" x14ac:dyDescent="0.3">
      <c r="C28" s="50" t="s">
        <v>12</v>
      </c>
      <c r="D28" s="51"/>
      <c r="E28" s="51"/>
      <c r="F28" s="52"/>
      <c r="G28" s="25">
        <f>G26-G27</f>
        <v>-4926.5</v>
      </c>
    </row>
    <row r="30" spans="2:10" x14ac:dyDescent="0.25">
      <c r="C30" s="43" t="s">
        <v>31</v>
      </c>
      <c r="D30" s="43"/>
      <c r="E30" s="43"/>
      <c r="F30" s="43"/>
      <c r="G30" s="43"/>
    </row>
    <row r="31" spans="2:10" x14ac:dyDescent="0.25">
      <c r="C31" s="43"/>
      <c r="D31" s="43"/>
      <c r="E31" s="43"/>
      <c r="F31" s="43"/>
      <c r="G31" s="43"/>
    </row>
  </sheetData>
  <mergeCells count="18">
    <mergeCell ref="C8:D9"/>
    <mergeCell ref="E8:G9"/>
    <mergeCell ref="C24:F24"/>
    <mergeCell ref="C23:F23"/>
    <mergeCell ref="C21:D21"/>
    <mergeCell ref="C22:F22"/>
    <mergeCell ref="C4:C5"/>
    <mergeCell ref="D4:F5"/>
    <mergeCell ref="G4:G5"/>
    <mergeCell ref="C6:C7"/>
    <mergeCell ref="D6:G7"/>
    <mergeCell ref="C30:G31"/>
    <mergeCell ref="C25:F25"/>
    <mergeCell ref="C26:F26"/>
    <mergeCell ref="I22:I23"/>
    <mergeCell ref="J22:J23"/>
    <mergeCell ref="C27:F27"/>
    <mergeCell ref="C28:F28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58450-541B-4AD9-87D2-534C8944641A}">
  <dimension ref="B3:M28"/>
  <sheetViews>
    <sheetView topLeftCell="A10" workbookViewId="0">
      <selection activeCell="C27" sqref="C27:G28"/>
    </sheetView>
  </sheetViews>
  <sheetFormatPr defaultRowHeight="15" x14ac:dyDescent="0.25"/>
  <cols>
    <col min="3" max="3" width="13.7109375" customWidth="1"/>
    <col min="4" max="4" width="30.7109375" customWidth="1"/>
    <col min="5" max="5" width="10.85546875" customWidth="1"/>
    <col min="6" max="6" width="13.140625" customWidth="1"/>
    <col min="7" max="7" width="16.5703125" customWidth="1"/>
    <col min="8" max="8" width="18" customWidth="1"/>
    <col min="9" max="9" width="10.7109375" customWidth="1"/>
    <col min="10" max="10" width="6" customWidth="1"/>
    <col min="12" max="12" width="16.5703125" bestFit="1" customWidth="1"/>
  </cols>
  <sheetData>
    <row r="3" spans="2:13" ht="15.75" thickBot="1" x14ac:dyDescent="0.3">
      <c r="B3" s="3"/>
      <c r="C3" s="3"/>
      <c r="D3" s="3"/>
      <c r="E3" s="3"/>
      <c r="F3" s="3"/>
      <c r="G3" s="3"/>
      <c r="H3" s="3"/>
      <c r="I3" s="3"/>
      <c r="J3" s="3"/>
      <c r="K3" s="3"/>
    </row>
    <row r="4" spans="2:13" ht="15" customHeight="1" x14ac:dyDescent="0.25">
      <c r="B4" s="3"/>
      <c r="C4" s="70" t="s">
        <v>13</v>
      </c>
      <c r="D4" s="62" t="s">
        <v>17</v>
      </c>
      <c r="E4" s="63"/>
      <c r="F4" s="63"/>
      <c r="G4" s="66">
        <v>6</v>
      </c>
      <c r="H4" s="3"/>
    </row>
    <row r="5" spans="2:13" ht="15.75" customHeight="1" thickBot="1" x14ac:dyDescent="0.3">
      <c r="B5" s="3"/>
      <c r="C5" s="71"/>
      <c r="D5" s="64"/>
      <c r="E5" s="65"/>
      <c r="F5" s="65"/>
      <c r="G5" s="67"/>
      <c r="H5" s="3"/>
    </row>
    <row r="6" spans="2:13" ht="15" customHeight="1" x14ac:dyDescent="0.25">
      <c r="B6" s="3"/>
      <c r="C6" s="72" t="s">
        <v>47</v>
      </c>
      <c r="D6" s="53" t="s">
        <v>4</v>
      </c>
      <c r="E6" s="54"/>
      <c r="F6" s="54"/>
      <c r="G6" s="55"/>
      <c r="H6" s="3"/>
    </row>
    <row r="7" spans="2:13" ht="15.75" customHeight="1" thickBot="1" x14ac:dyDescent="0.3">
      <c r="B7" s="3"/>
      <c r="C7" s="73"/>
      <c r="D7" s="56"/>
      <c r="E7" s="57"/>
      <c r="F7" s="57"/>
      <c r="G7" s="58"/>
      <c r="H7" s="3"/>
    </row>
    <row r="8" spans="2:13" ht="15" customHeight="1" x14ac:dyDescent="0.25">
      <c r="B8" s="3"/>
      <c r="C8" s="44" t="s">
        <v>5</v>
      </c>
      <c r="D8" s="45"/>
      <c r="E8" s="44" t="s">
        <v>6</v>
      </c>
      <c r="F8" s="48"/>
      <c r="G8" s="45"/>
      <c r="H8" s="3"/>
    </row>
    <row r="9" spans="2:13" ht="15.75" customHeight="1" thickBot="1" x14ac:dyDescent="0.3">
      <c r="B9" s="3"/>
      <c r="C9" s="46"/>
      <c r="D9" s="47"/>
      <c r="E9" s="46"/>
      <c r="F9" s="49"/>
      <c r="G9" s="47"/>
      <c r="H9" s="3"/>
    </row>
    <row r="10" spans="2:13" ht="19.5" thickBot="1" x14ac:dyDescent="0.3">
      <c r="B10" s="3"/>
      <c r="C10" s="4" t="s">
        <v>7</v>
      </c>
      <c r="D10" s="4" t="s">
        <v>8</v>
      </c>
      <c r="E10" s="4" t="s">
        <v>16</v>
      </c>
      <c r="F10" s="4" t="s">
        <v>9</v>
      </c>
      <c r="G10" s="4" t="s">
        <v>10</v>
      </c>
      <c r="H10" s="3"/>
      <c r="L10" t="s">
        <v>18</v>
      </c>
    </row>
    <row r="11" spans="2:13" ht="18.75" x14ac:dyDescent="0.25">
      <c r="B11" s="3"/>
      <c r="C11" s="2">
        <v>1</v>
      </c>
      <c r="D11" s="2" t="s">
        <v>2</v>
      </c>
      <c r="E11" s="1">
        <v>7</v>
      </c>
      <c r="F11" s="2">
        <v>4.5999999999999996</v>
      </c>
      <c r="G11" s="2">
        <f>E11*F11</f>
        <v>32.199999999999996</v>
      </c>
      <c r="H11" s="3"/>
      <c r="L11" s="12">
        <v>2</v>
      </c>
    </row>
    <row r="12" spans="2:13" ht="18.75" x14ac:dyDescent="0.25">
      <c r="B12" s="3"/>
      <c r="C12" s="2">
        <v>2</v>
      </c>
      <c r="D12" s="2" t="s">
        <v>3</v>
      </c>
      <c r="E12" s="1">
        <v>5</v>
      </c>
      <c r="F12" s="2"/>
      <c r="G12" s="2">
        <v>76.7</v>
      </c>
      <c r="H12" s="3"/>
      <c r="L12" t="s">
        <v>28</v>
      </c>
      <c r="M12" s="3">
        <v>3408</v>
      </c>
    </row>
    <row r="13" spans="2:13" ht="18.75" x14ac:dyDescent="0.25">
      <c r="B13" s="3"/>
      <c r="C13" s="2">
        <v>3</v>
      </c>
      <c r="D13" s="2" t="s">
        <v>34</v>
      </c>
      <c r="E13" s="1">
        <v>51</v>
      </c>
      <c r="F13" s="2">
        <v>7</v>
      </c>
      <c r="G13" s="2">
        <f>E13*F13</f>
        <v>357</v>
      </c>
      <c r="H13" s="3"/>
      <c r="M13" t="s">
        <v>35</v>
      </c>
    </row>
    <row r="14" spans="2:13" ht="18.75" x14ac:dyDescent="0.25">
      <c r="B14" s="3"/>
      <c r="C14" s="2">
        <v>4</v>
      </c>
      <c r="D14" s="2" t="s">
        <v>1</v>
      </c>
      <c r="E14" s="1">
        <v>67</v>
      </c>
      <c r="F14" s="2">
        <v>5</v>
      </c>
      <c r="G14" s="2">
        <f>E14*F14</f>
        <v>335</v>
      </c>
      <c r="H14" s="3"/>
      <c r="I14">
        <f>27*0.5</f>
        <v>13.5</v>
      </c>
      <c r="J14">
        <f>I14*65</f>
        <v>877.5</v>
      </c>
      <c r="M14" t="s">
        <v>29</v>
      </c>
    </row>
    <row r="15" spans="2:13" ht="19.5" thickBot="1" x14ac:dyDescent="0.3">
      <c r="B15" s="3"/>
      <c r="C15" s="2">
        <v>5</v>
      </c>
      <c r="D15" s="2" t="s">
        <v>0</v>
      </c>
      <c r="E15" s="1">
        <v>40</v>
      </c>
      <c r="F15" s="2">
        <v>5</v>
      </c>
      <c r="G15" s="2">
        <f>E15*F15</f>
        <v>200</v>
      </c>
      <c r="H15" s="3"/>
    </row>
    <row r="16" spans="2:13" ht="19.5" thickBot="1" x14ac:dyDescent="0.3">
      <c r="B16" s="3"/>
      <c r="C16" s="68" t="s">
        <v>11</v>
      </c>
      <c r="D16" s="69"/>
      <c r="E16" s="5">
        <f>SUM(E11:E15)</f>
        <v>170</v>
      </c>
      <c r="F16" s="6"/>
      <c r="G16" s="7">
        <f>SUM(G11:G15)</f>
        <v>1000.9</v>
      </c>
      <c r="H16" s="3"/>
    </row>
    <row r="17" spans="2:9" ht="21.75" thickBot="1" x14ac:dyDescent="0.3">
      <c r="B17" s="3"/>
      <c r="C17" s="59" t="s">
        <v>15</v>
      </c>
      <c r="D17" s="60"/>
      <c r="E17" s="60"/>
      <c r="F17" s="61"/>
      <c r="G17" s="9">
        <v>65</v>
      </c>
      <c r="H17" s="3"/>
    </row>
    <row r="18" spans="2:9" ht="21.75" thickBot="1" x14ac:dyDescent="0.3">
      <c r="B18" s="3"/>
      <c r="C18" s="59" t="s">
        <v>26</v>
      </c>
      <c r="D18" s="60"/>
      <c r="E18" s="60"/>
      <c r="F18" s="61"/>
      <c r="G18" s="9">
        <v>7000</v>
      </c>
      <c r="H18" s="3"/>
    </row>
    <row r="19" spans="2:9" ht="21.75" thickBot="1" x14ac:dyDescent="0.3">
      <c r="B19" s="3"/>
      <c r="C19" s="59" t="s">
        <v>11</v>
      </c>
      <c r="D19" s="60"/>
      <c r="E19" s="60"/>
      <c r="F19" s="61"/>
      <c r="G19" s="8">
        <f>G16*G17+G18</f>
        <v>72058.5</v>
      </c>
      <c r="H19" s="3"/>
      <c r="I19">
        <v>-4926.5</v>
      </c>
    </row>
    <row r="20" spans="2:9" ht="22.5" customHeight="1" thickBot="1" x14ac:dyDescent="0.3">
      <c r="C20" s="37" t="s">
        <v>49</v>
      </c>
      <c r="D20" s="38"/>
      <c r="E20" s="38"/>
      <c r="F20" s="39"/>
      <c r="G20" s="19">
        <v>4926.5</v>
      </c>
    </row>
    <row r="21" spans="2:9" s="27" customFormat="1" ht="24" thickBot="1" x14ac:dyDescent="0.4">
      <c r="C21" s="40" t="s">
        <v>12</v>
      </c>
      <c r="D21" s="41"/>
      <c r="E21" s="41"/>
      <c r="F21" s="42"/>
      <c r="G21" s="28">
        <f>G19-G20</f>
        <v>67132</v>
      </c>
    </row>
    <row r="22" spans="2:9" ht="24.75" customHeight="1" thickBot="1" x14ac:dyDescent="0.3">
      <c r="C22" s="83" t="s">
        <v>50</v>
      </c>
      <c r="D22" s="84"/>
      <c r="E22" s="84"/>
      <c r="F22" s="85"/>
      <c r="G22" s="17">
        <v>877.5</v>
      </c>
    </row>
    <row r="23" spans="2:9" ht="24.75" customHeight="1" thickBot="1" x14ac:dyDescent="0.3">
      <c r="C23" s="40" t="s">
        <v>12</v>
      </c>
      <c r="D23" s="41"/>
      <c r="E23" s="41"/>
      <c r="F23" s="42"/>
      <c r="G23" s="31">
        <f>G21-G22</f>
        <v>66254.5</v>
      </c>
    </row>
    <row r="24" spans="2:9" ht="24" customHeight="1" thickBot="1" x14ac:dyDescent="0.3">
      <c r="C24" s="40" t="s">
        <v>57</v>
      </c>
      <c r="D24" s="41"/>
      <c r="E24" s="41"/>
      <c r="F24" s="42"/>
      <c r="G24" s="26">
        <v>70000</v>
      </c>
    </row>
    <row r="25" spans="2:9" ht="27" customHeight="1" thickBot="1" x14ac:dyDescent="0.3">
      <c r="C25" s="50" t="s">
        <v>12</v>
      </c>
      <c r="D25" s="51"/>
      <c r="E25" s="51"/>
      <c r="F25" s="52"/>
      <c r="G25" s="25">
        <f>G23-G24</f>
        <v>-3745.5</v>
      </c>
    </row>
    <row r="26" spans="2:9" ht="15" customHeight="1" x14ac:dyDescent="0.25">
      <c r="D26" s="30"/>
      <c r="E26" s="30"/>
      <c r="F26" s="30"/>
    </row>
    <row r="27" spans="2:9" ht="15.75" customHeight="1" x14ac:dyDescent="0.25">
      <c r="C27" s="43" t="s">
        <v>31</v>
      </c>
      <c r="D27" s="43"/>
      <c r="E27" s="43"/>
      <c r="F27" s="43"/>
      <c r="G27" s="43"/>
    </row>
    <row r="28" spans="2:9" x14ac:dyDescent="0.25">
      <c r="C28" s="43"/>
      <c r="D28" s="43"/>
      <c r="E28" s="43"/>
      <c r="F28" s="43"/>
      <c r="G28" s="43"/>
    </row>
  </sheetData>
  <mergeCells count="18">
    <mergeCell ref="C23:F23"/>
    <mergeCell ref="C27:G28"/>
    <mergeCell ref="C24:F24"/>
    <mergeCell ref="C25:F25"/>
    <mergeCell ref="C8:D9"/>
    <mergeCell ref="E8:G9"/>
    <mergeCell ref="C18:F18"/>
    <mergeCell ref="C20:F20"/>
    <mergeCell ref="C21:F21"/>
    <mergeCell ref="C16:D16"/>
    <mergeCell ref="C17:F17"/>
    <mergeCell ref="C19:F19"/>
    <mergeCell ref="C22:F22"/>
    <mergeCell ref="C4:C5"/>
    <mergeCell ref="D4:F5"/>
    <mergeCell ref="G4:G5"/>
    <mergeCell ref="C6:C7"/>
    <mergeCell ref="D6:G7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E9B8-6906-4883-A7D3-74ED55F0272A}">
  <dimension ref="B3:M28"/>
  <sheetViews>
    <sheetView topLeftCell="A10" workbookViewId="0">
      <selection activeCell="E33" sqref="E33"/>
    </sheetView>
  </sheetViews>
  <sheetFormatPr defaultRowHeight="15" x14ac:dyDescent="0.25"/>
  <cols>
    <col min="3" max="3" width="13.7109375" customWidth="1"/>
    <col min="4" max="4" width="30.7109375" customWidth="1"/>
    <col min="5" max="5" width="10.85546875" customWidth="1"/>
    <col min="6" max="6" width="13.140625" customWidth="1"/>
    <col min="7" max="7" width="16.5703125" customWidth="1"/>
    <col min="8" max="8" width="18" customWidth="1"/>
    <col min="9" max="9" width="10.7109375" customWidth="1"/>
    <col min="10" max="10" width="6" customWidth="1"/>
    <col min="12" max="12" width="16.5703125" bestFit="1" customWidth="1"/>
  </cols>
  <sheetData>
    <row r="3" spans="2:13" ht="15.75" thickBot="1" x14ac:dyDescent="0.3">
      <c r="B3" s="3"/>
      <c r="C3" s="3"/>
      <c r="D3" s="3"/>
      <c r="E3" s="3"/>
      <c r="F3" s="3"/>
      <c r="G3" s="3"/>
      <c r="H3" s="3"/>
      <c r="I3" s="3"/>
      <c r="J3" s="3"/>
      <c r="K3" s="3"/>
    </row>
    <row r="4" spans="2:13" ht="15" customHeight="1" x14ac:dyDescent="0.25">
      <c r="B4" s="3"/>
      <c r="C4" s="70" t="s">
        <v>43</v>
      </c>
      <c r="D4" s="62" t="s">
        <v>17</v>
      </c>
      <c r="E4" s="63"/>
      <c r="F4" s="63"/>
      <c r="G4" s="66">
        <v>7</v>
      </c>
      <c r="H4" s="3"/>
    </row>
    <row r="5" spans="2:13" ht="15.75" customHeight="1" thickBot="1" x14ac:dyDescent="0.3">
      <c r="B5" s="3"/>
      <c r="C5" s="71"/>
      <c r="D5" s="64"/>
      <c r="E5" s="65"/>
      <c r="F5" s="65"/>
      <c r="G5" s="67"/>
      <c r="H5" s="3"/>
    </row>
    <row r="6" spans="2:13" ht="15" customHeight="1" x14ac:dyDescent="0.25">
      <c r="B6" s="3"/>
      <c r="C6" s="72" t="s">
        <v>52</v>
      </c>
      <c r="D6" s="53" t="s">
        <v>4</v>
      </c>
      <c r="E6" s="54"/>
      <c r="F6" s="54"/>
      <c r="G6" s="55"/>
      <c r="H6" s="3"/>
    </row>
    <row r="7" spans="2:13" ht="15.75" customHeight="1" thickBot="1" x14ac:dyDescent="0.3">
      <c r="B7" s="3"/>
      <c r="C7" s="73"/>
      <c r="D7" s="56"/>
      <c r="E7" s="57"/>
      <c r="F7" s="57"/>
      <c r="G7" s="58"/>
      <c r="H7" s="3"/>
    </row>
    <row r="8" spans="2:13" ht="15" customHeight="1" x14ac:dyDescent="0.25">
      <c r="B8" s="3"/>
      <c r="C8" s="44" t="s">
        <v>5</v>
      </c>
      <c r="D8" s="45"/>
      <c r="E8" s="44" t="s">
        <v>6</v>
      </c>
      <c r="F8" s="48"/>
      <c r="G8" s="45"/>
      <c r="H8" s="3"/>
    </row>
    <row r="9" spans="2:13" ht="15.75" customHeight="1" thickBot="1" x14ac:dyDescent="0.3">
      <c r="B9" s="3"/>
      <c r="C9" s="46"/>
      <c r="D9" s="47"/>
      <c r="E9" s="46"/>
      <c r="F9" s="49"/>
      <c r="G9" s="47"/>
      <c r="H9" s="3"/>
    </row>
    <row r="10" spans="2:13" ht="19.5" thickBot="1" x14ac:dyDescent="0.3">
      <c r="B10" s="3"/>
      <c r="C10" s="4" t="s">
        <v>7</v>
      </c>
      <c r="D10" s="4" t="s">
        <v>8</v>
      </c>
      <c r="E10" s="4" t="s">
        <v>16</v>
      </c>
      <c r="F10" s="4" t="s">
        <v>9</v>
      </c>
      <c r="G10" s="4" t="s">
        <v>10</v>
      </c>
      <c r="H10" s="3"/>
      <c r="L10" t="s">
        <v>18</v>
      </c>
    </row>
    <row r="11" spans="2:13" ht="18.75" x14ac:dyDescent="0.25">
      <c r="B11" s="3"/>
      <c r="C11" s="2">
        <v>1</v>
      </c>
      <c r="D11" s="2" t="s">
        <v>33</v>
      </c>
      <c r="E11" s="1">
        <v>4</v>
      </c>
      <c r="F11" s="2">
        <v>4.5999999999999996</v>
      </c>
      <c r="G11" s="2">
        <f>E11*F11</f>
        <v>18.399999999999999</v>
      </c>
      <c r="H11" s="3"/>
      <c r="L11" s="12">
        <v>2</v>
      </c>
    </row>
    <row r="12" spans="2:13" ht="18.75" x14ac:dyDescent="0.25">
      <c r="B12" s="3"/>
      <c r="C12" s="2">
        <v>2</v>
      </c>
      <c r="D12" s="2" t="s">
        <v>2</v>
      </c>
      <c r="E12" s="1">
        <v>8</v>
      </c>
      <c r="F12" s="2">
        <v>4.5999999999999996</v>
      </c>
      <c r="G12" s="2">
        <f>E12*F12</f>
        <v>36.799999999999997</v>
      </c>
      <c r="H12" s="3"/>
      <c r="L12" t="s">
        <v>28</v>
      </c>
      <c r="M12" s="3">
        <v>3408</v>
      </c>
    </row>
    <row r="13" spans="2:13" ht="18.75" x14ac:dyDescent="0.25">
      <c r="B13" s="3"/>
      <c r="C13" s="2">
        <v>3</v>
      </c>
      <c r="D13" s="2" t="s">
        <v>3</v>
      </c>
      <c r="E13" s="1">
        <v>7</v>
      </c>
      <c r="F13" s="2"/>
      <c r="G13" s="2">
        <v>154.19999999999999</v>
      </c>
      <c r="H13" s="3"/>
      <c r="M13" t="s">
        <v>35</v>
      </c>
    </row>
    <row r="14" spans="2:13" ht="18.75" x14ac:dyDescent="0.25">
      <c r="B14" s="3"/>
      <c r="C14" s="2">
        <v>4</v>
      </c>
      <c r="D14" s="2" t="s">
        <v>51</v>
      </c>
      <c r="E14" s="1">
        <v>4</v>
      </c>
      <c r="F14" s="2">
        <v>5</v>
      </c>
      <c r="G14" s="2">
        <f>E14*F14</f>
        <v>20</v>
      </c>
      <c r="H14" s="3"/>
      <c r="M14" t="s">
        <v>29</v>
      </c>
    </row>
    <row r="15" spans="2:13" ht="18.75" x14ac:dyDescent="0.25">
      <c r="B15" s="3"/>
      <c r="C15" s="2">
        <v>5</v>
      </c>
      <c r="D15" s="2" t="s">
        <v>34</v>
      </c>
      <c r="E15" s="1">
        <v>47</v>
      </c>
      <c r="F15" s="2">
        <v>7</v>
      </c>
      <c r="G15" s="2">
        <f>E15*F15</f>
        <v>329</v>
      </c>
      <c r="H15" s="3"/>
    </row>
    <row r="16" spans="2:13" ht="18.75" x14ac:dyDescent="0.25">
      <c r="B16" s="3"/>
      <c r="C16" s="2">
        <v>6</v>
      </c>
      <c r="D16" s="2" t="s">
        <v>1</v>
      </c>
      <c r="E16" s="1">
        <v>80</v>
      </c>
      <c r="F16" s="2">
        <v>5</v>
      </c>
      <c r="G16" s="2">
        <f>E16*F16</f>
        <v>400</v>
      </c>
      <c r="H16" s="3"/>
    </row>
    <row r="17" spans="2:8" ht="19.5" thickBot="1" x14ac:dyDescent="0.3">
      <c r="B17" s="3"/>
      <c r="C17" s="2">
        <v>7</v>
      </c>
      <c r="D17" s="2" t="s">
        <v>0</v>
      </c>
      <c r="E17" s="1">
        <v>48</v>
      </c>
      <c r="F17" s="2">
        <v>5</v>
      </c>
      <c r="G17" s="2">
        <f>E17*F17</f>
        <v>240</v>
      </c>
      <c r="H17" s="3"/>
    </row>
    <row r="18" spans="2:8" ht="19.5" thickBot="1" x14ac:dyDescent="0.3">
      <c r="B18" s="3"/>
      <c r="C18" s="68" t="s">
        <v>11</v>
      </c>
      <c r="D18" s="69"/>
      <c r="E18" s="5">
        <f>SUM(E11:E17)</f>
        <v>198</v>
      </c>
      <c r="F18" s="6"/>
      <c r="G18" s="7">
        <f>SUM(G11:G17)</f>
        <v>1198.4000000000001</v>
      </c>
      <c r="H18" s="3"/>
    </row>
    <row r="19" spans="2:8" ht="21.75" thickBot="1" x14ac:dyDescent="0.3">
      <c r="B19" s="3"/>
      <c r="C19" s="59" t="s">
        <v>15</v>
      </c>
      <c r="D19" s="60"/>
      <c r="E19" s="60"/>
      <c r="F19" s="61"/>
      <c r="G19" s="9">
        <v>65</v>
      </c>
      <c r="H19" s="3"/>
    </row>
    <row r="20" spans="2:8" ht="21.75" thickBot="1" x14ac:dyDescent="0.3">
      <c r="B20" s="3"/>
      <c r="C20" s="59" t="s">
        <v>11</v>
      </c>
      <c r="D20" s="60"/>
      <c r="E20" s="60"/>
      <c r="F20" s="61"/>
      <c r="G20" s="8">
        <f>G18*G19</f>
        <v>77896</v>
      </c>
      <c r="H20" s="3"/>
    </row>
    <row r="21" spans="2:8" ht="24" thickBot="1" x14ac:dyDescent="0.3">
      <c r="B21" s="3"/>
      <c r="C21" s="50" t="s">
        <v>19</v>
      </c>
      <c r="D21" s="51"/>
      <c r="E21" s="51"/>
      <c r="F21" s="52"/>
      <c r="G21" s="19">
        <v>3745.5</v>
      </c>
      <c r="H21" s="3"/>
    </row>
    <row r="22" spans="2:8" ht="24" thickBot="1" x14ac:dyDescent="0.3">
      <c r="B22" s="3"/>
      <c r="C22" s="40" t="s">
        <v>58</v>
      </c>
      <c r="D22" s="41"/>
      <c r="E22" s="41"/>
      <c r="F22" s="42"/>
      <c r="G22" s="32">
        <f>36.8*65</f>
        <v>2392</v>
      </c>
      <c r="H22" s="3"/>
    </row>
    <row r="23" spans="2:8" ht="24" thickBot="1" x14ac:dyDescent="0.3">
      <c r="B23" s="3"/>
      <c r="C23" s="40" t="s">
        <v>12</v>
      </c>
      <c r="D23" s="41"/>
      <c r="E23" s="41"/>
      <c r="F23" s="42"/>
      <c r="G23" s="11">
        <f>G20-G21-G22</f>
        <v>71758.5</v>
      </c>
      <c r="H23" s="3"/>
    </row>
    <row r="24" spans="2:8" ht="21.75" thickBot="1" x14ac:dyDescent="0.3">
      <c r="B24" s="3"/>
      <c r="C24" s="78" t="s">
        <v>62</v>
      </c>
      <c r="D24" s="79"/>
      <c r="E24" s="79"/>
      <c r="F24" s="80"/>
      <c r="G24" s="19">
        <v>50000</v>
      </c>
    </row>
    <row r="25" spans="2:8" ht="19.5" customHeight="1" thickBot="1" x14ac:dyDescent="0.4">
      <c r="B25" s="15"/>
      <c r="C25" s="50" t="s">
        <v>63</v>
      </c>
      <c r="D25" s="51"/>
      <c r="E25" s="51"/>
      <c r="F25" s="52"/>
      <c r="G25" s="18">
        <f>G23-G24</f>
        <v>21758.5</v>
      </c>
    </row>
    <row r="27" spans="2:8" ht="15" customHeight="1" x14ac:dyDescent="0.25">
      <c r="C27" s="43" t="s">
        <v>31</v>
      </c>
      <c r="D27" s="43"/>
      <c r="E27" s="43"/>
      <c r="F27" s="43"/>
      <c r="G27" s="43"/>
    </row>
    <row r="28" spans="2:8" ht="15" customHeight="1" x14ac:dyDescent="0.25">
      <c r="C28" s="43"/>
      <c r="D28" s="43"/>
      <c r="E28" s="43"/>
      <c r="F28" s="43"/>
      <c r="G28" s="43"/>
    </row>
  </sheetData>
  <sortState xmlns:xlrd2="http://schemas.microsoft.com/office/spreadsheetml/2017/richdata2" ref="D11:G17">
    <sortCondition ref="D11:D17"/>
  </sortState>
  <mergeCells count="16">
    <mergeCell ref="C27:G28"/>
    <mergeCell ref="C21:F21"/>
    <mergeCell ref="C23:F23"/>
    <mergeCell ref="C24:F24"/>
    <mergeCell ref="C25:F25"/>
    <mergeCell ref="C22:F22"/>
    <mergeCell ref="G4:G5"/>
    <mergeCell ref="C6:C7"/>
    <mergeCell ref="D6:G7"/>
    <mergeCell ref="C8:D9"/>
    <mergeCell ref="E8:G9"/>
    <mergeCell ref="C18:D18"/>
    <mergeCell ref="C19:F19"/>
    <mergeCell ref="C20:F20"/>
    <mergeCell ref="C4:C5"/>
    <mergeCell ref="D4:F5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3A7F-6287-4E92-9730-17D2504E4C1A}">
  <dimension ref="B3:M29"/>
  <sheetViews>
    <sheetView topLeftCell="A7" workbookViewId="0">
      <selection activeCell="C23" sqref="C23:G29"/>
    </sheetView>
  </sheetViews>
  <sheetFormatPr defaultRowHeight="15" x14ac:dyDescent="0.25"/>
  <cols>
    <col min="3" max="3" width="13.7109375" customWidth="1"/>
    <col min="4" max="4" width="30.7109375" customWidth="1"/>
    <col min="5" max="5" width="10.85546875" customWidth="1"/>
    <col min="6" max="6" width="13.140625" customWidth="1"/>
    <col min="7" max="7" width="16.5703125" customWidth="1"/>
    <col min="8" max="8" width="9.85546875" customWidth="1"/>
    <col min="9" max="9" width="18.42578125" customWidth="1"/>
    <col min="10" max="10" width="10.85546875" customWidth="1"/>
    <col min="12" max="12" width="16.5703125" bestFit="1" customWidth="1"/>
  </cols>
  <sheetData>
    <row r="3" spans="2:13" ht="15.75" thickBot="1" x14ac:dyDescent="0.3">
      <c r="B3" s="3"/>
      <c r="C3" s="3"/>
      <c r="D3" s="3"/>
      <c r="E3" s="3"/>
      <c r="F3" s="3"/>
      <c r="G3" s="3"/>
      <c r="H3" s="3"/>
      <c r="I3" s="3"/>
      <c r="J3" s="3"/>
      <c r="K3" s="3"/>
    </row>
    <row r="4" spans="2:13" ht="15" customHeight="1" x14ac:dyDescent="0.25">
      <c r="B4" s="3"/>
      <c r="C4" s="70" t="s">
        <v>43</v>
      </c>
      <c r="D4" s="62" t="s">
        <v>17</v>
      </c>
      <c r="E4" s="63"/>
      <c r="F4" s="63"/>
      <c r="G4" s="66">
        <v>8</v>
      </c>
      <c r="H4" s="3"/>
    </row>
    <row r="5" spans="2:13" ht="15.75" customHeight="1" thickBot="1" x14ac:dyDescent="0.3">
      <c r="B5" s="3"/>
      <c r="C5" s="71"/>
      <c r="D5" s="64"/>
      <c r="E5" s="65"/>
      <c r="F5" s="65"/>
      <c r="G5" s="67"/>
      <c r="H5" s="3"/>
    </row>
    <row r="6" spans="2:13" ht="15" customHeight="1" x14ac:dyDescent="0.25">
      <c r="B6" s="3"/>
      <c r="C6" s="72" t="s">
        <v>53</v>
      </c>
      <c r="D6" s="53" t="s">
        <v>4</v>
      </c>
      <c r="E6" s="54"/>
      <c r="F6" s="54"/>
      <c r="G6" s="55"/>
      <c r="H6" s="3"/>
    </row>
    <row r="7" spans="2:13" ht="15.75" customHeight="1" thickBot="1" x14ac:dyDescent="0.3">
      <c r="B7" s="3"/>
      <c r="C7" s="73"/>
      <c r="D7" s="56"/>
      <c r="E7" s="57"/>
      <c r="F7" s="57"/>
      <c r="G7" s="58"/>
      <c r="H7" s="3"/>
    </row>
    <row r="8" spans="2:13" ht="15" customHeight="1" x14ac:dyDescent="0.25">
      <c r="B8" s="3"/>
      <c r="C8" s="44" t="s">
        <v>5</v>
      </c>
      <c r="D8" s="45"/>
      <c r="E8" s="44" t="s">
        <v>6</v>
      </c>
      <c r="F8" s="48"/>
      <c r="G8" s="45"/>
      <c r="H8" s="3"/>
    </row>
    <row r="9" spans="2:13" ht="15.75" customHeight="1" thickBot="1" x14ac:dyDescent="0.3">
      <c r="B9" s="3"/>
      <c r="C9" s="46"/>
      <c r="D9" s="47"/>
      <c r="E9" s="46"/>
      <c r="F9" s="49"/>
      <c r="G9" s="47"/>
      <c r="H9" s="3"/>
    </row>
    <row r="10" spans="2:13" ht="19.5" thickBot="1" x14ac:dyDescent="0.3">
      <c r="B10" s="3"/>
      <c r="C10" s="4" t="s">
        <v>7</v>
      </c>
      <c r="D10" s="4" t="s">
        <v>8</v>
      </c>
      <c r="E10" s="4" t="s">
        <v>16</v>
      </c>
      <c r="F10" s="4" t="s">
        <v>9</v>
      </c>
      <c r="G10" s="4" t="s">
        <v>10</v>
      </c>
      <c r="H10" s="3"/>
      <c r="I10" s="3"/>
      <c r="J10" s="21" t="s">
        <v>39</v>
      </c>
      <c r="L10" t="s">
        <v>18</v>
      </c>
    </row>
    <row r="11" spans="2:13" ht="18.75" x14ac:dyDescent="0.25">
      <c r="B11" s="3"/>
      <c r="C11" s="2">
        <v>1</v>
      </c>
      <c r="D11" s="2" t="s">
        <v>14</v>
      </c>
      <c r="E11" s="1">
        <v>4</v>
      </c>
      <c r="F11" s="2">
        <v>4.5999999999999996</v>
      </c>
      <c r="G11" s="2">
        <f>E11*F11</f>
        <v>18.399999999999999</v>
      </c>
      <c r="H11" s="3"/>
      <c r="I11" s="3"/>
      <c r="J11" s="20">
        <v>14.2</v>
      </c>
      <c r="L11" s="12">
        <v>2</v>
      </c>
    </row>
    <row r="12" spans="2:13" ht="18.75" x14ac:dyDescent="0.25">
      <c r="B12" s="3"/>
      <c r="C12" s="2">
        <v>2</v>
      </c>
      <c r="D12" s="2" t="s">
        <v>3</v>
      </c>
      <c r="E12" s="1">
        <v>3</v>
      </c>
      <c r="F12" s="2"/>
      <c r="G12" s="2">
        <v>41.7</v>
      </c>
      <c r="H12" s="3"/>
      <c r="I12" s="3"/>
      <c r="J12" s="2">
        <v>16</v>
      </c>
      <c r="L12" t="s">
        <v>28</v>
      </c>
      <c r="M12" s="3">
        <v>3408</v>
      </c>
    </row>
    <row r="13" spans="2:13" ht="18.75" x14ac:dyDescent="0.25">
      <c r="B13" s="3"/>
      <c r="C13" s="2">
        <v>3</v>
      </c>
      <c r="D13" s="2" t="s">
        <v>54</v>
      </c>
      <c r="E13" s="1">
        <v>2</v>
      </c>
      <c r="F13" s="2">
        <v>4.5999999999999996</v>
      </c>
      <c r="G13" s="2">
        <f>E13*F13</f>
        <v>9.1999999999999993</v>
      </c>
      <c r="H13" s="3"/>
      <c r="I13" s="3"/>
      <c r="J13" s="2">
        <v>14.5</v>
      </c>
      <c r="M13" t="s">
        <v>35</v>
      </c>
    </row>
    <row r="14" spans="2:13" ht="18.75" x14ac:dyDescent="0.25">
      <c r="B14" s="3"/>
      <c r="C14" s="2">
        <v>4</v>
      </c>
      <c r="D14" s="2" t="s">
        <v>55</v>
      </c>
      <c r="E14" s="1">
        <v>5</v>
      </c>
      <c r="F14" s="2">
        <v>4.5999999999999996</v>
      </c>
      <c r="G14" s="2">
        <f>E14*F14</f>
        <v>23</v>
      </c>
      <c r="H14" s="3"/>
      <c r="I14" s="3"/>
      <c r="J14" s="2">
        <v>16.600000000000001</v>
      </c>
      <c r="M14" t="s">
        <v>29</v>
      </c>
    </row>
    <row r="15" spans="2:13" ht="18.75" x14ac:dyDescent="0.25">
      <c r="B15" s="3"/>
      <c r="C15" s="2">
        <v>5</v>
      </c>
      <c r="D15" s="2" t="s">
        <v>34</v>
      </c>
      <c r="E15" s="1">
        <v>15</v>
      </c>
      <c r="F15" s="2">
        <v>7</v>
      </c>
      <c r="G15" s="2">
        <f>E15*F15</f>
        <v>105</v>
      </c>
      <c r="H15" s="3"/>
      <c r="I15" s="3"/>
      <c r="J15" s="2">
        <v>18.5</v>
      </c>
    </row>
    <row r="16" spans="2:13" ht="18.75" x14ac:dyDescent="0.25">
      <c r="B16" s="3"/>
      <c r="C16" s="2">
        <v>6</v>
      </c>
      <c r="D16" s="2" t="s">
        <v>1</v>
      </c>
      <c r="E16" s="1">
        <v>135</v>
      </c>
      <c r="F16" s="2">
        <v>5</v>
      </c>
      <c r="G16" s="2">
        <f>E16*F16</f>
        <v>675</v>
      </c>
      <c r="H16" s="3"/>
      <c r="I16" s="29" t="s">
        <v>44</v>
      </c>
      <c r="J16" s="29">
        <f>SUM(J11:J15)</f>
        <v>79.800000000000011</v>
      </c>
    </row>
    <row r="17" spans="2:10" ht="18.75" x14ac:dyDescent="0.25">
      <c r="B17" s="3"/>
      <c r="C17" s="2">
        <v>7</v>
      </c>
      <c r="D17" s="2" t="s">
        <v>39</v>
      </c>
      <c r="E17" s="1">
        <v>5</v>
      </c>
      <c r="F17" s="2"/>
      <c r="G17" s="2">
        <v>72.3</v>
      </c>
      <c r="H17" s="3"/>
      <c r="I17" s="81" t="s">
        <v>45</v>
      </c>
      <c r="J17" s="82">
        <f>E17*1.5</f>
        <v>7.5</v>
      </c>
    </row>
    <row r="18" spans="2:10" ht="18.75" x14ac:dyDescent="0.25">
      <c r="B18" s="3"/>
      <c r="C18" s="2">
        <v>8</v>
      </c>
      <c r="D18" s="2" t="s">
        <v>0</v>
      </c>
      <c r="E18" s="1">
        <v>25</v>
      </c>
      <c r="F18" s="2">
        <v>5</v>
      </c>
      <c r="G18" s="2">
        <f>E18*F18</f>
        <v>125</v>
      </c>
      <c r="H18" s="3"/>
      <c r="I18" s="81"/>
      <c r="J18" s="82"/>
    </row>
    <row r="19" spans="2:10" ht="19.5" thickBot="1" x14ac:dyDescent="0.3">
      <c r="B19" s="3"/>
      <c r="C19" s="2">
        <v>9</v>
      </c>
      <c r="D19" s="2" t="s">
        <v>56</v>
      </c>
      <c r="E19" s="1">
        <v>10</v>
      </c>
      <c r="F19" s="2">
        <v>4.5999999999999996</v>
      </c>
      <c r="G19" s="2">
        <f>E19*F19</f>
        <v>46</v>
      </c>
      <c r="H19" s="3"/>
      <c r="I19" s="29" t="s">
        <v>46</v>
      </c>
      <c r="J19" s="29">
        <f>J16-J17</f>
        <v>72.300000000000011</v>
      </c>
    </row>
    <row r="20" spans="2:10" ht="19.5" thickBot="1" x14ac:dyDescent="0.3">
      <c r="B20" s="3"/>
      <c r="C20" s="68" t="s">
        <v>11</v>
      </c>
      <c r="D20" s="69"/>
      <c r="E20" s="5">
        <f>SUM(E11:E19)</f>
        <v>204</v>
      </c>
      <c r="F20" s="6"/>
      <c r="G20" s="7">
        <f>SUM(G11:G19)</f>
        <v>1115.5999999999999</v>
      </c>
      <c r="H20" s="3"/>
      <c r="I20" s="3"/>
    </row>
    <row r="21" spans="2:10" ht="21.75" thickBot="1" x14ac:dyDescent="0.3">
      <c r="B21" s="3"/>
      <c r="C21" s="59" t="s">
        <v>15</v>
      </c>
      <c r="D21" s="60"/>
      <c r="E21" s="60"/>
      <c r="F21" s="61"/>
      <c r="G21" s="9">
        <v>65</v>
      </c>
      <c r="H21" s="3"/>
    </row>
    <row r="22" spans="2:10" ht="21.75" thickBot="1" x14ac:dyDescent="0.3">
      <c r="B22" s="3"/>
      <c r="C22" s="59" t="s">
        <v>11</v>
      </c>
      <c r="D22" s="60"/>
      <c r="E22" s="60"/>
      <c r="F22" s="61"/>
      <c r="G22" s="8">
        <f>G20*G21</f>
        <v>72514</v>
      </c>
      <c r="H22" s="3"/>
    </row>
    <row r="23" spans="2:10" ht="24" thickBot="1" x14ac:dyDescent="0.3">
      <c r="B23" s="3"/>
      <c r="C23" s="50" t="s">
        <v>65</v>
      </c>
      <c r="D23" s="51"/>
      <c r="E23" s="51"/>
      <c r="F23" s="52"/>
      <c r="G23" s="19">
        <v>21758.5</v>
      </c>
      <c r="H23" s="3"/>
    </row>
    <row r="24" spans="2:10" ht="24" thickBot="1" x14ac:dyDescent="0.3">
      <c r="B24" s="3"/>
      <c r="C24" s="40" t="s">
        <v>12</v>
      </c>
      <c r="D24" s="41"/>
      <c r="E24" s="41"/>
      <c r="F24" s="42"/>
      <c r="G24" s="11">
        <f>G22+G23</f>
        <v>94272.5</v>
      </c>
      <c r="H24" s="3"/>
    </row>
    <row r="25" spans="2:10" ht="21.75" thickBot="1" x14ac:dyDescent="0.3">
      <c r="B25" s="3"/>
      <c r="C25" s="78" t="s">
        <v>70</v>
      </c>
      <c r="D25" s="79"/>
      <c r="E25" s="79"/>
      <c r="F25" s="80"/>
      <c r="G25" s="19">
        <v>95000</v>
      </c>
    </row>
    <row r="26" spans="2:10" ht="19.5" customHeight="1" thickBot="1" x14ac:dyDescent="0.4">
      <c r="B26" s="15"/>
      <c r="C26" s="50" t="s">
        <v>12</v>
      </c>
      <c r="D26" s="51"/>
      <c r="E26" s="51"/>
      <c r="F26" s="52"/>
      <c r="G26" s="18">
        <f>G24-G25</f>
        <v>-727.5</v>
      </c>
    </row>
    <row r="28" spans="2:10" ht="16.5" customHeight="1" x14ac:dyDescent="0.25">
      <c r="C28" s="43" t="s">
        <v>31</v>
      </c>
      <c r="D28" s="43"/>
      <c r="E28" s="43"/>
      <c r="F28" s="43"/>
      <c r="G28" s="43"/>
    </row>
    <row r="29" spans="2:10" ht="15" customHeight="1" x14ac:dyDescent="0.25">
      <c r="C29" s="43"/>
      <c r="D29" s="43"/>
      <c r="E29" s="43"/>
      <c r="F29" s="43"/>
      <c r="G29" s="43"/>
    </row>
  </sheetData>
  <mergeCells count="17">
    <mergeCell ref="C28:G29"/>
    <mergeCell ref="C24:F24"/>
    <mergeCell ref="C25:F25"/>
    <mergeCell ref="C26:F26"/>
    <mergeCell ref="C20:D20"/>
    <mergeCell ref="C21:F21"/>
    <mergeCell ref="C22:F22"/>
    <mergeCell ref="I17:I18"/>
    <mergeCell ref="J17:J18"/>
    <mergeCell ref="C23:F23"/>
    <mergeCell ref="C4:C5"/>
    <mergeCell ref="D4:F5"/>
    <mergeCell ref="G4:G5"/>
    <mergeCell ref="C6:C7"/>
    <mergeCell ref="D6:G7"/>
    <mergeCell ref="C8:D9"/>
    <mergeCell ref="E8:G9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40629-51AE-4655-AD20-75ACC541E317}">
  <dimension ref="B3:M29"/>
  <sheetViews>
    <sheetView topLeftCell="A8" zoomScaleNormal="100" workbookViewId="0">
      <selection activeCell="H26" sqref="H26"/>
    </sheetView>
  </sheetViews>
  <sheetFormatPr defaultRowHeight="15" x14ac:dyDescent="0.25"/>
  <cols>
    <col min="3" max="3" width="13.7109375" customWidth="1"/>
    <col min="4" max="4" width="30.7109375" customWidth="1"/>
    <col min="5" max="5" width="10.85546875" customWidth="1"/>
    <col min="6" max="6" width="13.140625" customWidth="1"/>
    <col min="7" max="7" width="16.5703125" customWidth="1"/>
    <col min="8" max="8" width="18" customWidth="1"/>
    <col min="9" max="9" width="10.7109375" customWidth="1"/>
    <col min="10" max="10" width="6" customWidth="1"/>
    <col min="12" max="12" width="16.5703125" bestFit="1" customWidth="1"/>
  </cols>
  <sheetData>
    <row r="3" spans="2:13" ht="15.75" thickBot="1" x14ac:dyDescent="0.3">
      <c r="B3" s="3"/>
      <c r="C3" s="3"/>
      <c r="D3" s="3"/>
      <c r="E3" s="3"/>
      <c r="F3" s="3"/>
      <c r="G3" s="3"/>
      <c r="H3" s="3"/>
      <c r="I3" s="3"/>
      <c r="J3" s="3"/>
      <c r="K3" s="3"/>
    </row>
    <row r="4" spans="2:13" ht="15" customHeight="1" x14ac:dyDescent="0.25">
      <c r="B4" s="3"/>
      <c r="C4" s="70" t="s">
        <v>43</v>
      </c>
      <c r="D4" s="62" t="s">
        <v>17</v>
      </c>
      <c r="E4" s="63"/>
      <c r="F4" s="63"/>
      <c r="G4" s="66">
        <v>9</v>
      </c>
      <c r="H4" s="3"/>
    </row>
    <row r="5" spans="2:13" ht="15.75" customHeight="1" thickBot="1" x14ac:dyDescent="0.3">
      <c r="B5" s="3"/>
      <c r="C5" s="71"/>
      <c r="D5" s="64"/>
      <c r="E5" s="65"/>
      <c r="F5" s="65"/>
      <c r="G5" s="67"/>
      <c r="H5" s="3"/>
    </row>
    <row r="6" spans="2:13" ht="15" customHeight="1" x14ac:dyDescent="0.25">
      <c r="B6" s="3"/>
      <c r="C6" s="72" t="s">
        <v>61</v>
      </c>
      <c r="D6" s="53" t="s">
        <v>4</v>
      </c>
      <c r="E6" s="54"/>
      <c r="F6" s="54"/>
      <c r="G6" s="55"/>
      <c r="H6" s="3"/>
    </row>
    <row r="7" spans="2:13" ht="15.75" customHeight="1" thickBot="1" x14ac:dyDescent="0.3">
      <c r="B7" s="3"/>
      <c r="C7" s="73"/>
      <c r="D7" s="56"/>
      <c r="E7" s="57"/>
      <c r="F7" s="57"/>
      <c r="G7" s="58"/>
      <c r="H7" s="3"/>
    </row>
    <row r="8" spans="2:13" ht="15" customHeight="1" x14ac:dyDescent="0.25">
      <c r="B8" s="3"/>
      <c r="C8" s="44" t="s">
        <v>5</v>
      </c>
      <c r="D8" s="45"/>
      <c r="E8" s="44" t="s">
        <v>6</v>
      </c>
      <c r="F8" s="48"/>
      <c r="G8" s="45"/>
      <c r="H8" s="3"/>
    </row>
    <row r="9" spans="2:13" ht="15.75" customHeight="1" thickBot="1" x14ac:dyDescent="0.3">
      <c r="B9" s="3"/>
      <c r="C9" s="46"/>
      <c r="D9" s="47"/>
      <c r="E9" s="46"/>
      <c r="F9" s="49"/>
      <c r="G9" s="47"/>
      <c r="H9" s="3"/>
    </row>
    <row r="10" spans="2:13" ht="19.5" thickBot="1" x14ac:dyDescent="0.3">
      <c r="B10" s="3"/>
      <c r="C10" s="4" t="s">
        <v>7</v>
      </c>
      <c r="D10" s="4" t="s">
        <v>8</v>
      </c>
      <c r="E10" s="4" t="s">
        <v>16</v>
      </c>
      <c r="F10" s="4" t="s">
        <v>9</v>
      </c>
      <c r="G10" s="4" t="s">
        <v>10</v>
      </c>
      <c r="H10" s="3"/>
      <c r="L10" t="s">
        <v>18</v>
      </c>
    </row>
    <row r="11" spans="2:13" ht="18.75" x14ac:dyDescent="0.25">
      <c r="B11" s="3"/>
      <c r="C11" s="2">
        <v>1</v>
      </c>
      <c r="D11" s="2" t="s">
        <v>33</v>
      </c>
      <c r="E11" s="1">
        <v>5</v>
      </c>
      <c r="F11" s="2">
        <v>4.5999999999999996</v>
      </c>
      <c r="G11" s="2">
        <f t="shared" ref="G11:G13" si="0">E11*F11</f>
        <v>23</v>
      </c>
      <c r="H11" s="3"/>
      <c r="L11" s="12">
        <v>2</v>
      </c>
    </row>
    <row r="12" spans="2:13" ht="18.75" x14ac:dyDescent="0.25">
      <c r="B12" s="3"/>
      <c r="C12" s="2">
        <v>2</v>
      </c>
      <c r="D12" s="2" t="s">
        <v>59</v>
      </c>
      <c r="E12" s="1">
        <v>3</v>
      </c>
      <c r="F12" s="2">
        <v>4.5999999999999996</v>
      </c>
      <c r="G12" s="2">
        <f t="shared" si="0"/>
        <v>13.799999999999999</v>
      </c>
      <c r="H12" s="3"/>
      <c r="L12" t="s">
        <v>28</v>
      </c>
      <c r="M12" s="3">
        <v>3408</v>
      </c>
    </row>
    <row r="13" spans="2:13" ht="18.75" x14ac:dyDescent="0.25">
      <c r="B13" s="3"/>
      <c r="C13" s="2">
        <v>3</v>
      </c>
      <c r="D13" s="2" t="s">
        <v>14</v>
      </c>
      <c r="E13" s="1">
        <v>12</v>
      </c>
      <c r="F13" s="2">
        <v>4.5999999999999996</v>
      </c>
      <c r="G13" s="2">
        <f t="shared" si="0"/>
        <v>55.199999999999996</v>
      </c>
      <c r="H13" s="3"/>
      <c r="M13" t="s">
        <v>35</v>
      </c>
    </row>
    <row r="14" spans="2:13" ht="18.75" x14ac:dyDescent="0.25">
      <c r="B14" s="3"/>
      <c r="C14" s="2">
        <v>4</v>
      </c>
      <c r="D14" s="2" t="s">
        <v>60</v>
      </c>
      <c r="E14" s="1">
        <v>6</v>
      </c>
      <c r="F14" s="2">
        <v>5</v>
      </c>
      <c r="G14" s="2">
        <f>E14*F14</f>
        <v>30</v>
      </c>
      <c r="H14" s="3"/>
      <c r="M14" t="s">
        <v>29</v>
      </c>
    </row>
    <row r="15" spans="2:13" ht="18.75" x14ac:dyDescent="0.25">
      <c r="B15" s="3"/>
      <c r="C15" s="2">
        <v>5</v>
      </c>
      <c r="D15" s="2" t="s">
        <v>3</v>
      </c>
      <c r="E15" s="1">
        <v>7</v>
      </c>
      <c r="F15" s="2"/>
      <c r="G15" s="2">
        <v>133.69999999999999</v>
      </c>
      <c r="H15" s="3"/>
    </row>
    <row r="16" spans="2:13" ht="18.75" x14ac:dyDescent="0.25">
      <c r="B16" s="3"/>
      <c r="C16" s="2">
        <v>6</v>
      </c>
      <c r="D16" s="2" t="s">
        <v>34</v>
      </c>
      <c r="E16" s="1">
        <v>30</v>
      </c>
      <c r="F16" s="2">
        <v>7</v>
      </c>
      <c r="G16" s="2">
        <f t="shared" ref="G16:G19" si="1">E16*F16</f>
        <v>210</v>
      </c>
      <c r="H16" s="3"/>
    </row>
    <row r="17" spans="2:8" ht="18.75" x14ac:dyDescent="0.25">
      <c r="B17" s="3"/>
      <c r="C17" s="2">
        <v>7</v>
      </c>
      <c r="D17" s="2" t="s">
        <v>1</v>
      </c>
      <c r="E17" s="1">
        <v>116</v>
      </c>
      <c r="F17" s="2">
        <v>5</v>
      </c>
      <c r="G17" s="2">
        <f t="shared" si="1"/>
        <v>580</v>
      </c>
      <c r="H17" s="3"/>
    </row>
    <row r="18" spans="2:8" ht="18.75" x14ac:dyDescent="0.25">
      <c r="B18" s="3"/>
      <c r="C18" s="2">
        <v>8</v>
      </c>
      <c r="D18" s="2" t="s">
        <v>25</v>
      </c>
      <c r="E18" s="1">
        <v>5</v>
      </c>
      <c r="F18" s="2">
        <v>4.5999999999999996</v>
      </c>
      <c r="G18" s="2">
        <f t="shared" si="1"/>
        <v>23</v>
      </c>
      <c r="H18" s="3"/>
    </row>
    <row r="19" spans="2:8" ht="19.5" thickBot="1" x14ac:dyDescent="0.3">
      <c r="B19" s="3"/>
      <c r="C19" s="2">
        <v>9</v>
      </c>
      <c r="D19" s="2" t="s">
        <v>0</v>
      </c>
      <c r="E19" s="1">
        <v>46</v>
      </c>
      <c r="F19" s="2">
        <v>5</v>
      </c>
      <c r="G19" s="2">
        <f t="shared" si="1"/>
        <v>230</v>
      </c>
      <c r="H19" s="3"/>
    </row>
    <row r="20" spans="2:8" ht="19.5" thickBot="1" x14ac:dyDescent="0.3">
      <c r="B20" s="3"/>
      <c r="C20" s="68" t="s">
        <v>11</v>
      </c>
      <c r="D20" s="69"/>
      <c r="E20" s="5">
        <f>SUM(E11:E19)</f>
        <v>230</v>
      </c>
      <c r="F20" s="6"/>
      <c r="G20" s="7">
        <f>SUM(G11:G19)</f>
        <v>1298.7</v>
      </c>
      <c r="H20" s="3"/>
    </row>
    <row r="21" spans="2:8" ht="21.75" thickBot="1" x14ac:dyDescent="0.3">
      <c r="B21" s="3"/>
      <c r="C21" s="59" t="s">
        <v>15</v>
      </c>
      <c r="D21" s="60"/>
      <c r="E21" s="60"/>
      <c r="F21" s="61"/>
      <c r="G21" s="9">
        <v>65</v>
      </c>
      <c r="H21" s="3"/>
    </row>
    <row r="22" spans="2:8" ht="21.75" thickBot="1" x14ac:dyDescent="0.3">
      <c r="B22" s="3"/>
      <c r="C22" s="59" t="s">
        <v>11</v>
      </c>
      <c r="D22" s="60"/>
      <c r="E22" s="60"/>
      <c r="F22" s="61"/>
      <c r="G22" s="8">
        <f>G20*G21</f>
        <v>84415.5</v>
      </c>
      <c r="H22" s="3"/>
    </row>
    <row r="23" spans="2:8" ht="24" thickBot="1" x14ac:dyDescent="0.3">
      <c r="B23" s="3"/>
      <c r="C23" s="50" t="s">
        <v>19</v>
      </c>
      <c r="D23" s="51"/>
      <c r="E23" s="51"/>
      <c r="F23" s="52"/>
      <c r="G23" s="19">
        <v>727.5</v>
      </c>
      <c r="H23" s="3"/>
    </row>
    <row r="24" spans="2:8" ht="24" thickBot="1" x14ac:dyDescent="0.3">
      <c r="B24" s="3"/>
      <c r="C24" s="40" t="s">
        <v>12</v>
      </c>
      <c r="D24" s="41"/>
      <c r="E24" s="41"/>
      <c r="F24" s="42"/>
      <c r="G24" s="11">
        <f>G22-G23</f>
        <v>83688</v>
      </c>
      <c r="H24" s="3"/>
    </row>
    <row r="25" spans="2:8" ht="21.75" thickBot="1" x14ac:dyDescent="0.3">
      <c r="B25" s="3"/>
      <c r="C25" s="78" t="s">
        <v>71</v>
      </c>
      <c r="D25" s="79"/>
      <c r="E25" s="79"/>
      <c r="F25" s="80"/>
      <c r="G25" s="19">
        <v>120000</v>
      </c>
    </row>
    <row r="26" spans="2:8" ht="19.5" customHeight="1" thickBot="1" x14ac:dyDescent="0.4">
      <c r="B26" s="15"/>
      <c r="C26" s="50" t="s">
        <v>12</v>
      </c>
      <c r="D26" s="51"/>
      <c r="E26" s="51"/>
      <c r="F26" s="52"/>
      <c r="G26" s="18">
        <f>G24-G25</f>
        <v>-36312</v>
      </c>
    </row>
    <row r="28" spans="2:8" x14ac:dyDescent="0.25">
      <c r="C28" s="43" t="s">
        <v>31</v>
      </c>
      <c r="D28" s="43"/>
      <c r="E28" s="43"/>
      <c r="F28" s="43"/>
      <c r="G28" s="43"/>
    </row>
    <row r="29" spans="2:8" x14ac:dyDescent="0.25">
      <c r="C29" s="43"/>
      <c r="D29" s="43"/>
      <c r="E29" s="43"/>
      <c r="F29" s="43"/>
      <c r="G29" s="43"/>
    </row>
  </sheetData>
  <mergeCells count="15">
    <mergeCell ref="C28:G29"/>
    <mergeCell ref="C8:D9"/>
    <mergeCell ref="E8:G9"/>
    <mergeCell ref="C4:C5"/>
    <mergeCell ref="D4:F5"/>
    <mergeCell ref="G4:G5"/>
    <mergeCell ref="C6:C7"/>
    <mergeCell ref="D6:G7"/>
    <mergeCell ref="C25:F25"/>
    <mergeCell ref="C26:F26"/>
    <mergeCell ref="C20:D20"/>
    <mergeCell ref="C21:F21"/>
    <mergeCell ref="C22:F22"/>
    <mergeCell ref="C23:F23"/>
    <mergeCell ref="C24:F24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0593B-31B2-46FF-ABB5-6DEE4E17D688}">
  <dimension ref="B3:M26"/>
  <sheetViews>
    <sheetView topLeftCell="A7" zoomScaleNormal="100" workbookViewId="0">
      <selection activeCell="H27" sqref="H27"/>
    </sheetView>
  </sheetViews>
  <sheetFormatPr defaultRowHeight="15" x14ac:dyDescent="0.25"/>
  <cols>
    <col min="3" max="3" width="13.7109375" customWidth="1"/>
    <col min="4" max="4" width="30.7109375" customWidth="1"/>
    <col min="5" max="5" width="10.85546875" customWidth="1"/>
    <col min="6" max="6" width="13.140625" customWidth="1"/>
    <col min="7" max="7" width="16.5703125" customWidth="1"/>
    <col min="8" max="8" width="9.85546875" customWidth="1"/>
    <col min="9" max="9" width="18.42578125" customWidth="1"/>
    <col min="10" max="10" width="10.85546875" customWidth="1"/>
    <col min="12" max="12" width="16.5703125" bestFit="1" customWidth="1"/>
  </cols>
  <sheetData>
    <row r="3" spans="2:13" ht="15.75" thickBot="1" x14ac:dyDescent="0.3">
      <c r="B3" s="3"/>
      <c r="C3" s="3"/>
      <c r="D3" s="3"/>
      <c r="E3" s="3"/>
      <c r="F3" s="3"/>
      <c r="G3" s="3"/>
      <c r="H3" s="3"/>
      <c r="I3" s="3"/>
      <c r="J3" s="3"/>
      <c r="K3" s="3"/>
    </row>
    <row r="4" spans="2:13" ht="15" customHeight="1" x14ac:dyDescent="0.25">
      <c r="B4" s="3"/>
      <c r="C4" s="70" t="s">
        <v>43</v>
      </c>
      <c r="D4" s="62" t="s">
        <v>17</v>
      </c>
      <c r="E4" s="63"/>
      <c r="F4" s="63"/>
      <c r="G4" s="66">
        <v>10</v>
      </c>
      <c r="H4" s="3"/>
    </row>
    <row r="5" spans="2:13" ht="15.75" customHeight="1" thickBot="1" x14ac:dyDescent="0.3">
      <c r="B5" s="3"/>
      <c r="C5" s="71"/>
      <c r="D5" s="64"/>
      <c r="E5" s="65"/>
      <c r="F5" s="65"/>
      <c r="G5" s="67"/>
      <c r="H5" s="3"/>
    </row>
    <row r="6" spans="2:13" ht="15" customHeight="1" x14ac:dyDescent="0.25">
      <c r="B6" s="3"/>
      <c r="C6" s="72" t="s">
        <v>64</v>
      </c>
      <c r="D6" s="53" t="s">
        <v>4</v>
      </c>
      <c r="E6" s="54"/>
      <c r="F6" s="54"/>
      <c r="G6" s="55"/>
      <c r="H6" s="3"/>
    </row>
    <row r="7" spans="2:13" ht="15.75" customHeight="1" thickBot="1" x14ac:dyDescent="0.3">
      <c r="B7" s="3"/>
      <c r="C7" s="73"/>
      <c r="D7" s="56"/>
      <c r="E7" s="57"/>
      <c r="F7" s="57"/>
      <c r="G7" s="58"/>
      <c r="H7" s="3"/>
    </row>
    <row r="8" spans="2:13" ht="15" customHeight="1" thickBot="1" x14ac:dyDescent="0.3">
      <c r="B8" s="3"/>
      <c r="C8" s="44" t="s">
        <v>5</v>
      </c>
      <c r="D8" s="45"/>
      <c r="E8" s="44" t="s">
        <v>6</v>
      </c>
      <c r="F8" s="48"/>
      <c r="G8" s="45"/>
      <c r="H8" s="3"/>
    </row>
    <row r="9" spans="2:13" ht="15.75" customHeight="1" thickBot="1" x14ac:dyDescent="0.3">
      <c r="B9" s="3"/>
      <c r="C9" s="46"/>
      <c r="D9" s="47"/>
      <c r="E9" s="46"/>
      <c r="F9" s="49"/>
      <c r="G9" s="47"/>
      <c r="H9" s="3"/>
      <c r="I9" s="3"/>
      <c r="J9" s="21" t="s">
        <v>39</v>
      </c>
    </row>
    <row r="10" spans="2:13" ht="19.5" thickBot="1" x14ac:dyDescent="0.3">
      <c r="B10" s="3"/>
      <c r="C10" s="4" t="s">
        <v>7</v>
      </c>
      <c r="D10" s="4" t="s">
        <v>8</v>
      </c>
      <c r="E10" s="4" t="s">
        <v>16</v>
      </c>
      <c r="F10" s="4" t="s">
        <v>9</v>
      </c>
      <c r="G10" s="4" t="s">
        <v>10</v>
      </c>
      <c r="H10" s="3"/>
      <c r="I10" s="3"/>
      <c r="J10" s="20">
        <v>19.399999999999999</v>
      </c>
    </row>
    <row r="11" spans="2:13" ht="18.75" x14ac:dyDescent="0.25">
      <c r="B11" s="3"/>
      <c r="C11" s="2">
        <v>1</v>
      </c>
      <c r="D11" s="2" t="s">
        <v>14</v>
      </c>
      <c r="E11" s="1">
        <v>10</v>
      </c>
      <c r="F11" s="2">
        <v>4.5999999999999996</v>
      </c>
      <c r="G11" s="2">
        <f>E11*F11</f>
        <v>46</v>
      </c>
      <c r="H11" s="3"/>
      <c r="I11" s="3"/>
      <c r="J11" s="2">
        <v>15.3</v>
      </c>
    </row>
    <row r="12" spans="2:13" ht="18.75" x14ac:dyDescent="0.25">
      <c r="B12" s="3"/>
      <c r="C12" s="2">
        <v>2</v>
      </c>
      <c r="D12" s="2" t="s">
        <v>3</v>
      </c>
      <c r="E12" s="1">
        <v>6</v>
      </c>
      <c r="F12" s="2"/>
      <c r="G12" s="2">
        <v>86.3</v>
      </c>
      <c r="H12" s="3"/>
      <c r="I12" s="3"/>
      <c r="J12" s="2">
        <v>16.5</v>
      </c>
      <c r="L12" t="s">
        <v>18</v>
      </c>
    </row>
    <row r="13" spans="2:13" ht="18.75" x14ac:dyDescent="0.25">
      <c r="B13" s="3"/>
      <c r="C13" s="2">
        <v>3</v>
      </c>
      <c r="D13" s="2" t="s">
        <v>25</v>
      </c>
      <c r="E13" s="1">
        <v>5</v>
      </c>
      <c r="F13" s="2">
        <v>4.5999999999999996</v>
      </c>
      <c r="G13" s="2">
        <f>E13*F13</f>
        <v>23</v>
      </c>
      <c r="H13" s="3"/>
      <c r="I13" s="3"/>
      <c r="J13" s="2">
        <v>15.4</v>
      </c>
      <c r="L13" s="12">
        <v>2</v>
      </c>
    </row>
    <row r="14" spans="2:13" ht="18.75" x14ac:dyDescent="0.25">
      <c r="B14" s="3"/>
      <c r="C14" s="2">
        <v>4</v>
      </c>
      <c r="D14" s="2" t="s">
        <v>1</v>
      </c>
      <c r="E14" s="1">
        <v>120</v>
      </c>
      <c r="F14" s="2">
        <v>5</v>
      </c>
      <c r="G14" s="2">
        <f>E14*F14</f>
        <v>600</v>
      </c>
      <c r="H14" s="3"/>
      <c r="I14" s="3"/>
      <c r="J14" s="2">
        <v>13</v>
      </c>
      <c r="L14" t="s">
        <v>28</v>
      </c>
      <c r="M14" s="3">
        <v>3408</v>
      </c>
    </row>
    <row r="15" spans="2:13" ht="18.75" x14ac:dyDescent="0.25">
      <c r="B15" s="3"/>
      <c r="C15" s="2">
        <v>5</v>
      </c>
      <c r="D15" s="2" t="s">
        <v>39</v>
      </c>
      <c r="E15" s="1">
        <v>10</v>
      </c>
      <c r="F15" s="2"/>
      <c r="G15" s="2">
        <v>154.19999999999999</v>
      </c>
      <c r="H15" s="3"/>
      <c r="J15" s="2">
        <v>17.3</v>
      </c>
      <c r="M15" t="s">
        <v>35</v>
      </c>
    </row>
    <row r="16" spans="2:13" ht="19.5" thickBot="1" x14ac:dyDescent="0.3">
      <c r="B16" s="3"/>
      <c r="C16" s="2">
        <v>6</v>
      </c>
      <c r="D16" s="2" t="s">
        <v>0</v>
      </c>
      <c r="E16" s="1">
        <v>75</v>
      </c>
      <c r="F16" s="2">
        <v>5</v>
      </c>
      <c r="G16" s="2">
        <f>E16*F16</f>
        <v>375</v>
      </c>
      <c r="H16" s="3"/>
      <c r="J16" s="2">
        <v>19.3</v>
      </c>
      <c r="M16" t="s">
        <v>29</v>
      </c>
    </row>
    <row r="17" spans="2:10" ht="19.5" customHeight="1" thickBot="1" x14ac:dyDescent="0.3">
      <c r="B17" s="3"/>
      <c r="C17" s="68" t="s">
        <v>11</v>
      </c>
      <c r="D17" s="69"/>
      <c r="E17" s="5">
        <f>SUM(E11:E16)</f>
        <v>226</v>
      </c>
      <c r="F17" s="6"/>
      <c r="G17" s="7">
        <f>SUM(G11:G16)</f>
        <v>1284.5</v>
      </c>
      <c r="H17" s="3"/>
      <c r="J17" s="2">
        <v>17.8</v>
      </c>
    </row>
    <row r="18" spans="2:10" ht="21.75" thickBot="1" x14ac:dyDescent="0.3">
      <c r="B18" s="3"/>
      <c r="C18" s="59" t="s">
        <v>15</v>
      </c>
      <c r="D18" s="60"/>
      <c r="E18" s="60"/>
      <c r="F18" s="61"/>
      <c r="G18" s="9">
        <v>65</v>
      </c>
      <c r="H18" s="3"/>
      <c r="J18" s="2">
        <v>19.8</v>
      </c>
    </row>
    <row r="19" spans="2:10" ht="21.75" thickBot="1" x14ac:dyDescent="0.3">
      <c r="B19" s="3"/>
      <c r="C19" s="59" t="s">
        <v>11</v>
      </c>
      <c r="D19" s="60"/>
      <c r="E19" s="60"/>
      <c r="F19" s="61"/>
      <c r="G19" s="8">
        <f>G17*G18</f>
        <v>83492.5</v>
      </c>
      <c r="H19" s="3"/>
      <c r="J19" s="2">
        <v>15.4</v>
      </c>
    </row>
    <row r="20" spans="2:10" ht="24" thickBot="1" x14ac:dyDescent="0.3">
      <c r="B20" s="3"/>
      <c r="C20" s="50" t="s">
        <v>19</v>
      </c>
      <c r="D20" s="51"/>
      <c r="E20" s="51"/>
      <c r="F20" s="52"/>
      <c r="G20" s="19">
        <v>36312</v>
      </c>
      <c r="H20" s="3"/>
      <c r="I20" s="33" t="s">
        <v>44</v>
      </c>
      <c r="J20" s="33">
        <f>SUM(J10:J19)</f>
        <v>169.20000000000002</v>
      </c>
    </row>
    <row r="21" spans="2:10" ht="24" thickBot="1" x14ac:dyDescent="0.3">
      <c r="B21" s="3"/>
      <c r="C21" s="40" t="s">
        <v>12</v>
      </c>
      <c r="D21" s="41"/>
      <c r="E21" s="41"/>
      <c r="F21" s="42"/>
      <c r="G21" s="11">
        <f>G19-G20</f>
        <v>47180.5</v>
      </c>
      <c r="H21" s="3"/>
      <c r="I21" s="86" t="s">
        <v>45</v>
      </c>
      <c r="J21" s="88">
        <f>E15*1.5</f>
        <v>15</v>
      </c>
    </row>
    <row r="22" spans="2:10" ht="21.75" customHeight="1" thickBot="1" x14ac:dyDescent="0.3">
      <c r="B22" s="3"/>
      <c r="C22" s="78" t="s">
        <v>72</v>
      </c>
      <c r="D22" s="79"/>
      <c r="E22" s="79"/>
      <c r="F22" s="80"/>
      <c r="G22" s="19">
        <v>100000</v>
      </c>
      <c r="I22" s="87"/>
      <c r="J22" s="89"/>
    </row>
    <row r="23" spans="2:10" ht="19.5" customHeight="1" thickBot="1" x14ac:dyDescent="0.4">
      <c r="B23" s="15"/>
      <c r="C23" s="50" t="s">
        <v>12</v>
      </c>
      <c r="D23" s="51"/>
      <c r="E23" s="51"/>
      <c r="F23" s="52"/>
      <c r="G23" s="18">
        <f>G21-G22</f>
        <v>-52819.5</v>
      </c>
      <c r="I23" s="33" t="s">
        <v>46</v>
      </c>
      <c r="J23" s="33">
        <f>J20-J21</f>
        <v>154.20000000000002</v>
      </c>
    </row>
    <row r="24" spans="2:10" ht="16.5" customHeight="1" x14ac:dyDescent="0.25"/>
    <row r="25" spans="2:10" ht="15.75" customHeight="1" x14ac:dyDescent="0.25">
      <c r="C25" s="43" t="s">
        <v>31</v>
      </c>
      <c r="D25" s="43"/>
      <c r="E25" s="43"/>
      <c r="F25" s="43"/>
      <c r="G25" s="43"/>
    </row>
    <row r="26" spans="2:10" ht="15" customHeight="1" x14ac:dyDescent="0.25">
      <c r="C26" s="43"/>
      <c r="D26" s="43"/>
      <c r="E26" s="43"/>
      <c r="F26" s="43"/>
      <c r="G26" s="43"/>
    </row>
  </sheetData>
  <mergeCells count="17">
    <mergeCell ref="C25:G26"/>
    <mergeCell ref="C23:F23"/>
    <mergeCell ref="I21:I22"/>
    <mergeCell ref="J21:J22"/>
    <mergeCell ref="C17:D17"/>
    <mergeCell ref="C18:F18"/>
    <mergeCell ref="C19:F19"/>
    <mergeCell ref="C20:F20"/>
    <mergeCell ref="C21:F21"/>
    <mergeCell ref="C22:F22"/>
    <mergeCell ref="C8:D9"/>
    <mergeCell ref="E8:G9"/>
    <mergeCell ref="C4:C5"/>
    <mergeCell ref="D4:F5"/>
    <mergeCell ref="G4:G5"/>
    <mergeCell ref="C6:C7"/>
    <mergeCell ref="D6:G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03-04-2022</vt:lpstr>
      <vt:lpstr>06-04-2022</vt:lpstr>
      <vt:lpstr>08-04-2022</vt:lpstr>
      <vt:lpstr>12-04-2022</vt:lpstr>
      <vt:lpstr>13-04-2022</vt:lpstr>
      <vt:lpstr>17-04-2022</vt:lpstr>
      <vt:lpstr>19-04-2022</vt:lpstr>
      <vt:lpstr>22-04-2022</vt:lpstr>
      <vt:lpstr>25-04-2022</vt:lpstr>
      <vt:lpstr>26-04-2022</vt:lpstr>
      <vt:lpstr>27-04-2022</vt:lpstr>
      <vt:lpstr>28-04-2022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2022-03-29T11:35:45Z</cp:lastPrinted>
  <dcterms:created xsi:type="dcterms:W3CDTF">2021-06-03T20:31:43Z</dcterms:created>
  <dcterms:modified xsi:type="dcterms:W3CDTF">2022-05-09T15:39:23Z</dcterms:modified>
</cp:coreProperties>
</file>