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BANANA\LIRA INTERNATIONAL\Bill\"/>
    </mc:Choice>
  </mc:AlternateContent>
  <bookViews>
    <workbookView xWindow="-120" yWindow="-120" windowWidth="24240" windowHeight="13140" activeTab="5"/>
  </bookViews>
  <sheets>
    <sheet name="01-08-2022 91" sheetId="2" r:id="rId1"/>
    <sheet name="02-08-2022 92" sheetId="3" r:id="rId2"/>
    <sheet name="03-08-2022 93" sheetId="4" r:id="rId3"/>
    <sheet name="04-08-2022 94" sheetId="5" r:id="rId4"/>
    <sheet name="05-08-2022 95" sheetId="6" r:id="rId5"/>
    <sheet name="08-08-2022 96" sheetId="7" r:id="rId6"/>
    <sheet name="09-08-2022 97" sheetId="8" r:id="rId7"/>
    <sheet name="10-08-2022 98" sheetId="9" r:id="rId8"/>
    <sheet name="11-08-2022 99" sheetId="10" r:id="rId9"/>
    <sheet name="12-08-2022 100" sheetId="11" r:id="rId10"/>
    <sheet name="24-08-2022 101" sheetId="12" r:id="rId11"/>
    <sheet name="25-08-2022 102" sheetId="13" r:id="rId12"/>
    <sheet name="26-08-2022 103" sheetId="14" r:id="rId13"/>
    <sheet name="27-08-2022 104" sheetId="15" r:id="rId14"/>
    <sheet name="28-08-2022 105" sheetId="16" r:id="rId15"/>
    <sheet name="29-08-2022 106" sheetId="17" r:id="rId16"/>
    <sheet name="30-08-2022 107" sheetId="18" r:id="rId17"/>
    <sheet name="31-08-2022 108" sheetId="1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9" i="19" l="1"/>
  <c r="G16" i="19"/>
  <c r="G19" i="18"/>
  <c r="E13" i="19"/>
  <c r="G12" i="19"/>
  <c r="G11" i="19"/>
  <c r="G10" i="19"/>
  <c r="L5" i="19"/>
  <c r="G11" i="18"/>
  <c r="G12" i="18"/>
  <c r="G16" i="18"/>
  <c r="E13" i="18"/>
  <c r="G10" i="18"/>
  <c r="L5" i="18"/>
  <c r="G14" i="17"/>
  <c r="G15" i="17"/>
  <c r="G20" i="17"/>
  <c r="E17" i="17"/>
  <c r="G12" i="17"/>
  <c r="G11" i="17"/>
  <c r="G10" i="17"/>
  <c r="L5" i="17"/>
  <c r="G11" i="15"/>
  <c r="G12" i="15"/>
  <c r="G13" i="15"/>
  <c r="G14" i="15"/>
  <c r="G11" i="16"/>
  <c r="G12" i="16"/>
  <c r="G13" i="16"/>
  <c r="G14" i="16"/>
  <c r="E15" i="16"/>
  <c r="G10" i="16"/>
  <c r="L5" i="16"/>
  <c r="L5" i="15"/>
  <c r="G18" i="15"/>
  <c r="E15" i="15"/>
  <c r="G10" i="15"/>
  <c r="G19" i="14"/>
  <c r="G20" i="13"/>
  <c r="G11" i="14"/>
  <c r="G12" i="14"/>
  <c r="G13" i="14"/>
  <c r="G14" i="14"/>
  <c r="G15" i="14"/>
  <c r="E16" i="14"/>
  <c r="G10" i="14"/>
  <c r="G16" i="13"/>
  <c r="G11" i="13"/>
  <c r="G12" i="13"/>
  <c r="E13" i="13"/>
  <c r="G10" i="13"/>
  <c r="J15" i="12"/>
  <c r="G22" i="12"/>
  <c r="G11" i="12"/>
  <c r="G12" i="12"/>
  <c r="G13" i="12"/>
  <c r="G14" i="12"/>
  <c r="G16" i="12"/>
  <c r="G17" i="12"/>
  <c r="E19" i="12"/>
  <c r="K12" i="12"/>
  <c r="G10" i="12"/>
  <c r="G19" i="12" s="1"/>
  <c r="G21" i="12" s="1"/>
  <c r="G25" i="11"/>
  <c r="G18" i="11"/>
  <c r="K12" i="11"/>
  <c r="G11" i="11"/>
  <c r="G12" i="11"/>
  <c r="G13" i="11"/>
  <c r="G14" i="11"/>
  <c r="E15" i="11"/>
  <c r="G10" i="11"/>
  <c r="G15" i="11" s="1"/>
  <c r="G17" i="11" s="1"/>
  <c r="G21" i="10"/>
  <c r="G18" i="10"/>
  <c r="G27" i="9"/>
  <c r="G11" i="10"/>
  <c r="G12" i="10"/>
  <c r="G13" i="10"/>
  <c r="G14" i="10"/>
  <c r="G13" i="19" l="1"/>
  <c r="G15" i="19" s="1"/>
  <c r="G17" i="19" s="1"/>
  <c r="G13" i="18"/>
  <c r="G15" i="18" s="1"/>
  <c r="G17" i="18" s="1"/>
  <c r="G17" i="17"/>
  <c r="G19" i="17" s="1"/>
  <c r="G21" i="17" s="1"/>
  <c r="G23" i="17" s="1"/>
  <c r="G15" i="16"/>
  <c r="G17" i="16" s="1"/>
  <c r="G15" i="15"/>
  <c r="G17" i="15" s="1"/>
  <c r="G19" i="15" s="1"/>
  <c r="G21" i="15" s="1"/>
  <c r="G18" i="16" s="1"/>
  <c r="G16" i="14"/>
  <c r="G18" i="14" s="1"/>
  <c r="G20" i="14" s="1"/>
  <c r="G13" i="13"/>
  <c r="G15" i="13" s="1"/>
  <c r="G17" i="13" s="1"/>
  <c r="G23" i="12"/>
  <c r="G19" i="11"/>
  <c r="E15" i="10"/>
  <c r="G10" i="10"/>
  <c r="G24" i="9"/>
  <c r="G23" i="8"/>
  <c r="G11" i="9"/>
  <c r="G12" i="9"/>
  <c r="G13" i="9"/>
  <c r="G15" i="9"/>
  <c r="G17" i="9"/>
  <c r="G19" i="9"/>
  <c r="E21" i="9"/>
  <c r="G10" i="9"/>
  <c r="G19" i="8"/>
  <c r="G11" i="8"/>
  <c r="G12" i="8"/>
  <c r="G13" i="8"/>
  <c r="G14" i="8"/>
  <c r="G15" i="8"/>
  <c r="E16" i="8"/>
  <c r="G10" i="8"/>
  <c r="G11" i="7"/>
  <c r="G12" i="7"/>
  <c r="G13" i="7"/>
  <c r="G14" i="7"/>
  <c r="G18" i="7"/>
  <c r="E15" i="7"/>
  <c r="G10" i="7"/>
  <c r="G15" i="7" s="1"/>
  <c r="G19" i="6"/>
  <c r="G16" i="6"/>
  <c r="E13" i="6"/>
  <c r="G12" i="6"/>
  <c r="G11" i="6"/>
  <c r="G10" i="6"/>
  <c r="G13" i="6" s="1"/>
  <c r="G15" i="6" s="1"/>
  <c r="G19" i="5"/>
  <c r="G11" i="5"/>
  <c r="G12" i="5"/>
  <c r="G13" i="5"/>
  <c r="G14" i="5"/>
  <c r="G15" i="5"/>
  <c r="E16" i="5"/>
  <c r="G10" i="5"/>
  <c r="G19" i="16" l="1"/>
  <c r="G21" i="16" s="1"/>
  <c r="G15" i="10"/>
  <c r="G17" i="10" s="1"/>
  <c r="G19" i="10" s="1"/>
  <c r="G21" i="9"/>
  <c r="G23" i="9" s="1"/>
  <c r="G25" i="9" s="1"/>
  <c r="G16" i="8"/>
  <c r="G18" i="8" s="1"/>
  <c r="G20" i="8" s="1"/>
  <c r="G17" i="7"/>
  <c r="G19" i="7" s="1"/>
  <c r="G21" i="7" s="1"/>
  <c r="G17" i="6"/>
  <c r="G16" i="5"/>
  <c r="G18" i="5" s="1"/>
  <c r="G20" i="5" s="1"/>
  <c r="G26" i="4" l="1"/>
  <c r="G19" i="4"/>
  <c r="G22" i="4"/>
  <c r="G11" i="4"/>
  <c r="G12" i="4"/>
  <c r="G13" i="4"/>
  <c r="G14" i="4"/>
  <c r="G16" i="4"/>
  <c r="G17" i="4"/>
  <c r="E19" i="4"/>
  <c r="G10" i="4"/>
  <c r="G11" i="3"/>
  <c r="G12" i="3"/>
  <c r="G13" i="3"/>
  <c r="G14" i="3"/>
  <c r="G18" i="3"/>
  <c r="E15" i="3"/>
  <c r="G10" i="3"/>
  <c r="G24" i="2"/>
  <c r="G21" i="4" l="1"/>
  <c r="G23" i="4" s="1"/>
  <c r="G15" i="3"/>
  <c r="G17" i="3" s="1"/>
  <c r="G19" i="3" s="1"/>
  <c r="G11" i="2"/>
  <c r="G12" i="2"/>
  <c r="G13" i="2"/>
  <c r="G14" i="2"/>
  <c r="G15" i="2"/>
  <c r="G16" i="2"/>
  <c r="G17" i="2"/>
  <c r="G10" i="2"/>
  <c r="E18" i="2"/>
  <c r="G18" i="2" l="1"/>
  <c r="G20" i="2" s="1"/>
  <c r="G22" i="2" s="1"/>
</calcChain>
</file>

<file path=xl/sharedStrings.xml><?xml version="1.0" encoding="utf-8"?>
<sst xmlns="http://schemas.openxmlformats.org/spreadsheetml/2006/main" count="614" uniqueCount="149">
  <si>
    <t>TVM-BAH</t>
  </si>
  <si>
    <t>LIRA INTERNATIONAL</t>
  </si>
  <si>
    <t>DELICIOUS FOOD EXPORTS (THUCKALAY)</t>
  </si>
  <si>
    <t>Labour</t>
  </si>
  <si>
    <t>PACKING SPOT</t>
  </si>
  <si>
    <t>THUCKALAY</t>
  </si>
  <si>
    <t>ALBERT</t>
  </si>
  <si>
    <t>EDWIN</t>
  </si>
  <si>
    <t>SL/NO</t>
  </si>
  <si>
    <t>ITEMS</t>
  </si>
  <si>
    <t>QTY</t>
  </si>
  <si>
    <t xml:space="preserve">PACKING </t>
  </si>
  <si>
    <t>WEIGHT</t>
  </si>
  <si>
    <t>Libin</t>
  </si>
  <si>
    <t>B.LEAF</t>
  </si>
  <si>
    <t>1100 leaf</t>
  </si>
  <si>
    <t>D.STICK</t>
  </si>
  <si>
    <t>PAPAYA</t>
  </si>
  <si>
    <t>RK</t>
  </si>
  <si>
    <t>YB</t>
  </si>
  <si>
    <t>TOTAL</t>
  </si>
  <si>
    <t>Price Per kg</t>
  </si>
  <si>
    <t>BALANCE AMOUNT</t>
  </si>
  <si>
    <t>01/08/2022 Monday</t>
  </si>
  <si>
    <t>BILL: 90</t>
  </si>
  <si>
    <t>31/07/2022 BILL BALANCE</t>
  </si>
  <si>
    <t>G.MANGO</t>
  </si>
  <si>
    <t>GOOSBERRY</t>
  </si>
  <si>
    <t>SMALL ONION</t>
  </si>
  <si>
    <t>2493C</t>
  </si>
  <si>
    <t>01/08/2022 CREDIT AMOUNT</t>
  </si>
  <si>
    <t>02/08/2022 Tuesday</t>
  </si>
  <si>
    <t>BILL: 91</t>
  </si>
  <si>
    <t>01/08/2022 BILL BALANCE</t>
  </si>
  <si>
    <t>PINEAPPLE</t>
  </si>
  <si>
    <t>80 box want to give</t>
  </si>
  <si>
    <t>03/08/2022 Wednesday</t>
  </si>
  <si>
    <t>30 box want to give</t>
  </si>
  <si>
    <t xml:space="preserve">50 box given today </t>
  </si>
  <si>
    <t>pineapple</t>
  </si>
  <si>
    <t>03/08/2022 CREDIT AMOUNT</t>
  </si>
  <si>
    <t>RK KULA</t>
  </si>
  <si>
    <t>YB KULA</t>
  </si>
  <si>
    <t>BILL: 92</t>
  </si>
  <si>
    <t>02/08/2022 BILL BALANCE</t>
  </si>
  <si>
    <t>04/08/2022 Thursday</t>
  </si>
  <si>
    <t>BILL: 93</t>
  </si>
  <si>
    <t>03/08/2022 BILL BALANCE</t>
  </si>
  <si>
    <t>500 leaf</t>
  </si>
  <si>
    <t>45 box want to give</t>
  </si>
  <si>
    <t>Vehicle rent 2000 libin vehicle</t>
  </si>
  <si>
    <t>05/08/2022 Friday</t>
  </si>
  <si>
    <t>BILL: 94</t>
  </si>
  <si>
    <t>04/08/2022 BILL BALANCE</t>
  </si>
  <si>
    <t>65 box want to give</t>
  </si>
  <si>
    <t>05/08/2022 CREDIT AMOUNT</t>
  </si>
  <si>
    <t>08/08/2022 Monday</t>
  </si>
  <si>
    <t>BANANA LEAF</t>
  </si>
  <si>
    <t>CURRY LEAF</t>
  </si>
  <si>
    <t>08/08/2022 CREDIT AMOUNT</t>
  </si>
  <si>
    <t>BILL: 95</t>
  </si>
  <si>
    <t>05/08/2022 BILL BALANCE</t>
  </si>
  <si>
    <t>95 box want to give</t>
  </si>
  <si>
    <t>`</t>
  </si>
  <si>
    <t>Yesudas 20rs</t>
  </si>
  <si>
    <t>09/08/2022 Tuesday</t>
  </si>
  <si>
    <t xml:space="preserve">YB KULA </t>
  </si>
  <si>
    <t>115 box want to give</t>
  </si>
  <si>
    <t>BILL: 96</t>
  </si>
  <si>
    <t>08/08/2022 BILL BALANCE</t>
  </si>
  <si>
    <t>100 Box given</t>
  </si>
  <si>
    <t>5 box want to give</t>
  </si>
  <si>
    <t>PO</t>
  </si>
  <si>
    <t>PT</t>
  </si>
  <si>
    <t>PT KULA</t>
  </si>
  <si>
    <t>RP</t>
  </si>
  <si>
    <t>RP KULA</t>
  </si>
  <si>
    <t>1000 leaf ordered some damages (short leaf)</t>
  </si>
  <si>
    <t>10/08/2022 Wednesday</t>
  </si>
  <si>
    <t>BILL: 97</t>
  </si>
  <si>
    <t>09/08/2022 BILL BALANCE</t>
  </si>
  <si>
    <t>09/08/2022 CREDIT AMOUNT</t>
  </si>
  <si>
    <t>35 box want to give</t>
  </si>
  <si>
    <t>1000 leaf</t>
  </si>
  <si>
    <t>250 leafs returned</t>
  </si>
  <si>
    <t>11/08/2022 Thursday</t>
  </si>
  <si>
    <t>BILL: 98</t>
  </si>
  <si>
    <t>10/08/2022 BILL BALANCE</t>
  </si>
  <si>
    <t>10/08/2022 CREDIT AMOUNT</t>
  </si>
  <si>
    <t>11/08/2022 CREDIT AMOUNT</t>
  </si>
  <si>
    <t>12/08/2022 Friday</t>
  </si>
  <si>
    <t>BILL: 99</t>
  </si>
  <si>
    <t>11/08/2022 BILL BALANCE</t>
  </si>
  <si>
    <t>440 leafs returned</t>
  </si>
  <si>
    <t>12/08/2022 CREDIT AMOUNT</t>
  </si>
  <si>
    <t>15/08/2022 CREDIT AMOUNT</t>
  </si>
  <si>
    <t>20/08/2022 CREDIT AMOUNT</t>
  </si>
  <si>
    <t>23/08/2022 CREDIT AMOUNT</t>
  </si>
  <si>
    <t>BILL: 100</t>
  </si>
  <si>
    <t>12/08/2022 BILL BALANCE</t>
  </si>
  <si>
    <t>105 box want to give</t>
  </si>
  <si>
    <t xml:space="preserve">given 100 box and partition </t>
  </si>
  <si>
    <t>Want to give 5 box</t>
  </si>
  <si>
    <t>he want to give 20 leaf</t>
  </si>
  <si>
    <t>Want to give 5 box but given 100 box 95 box advance</t>
  </si>
  <si>
    <t>pineapple 40 advance 55 advance</t>
  </si>
  <si>
    <t>25/08/2022 CREDIT AMOUNT</t>
  </si>
  <si>
    <t>NELLI</t>
  </si>
  <si>
    <t>70 leaf return</t>
  </si>
  <si>
    <t>Yesturday arrival</t>
  </si>
  <si>
    <t>BILL: 101</t>
  </si>
  <si>
    <t>24/08/2022 BILL BALANCE</t>
  </si>
  <si>
    <t>24/08/2022 Wednesday</t>
  </si>
  <si>
    <t>25/08/2022 Thursday</t>
  </si>
  <si>
    <t>26/08/2022 Friday</t>
  </si>
  <si>
    <t>BILL: 102</t>
  </si>
  <si>
    <t>25/08/2022 BILL BALANCE</t>
  </si>
  <si>
    <t>155 leaf return</t>
  </si>
  <si>
    <t>100 leaf return</t>
  </si>
  <si>
    <t>270 leaf return</t>
  </si>
  <si>
    <t>27/08/2022 Saturday</t>
  </si>
  <si>
    <t>BILL: 103</t>
  </si>
  <si>
    <t>26/08/2022 BILL BALANCE</t>
  </si>
  <si>
    <t>27/08/2022 CREDIT AMOUNT</t>
  </si>
  <si>
    <t>pineapple 20 advance 35 advance</t>
  </si>
  <si>
    <t>35 advance</t>
  </si>
  <si>
    <t>28/08/2022 Sunday</t>
  </si>
  <si>
    <t>pineapple 30 advance 5 advance</t>
  </si>
  <si>
    <t>5 advance</t>
  </si>
  <si>
    <t>28/08/2022 CREDIT AMOUNT</t>
  </si>
  <si>
    <t>BILL: 104</t>
  </si>
  <si>
    <t>27/08/2022 BILL BALANCE</t>
  </si>
  <si>
    <t>75 leaf return</t>
  </si>
  <si>
    <t>0 leaf return</t>
  </si>
  <si>
    <t>29/08/2022 Monday</t>
  </si>
  <si>
    <t>BILL: 105</t>
  </si>
  <si>
    <t>28/08/2022 BILL BALANCE</t>
  </si>
  <si>
    <t>29/08/2022 CREDIT AMOUNT</t>
  </si>
  <si>
    <t xml:space="preserve">SMALL ONION </t>
  </si>
  <si>
    <t>30/08/2022 Tuesday</t>
  </si>
  <si>
    <t>BILL: 106</t>
  </si>
  <si>
    <t>29/08/2022 BILL BALANCE</t>
  </si>
  <si>
    <t>31/08/2022 Wednesday</t>
  </si>
  <si>
    <t>30/08/2022 CREDIT AMOUNT</t>
  </si>
  <si>
    <t>BILL: 107</t>
  </si>
  <si>
    <t>30/08/2022 BILL BALANCE</t>
  </si>
  <si>
    <t>31/08/2022 CREDIT AMOUNT</t>
  </si>
  <si>
    <t>simeon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</si>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</sst>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"/>
    <numFmt numFmtId="165" formatCode="0.0%"/>
  </numFmts>
  <fonts count="9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/>
    </xf>
    <xf numFmtId="0" fontId="5" fillId="8" borderId="1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9" borderId="14" xfId="0" applyFont="1" applyFill="1" applyBorder="1" applyAlignment="1">
      <alignment horizontal="center" vertical="center"/>
    </xf>
    <xf numFmtId="0" fontId="7" fillId="3" borderId="11" xfId="1" applyFont="1" applyFill="1" applyBorder="1" applyAlignment="1">
      <alignment horizontal="center" vertical="center"/>
    </xf>
    <xf numFmtId="0" fontId="7" fillId="0" borderId="11" xfId="1" applyFont="1" applyFill="1" applyBorder="1" applyAlignment="1">
      <alignment horizontal="center" vertical="center"/>
    </xf>
    <xf numFmtId="1" fontId="5" fillId="3" borderId="11" xfId="0" applyNumberFormat="1" applyFont="1" applyFill="1" applyBorder="1" applyAlignment="1">
      <alignment horizontal="center" vertical="center"/>
    </xf>
    <xf numFmtId="1" fontId="0" fillId="0" borderId="0" xfId="0" applyNumberFormat="1"/>
    <xf numFmtId="0" fontId="2" fillId="3" borderId="1" xfId="0" applyFont="1" applyFill="1" applyBorder="1" applyAlignment="1">
      <alignment vertical="center"/>
    </xf>
    <xf numFmtId="1" fontId="2" fillId="4" borderId="11" xfId="0" applyNumberFormat="1" applyFont="1" applyFill="1" applyBorder="1" applyAlignment="1">
      <alignment horizontal="center" vertical="center"/>
    </xf>
    <xf numFmtId="1" fontId="2" fillId="3" borderId="11" xfId="0" applyNumberFormat="1" applyFont="1" applyFill="1" applyBorder="1" applyAlignment="1">
      <alignment horizontal="center" vertical="center"/>
    </xf>
    <xf numFmtId="165" fontId="0" fillId="0" borderId="0" xfId="0" applyNumberFormat="1"/>
    <xf numFmtId="0" fontId="2" fillId="6" borderId="11" xfId="0" applyFont="1" applyFill="1" applyBorder="1" applyAlignment="1">
      <alignment horizontal="center" vertical="center"/>
    </xf>
    <xf numFmtId="1" fontId="2" fillId="3" borderId="10" xfId="0" applyNumberFormat="1" applyFont="1" applyFill="1" applyBorder="1" applyAlignment="1">
      <alignment horizontal="center" vertical="center"/>
    </xf>
    <xf numFmtId="0" fontId="0" fillId="11" borderId="0" xfId="0" applyFill="1"/>
    <xf numFmtId="0" fontId="0" fillId="3" borderId="0" xfId="0" applyFill="1"/>
    <xf numFmtId="0" fontId="2" fillId="7" borderId="2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164" fontId="2" fillId="3" borderId="7" xfId="0" applyNumberFormat="1" applyFont="1" applyFill="1" applyBorder="1" applyAlignment="1">
      <alignment horizontal="center" vertical="center"/>
    </xf>
    <xf numFmtId="14" fontId="4" fillId="5" borderId="1" xfId="0" applyNumberFormat="1" applyFont="1" applyFill="1" applyBorder="1" applyAlignment="1">
      <alignment horizontal="center" vertical="center" wrapText="1"/>
    </xf>
    <xf numFmtId="14" fontId="4" fillId="5" borderId="7" xfId="0" applyNumberFormat="1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5" fillId="10" borderId="12" xfId="0" applyFont="1" applyFill="1" applyBorder="1" applyAlignment="1">
      <alignment horizontal="center" vertical="center"/>
    </xf>
    <xf numFmtId="0" fontId="5" fillId="10" borderId="13" xfId="0" applyFont="1" applyFill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4"/>
  <sheetViews>
    <sheetView topLeftCell="B1" zoomScale="90" zoomScaleNormal="90" workbookViewId="0">
      <selection activeCell="I23" sqref="I23"/>
    </sheetView>
  </sheetViews>
  <sheetFormatPr defaultRowHeight="15" x14ac:dyDescent="0.25"/>
  <cols>
    <col min="3" max="3" width="13.7109375" customWidth="1"/>
    <col min="4" max="4" width="30.7109375" customWidth="1"/>
    <col min="5" max="5" width="12.5703125" bestFit="1" customWidth="1"/>
    <col min="6" max="6" width="14" bestFit="1" customWidth="1"/>
    <col min="7" max="7" width="16.5703125" customWidth="1"/>
    <col min="8" max="8" width="11.85546875" customWidth="1"/>
    <col min="9" max="9" width="12.5703125" customWidth="1"/>
    <col min="10" max="10" width="7.42578125" bestFit="1" customWidth="1"/>
    <col min="11" max="11" width="13.140625" customWidth="1"/>
  </cols>
  <sheetData>
    <row r="2" spans="2:11" ht="15.75" thickBot="1" x14ac:dyDescent="0.3"/>
    <row r="3" spans="2:11" ht="15" customHeight="1" x14ac:dyDescent="0.25">
      <c r="B3" s="1"/>
      <c r="C3" s="28" t="s">
        <v>0</v>
      </c>
      <c r="D3" s="30" t="s">
        <v>1</v>
      </c>
      <c r="E3" s="31"/>
      <c r="F3" s="31"/>
      <c r="G3" s="34">
        <v>91</v>
      </c>
      <c r="H3" s="1"/>
    </row>
    <row r="4" spans="2:11" ht="15.75" customHeight="1" thickBot="1" x14ac:dyDescent="0.3">
      <c r="B4" s="1"/>
      <c r="C4" s="29"/>
      <c r="D4" s="32"/>
      <c r="E4" s="33"/>
      <c r="F4" s="33"/>
      <c r="G4" s="35"/>
      <c r="H4" s="1"/>
    </row>
    <row r="5" spans="2:11" ht="15" customHeight="1" x14ac:dyDescent="0.25">
      <c r="B5" s="1"/>
      <c r="C5" s="36" t="s">
        <v>23</v>
      </c>
      <c r="D5" s="38" t="s">
        <v>2</v>
      </c>
      <c r="E5" s="39"/>
      <c r="F5" s="39"/>
      <c r="G5" s="40"/>
      <c r="H5" s="1"/>
      <c r="J5" s="2" t="s">
        <v>3</v>
      </c>
    </row>
    <row r="6" spans="2:11" ht="15.75" customHeight="1" thickBot="1" x14ac:dyDescent="0.3">
      <c r="B6" s="1"/>
      <c r="C6" s="37"/>
      <c r="D6" s="41"/>
      <c r="E6" s="42"/>
      <c r="F6" s="42"/>
      <c r="G6" s="43"/>
      <c r="H6" s="1"/>
      <c r="J6" s="2">
        <v>2</v>
      </c>
    </row>
    <row r="7" spans="2:11" ht="15" customHeight="1" x14ac:dyDescent="0.25">
      <c r="B7" s="1"/>
      <c r="C7" s="22" t="s">
        <v>4</v>
      </c>
      <c r="D7" s="23"/>
      <c r="E7" s="22" t="s">
        <v>5</v>
      </c>
      <c r="F7" s="26"/>
      <c r="G7" s="23"/>
      <c r="H7" s="1"/>
      <c r="J7" s="2" t="s">
        <v>6</v>
      </c>
      <c r="K7" s="1"/>
    </row>
    <row r="8" spans="2:11" ht="15.75" customHeight="1" thickBot="1" x14ac:dyDescent="0.3">
      <c r="B8" s="1"/>
      <c r="C8" s="24"/>
      <c r="D8" s="25"/>
      <c r="E8" s="24"/>
      <c r="F8" s="27"/>
      <c r="G8" s="25"/>
      <c r="H8" s="1"/>
      <c r="J8" s="2" t="s">
        <v>7</v>
      </c>
    </row>
    <row r="9" spans="2:11" ht="19.5" thickBot="1" x14ac:dyDescent="0.3">
      <c r="B9" s="1"/>
      <c r="C9" s="3" t="s">
        <v>8</v>
      </c>
      <c r="D9" s="3" t="s">
        <v>9</v>
      </c>
      <c r="E9" s="3" t="s">
        <v>10</v>
      </c>
      <c r="F9" s="4" t="s">
        <v>11</v>
      </c>
      <c r="G9" s="3" t="s">
        <v>12</v>
      </c>
      <c r="H9" s="1"/>
    </row>
    <row r="10" spans="2:11" ht="19.5" customHeight="1" x14ac:dyDescent="0.25">
      <c r="B10" s="1" t="s">
        <v>13</v>
      </c>
      <c r="C10" s="5">
        <v>1</v>
      </c>
      <c r="D10" s="5" t="s">
        <v>14</v>
      </c>
      <c r="E10" s="6">
        <v>12</v>
      </c>
      <c r="F10" s="5">
        <v>5.6</v>
      </c>
      <c r="G10" s="5">
        <f>E10*F10</f>
        <v>67.199999999999989</v>
      </c>
      <c r="H10" s="1" t="s">
        <v>15</v>
      </c>
      <c r="I10">
        <v>2.75</v>
      </c>
    </row>
    <row r="11" spans="2:11" ht="19.5" customHeight="1" x14ac:dyDescent="0.25">
      <c r="C11" s="5">
        <v>2</v>
      </c>
      <c r="D11" s="5" t="s">
        <v>16</v>
      </c>
      <c r="E11" s="6">
        <v>10</v>
      </c>
      <c r="F11" s="5">
        <v>4.5999999999999996</v>
      </c>
      <c r="G11" s="5">
        <f t="shared" ref="G11:G17" si="0">E11*F11</f>
        <v>46</v>
      </c>
      <c r="H11" s="1"/>
    </row>
    <row r="12" spans="2:11" ht="19.5" customHeight="1" x14ac:dyDescent="0.25">
      <c r="B12" s="1"/>
      <c r="C12" s="5">
        <v>3</v>
      </c>
      <c r="D12" s="5" t="s">
        <v>26</v>
      </c>
      <c r="E12" s="6">
        <v>10</v>
      </c>
      <c r="F12" s="5">
        <v>4.5999999999999996</v>
      </c>
      <c r="G12" s="5">
        <f t="shared" si="0"/>
        <v>46</v>
      </c>
      <c r="H12" s="7"/>
    </row>
    <row r="13" spans="2:11" ht="19.5" customHeight="1" x14ac:dyDescent="0.25">
      <c r="B13" s="1"/>
      <c r="C13" s="5">
        <v>4</v>
      </c>
      <c r="D13" s="5" t="s">
        <v>27</v>
      </c>
      <c r="E13" s="6">
        <v>6</v>
      </c>
      <c r="F13" s="5">
        <v>5</v>
      </c>
      <c r="G13" s="5">
        <f t="shared" si="0"/>
        <v>30</v>
      </c>
      <c r="H13" s="1"/>
    </row>
    <row r="14" spans="2:11" ht="19.5" customHeight="1" x14ac:dyDescent="0.25">
      <c r="B14" s="1"/>
      <c r="C14" s="5">
        <v>5</v>
      </c>
      <c r="D14" s="5" t="s">
        <v>17</v>
      </c>
      <c r="E14" s="6">
        <v>15</v>
      </c>
      <c r="F14" s="5">
        <v>7</v>
      </c>
      <c r="G14" s="5">
        <f t="shared" si="0"/>
        <v>105</v>
      </c>
      <c r="H14" s="1"/>
    </row>
    <row r="15" spans="2:11" ht="19.5" customHeight="1" x14ac:dyDescent="0.25">
      <c r="B15" s="1"/>
      <c r="C15" s="5">
        <v>6</v>
      </c>
      <c r="D15" s="5" t="s">
        <v>18</v>
      </c>
      <c r="E15" s="6">
        <v>20</v>
      </c>
      <c r="F15" s="5">
        <v>5</v>
      </c>
      <c r="G15" s="5">
        <f t="shared" si="0"/>
        <v>100</v>
      </c>
      <c r="H15" s="1"/>
    </row>
    <row r="16" spans="2:11" ht="19.5" customHeight="1" x14ac:dyDescent="0.25">
      <c r="B16" s="1"/>
      <c r="C16" s="5">
        <v>7</v>
      </c>
      <c r="D16" s="5" t="s">
        <v>28</v>
      </c>
      <c r="E16" s="6">
        <v>10</v>
      </c>
      <c r="F16" s="5">
        <v>4.5999999999999996</v>
      </c>
      <c r="G16" s="5">
        <f t="shared" si="0"/>
        <v>46</v>
      </c>
      <c r="H16" s="1"/>
    </row>
    <row r="17" spans="2:12" ht="19.5" customHeight="1" thickBot="1" x14ac:dyDescent="0.3">
      <c r="B17" s="1"/>
      <c r="C17" s="5">
        <v>8</v>
      </c>
      <c r="D17" s="5" t="s">
        <v>19</v>
      </c>
      <c r="E17" s="6">
        <v>35</v>
      </c>
      <c r="F17" s="5">
        <v>5</v>
      </c>
      <c r="G17" s="5">
        <f t="shared" si="0"/>
        <v>175</v>
      </c>
      <c r="H17" s="1"/>
    </row>
    <row r="18" spans="2:12" ht="19.5" customHeight="1" thickBot="1" x14ac:dyDescent="0.3">
      <c r="B18" s="1"/>
      <c r="C18" s="47" t="s">
        <v>20</v>
      </c>
      <c r="D18" s="48"/>
      <c r="E18" s="8">
        <f>SUM(E10:E17)</f>
        <v>118</v>
      </c>
      <c r="F18" s="9"/>
      <c r="G18" s="10">
        <f>SUM(G10:G17)</f>
        <v>615.20000000000005</v>
      </c>
    </row>
    <row r="19" spans="2:12" ht="21.75" thickBot="1" x14ac:dyDescent="0.3">
      <c r="B19" s="1"/>
      <c r="C19" s="44" t="s">
        <v>21</v>
      </c>
      <c r="D19" s="45"/>
      <c r="E19" s="45"/>
      <c r="F19" s="46"/>
      <c r="G19" s="11">
        <v>70</v>
      </c>
      <c r="L19">
        <v>397623.89999999991</v>
      </c>
    </row>
    <row r="20" spans="2:12" ht="21.75" thickBot="1" x14ac:dyDescent="0.3">
      <c r="B20" s="1"/>
      <c r="C20" s="44" t="s">
        <v>20</v>
      </c>
      <c r="D20" s="45"/>
      <c r="E20" s="45"/>
      <c r="F20" s="46"/>
      <c r="G20" s="12">
        <f>G18*G19</f>
        <v>43064</v>
      </c>
      <c r="J20" s="13"/>
    </row>
    <row r="21" spans="2:12" ht="21.75" thickBot="1" x14ac:dyDescent="0.3">
      <c r="C21" s="14" t="s">
        <v>24</v>
      </c>
      <c r="D21" s="44" t="s">
        <v>25</v>
      </c>
      <c r="E21" s="45"/>
      <c r="F21" s="46"/>
      <c r="G21" s="15">
        <v>397624</v>
      </c>
    </row>
    <row r="22" spans="2:12" ht="21.75" thickBot="1" x14ac:dyDescent="0.3">
      <c r="C22" s="44" t="s">
        <v>22</v>
      </c>
      <c r="D22" s="45"/>
      <c r="E22" s="45"/>
      <c r="F22" s="46"/>
      <c r="G22" s="16">
        <f>G20+G21</f>
        <v>440688</v>
      </c>
      <c r="H22" s="17"/>
    </row>
    <row r="23" spans="2:12" ht="21.75" thickBot="1" x14ac:dyDescent="0.3">
      <c r="C23" s="44" t="s">
        <v>30</v>
      </c>
      <c r="D23" s="45"/>
      <c r="E23" s="45"/>
      <c r="F23" s="46"/>
      <c r="G23" s="18">
        <v>50000</v>
      </c>
      <c r="K23" t="s">
        <v>29</v>
      </c>
    </row>
    <row r="24" spans="2:12" ht="21.75" thickBot="1" x14ac:dyDescent="0.3">
      <c r="C24" s="44" t="s">
        <v>22</v>
      </c>
      <c r="D24" s="45"/>
      <c r="E24" s="45"/>
      <c r="F24" s="46"/>
      <c r="G24" s="19">
        <f>G22-G23</f>
        <v>390688</v>
      </c>
    </row>
  </sheetData>
  <mergeCells count="14">
    <mergeCell ref="C23:F23"/>
    <mergeCell ref="C24:F24"/>
    <mergeCell ref="C18:D18"/>
    <mergeCell ref="C19:F19"/>
    <mergeCell ref="C20:F20"/>
    <mergeCell ref="D21:F21"/>
    <mergeCell ref="C22:F22"/>
    <mergeCell ref="C7:D8"/>
    <mergeCell ref="E7:G8"/>
    <mergeCell ref="C3:C4"/>
    <mergeCell ref="D3:F4"/>
    <mergeCell ref="G3:G4"/>
    <mergeCell ref="C5:C6"/>
    <mergeCell ref="D5:G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topLeftCell="B1" zoomScale="90" zoomScaleNormal="90" workbookViewId="0">
      <selection activeCell="K15" sqref="K15"/>
    </sheetView>
  </sheetViews>
  <sheetFormatPr defaultRowHeight="15" x14ac:dyDescent="0.25"/>
  <cols>
    <col min="3" max="3" width="13.7109375" customWidth="1"/>
    <col min="4" max="4" width="30.7109375" customWidth="1"/>
    <col min="5" max="5" width="12.5703125" bestFit="1" customWidth="1"/>
    <col min="6" max="6" width="14" bestFit="1" customWidth="1"/>
    <col min="7" max="7" width="16.5703125" customWidth="1"/>
    <col min="8" max="8" width="18.28515625" bestFit="1" customWidth="1"/>
    <col min="9" max="9" width="12.5703125" customWidth="1"/>
    <col min="10" max="10" width="7.42578125" bestFit="1" customWidth="1"/>
    <col min="11" max="11" width="13.140625" customWidth="1"/>
  </cols>
  <sheetData>
    <row r="2" spans="2:11" ht="15.75" thickBot="1" x14ac:dyDescent="0.3"/>
    <row r="3" spans="2:11" ht="15" customHeight="1" x14ac:dyDescent="0.25">
      <c r="B3" s="1"/>
      <c r="C3" s="28" t="s">
        <v>0</v>
      </c>
      <c r="D3" s="30" t="s">
        <v>1</v>
      </c>
      <c r="E3" s="31"/>
      <c r="F3" s="31"/>
      <c r="G3" s="34">
        <v>92</v>
      </c>
      <c r="H3" s="1"/>
    </row>
    <row r="4" spans="2:11" ht="15.75" customHeight="1" thickBot="1" x14ac:dyDescent="0.3">
      <c r="B4" s="1"/>
      <c r="C4" s="29"/>
      <c r="D4" s="32"/>
      <c r="E4" s="33"/>
      <c r="F4" s="33"/>
      <c r="G4" s="35"/>
      <c r="H4" s="1"/>
    </row>
    <row r="5" spans="2:11" ht="15" customHeight="1" x14ac:dyDescent="0.25">
      <c r="B5" s="1"/>
      <c r="C5" s="36" t="s">
        <v>31</v>
      </c>
      <c r="D5" s="38" t="s">
        <v>2</v>
      </c>
      <c r="E5" s="39"/>
      <c r="F5" s="39"/>
      <c r="G5" s="40"/>
      <c r="H5" s="1"/>
      <c r="J5" s="2" t="s">
        <v>3</v>
      </c>
    </row>
    <row r="6" spans="2:11" ht="15.75" customHeight="1" thickBot="1" x14ac:dyDescent="0.3">
      <c r="B6" s="1"/>
      <c r="C6" s="37"/>
      <c r="D6" s="41"/>
      <c r="E6" s="42"/>
      <c r="F6" s="42"/>
      <c r="G6" s="43"/>
      <c r="H6" s="1"/>
      <c r="J6" s="2">
        <v>2</v>
      </c>
    </row>
    <row r="7" spans="2:11" ht="15" customHeight="1" x14ac:dyDescent="0.25">
      <c r="B7" s="1"/>
      <c r="C7" s="22" t="s">
        <v>4</v>
      </c>
      <c r="D7" s="23"/>
      <c r="E7" s="22" t="s">
        <v>5</v>
      </c>
      <c r="F7" s="26"/>
      <c r="G7" s="23"/>
      <c r="H7" s="1"/>
      <c r="J7" s="2" t="s">
        <v>6</v>
      </c>
      <c r="K7" s="1"/>
    </row>
    <row r="8" spans="2:11" ht="15.75" customHeight="1" thickBot="1" x14ac:dyDescent="0.3">
      <c r="B8" s="1"/>
      <c r="C8" s="24"/>
      <c r="D8" s="25"/>
      <c r="E8" s="24"/>
      <c r="F8" s="27"/>
      <c r="G8" s="25"/>
      <c r="H8" s="1"/>
      <c r="J8" s="2" t="s">
        <v>7</v>
      </c>
    </row>
    <row r="9" spans="2:11" ht="19.5" thickBot="1" x14ac:dyDescent="0.3">
      <c r="B9" s="1"/>
      <c r="C9" s="3" t="s">
        <v>8</v>
      </c>
      <c r="D9" s="3" t="s">
        <v>9</v>
      </c>
      <c r="E9" s="3" t="s">
        <v>10</v>
      </c>
      <c r="F9" s="4" t="s">
        <v>11</v>
      </c>
      <c r="G9" s="3" t="s">
        <v>12</v>
      </c>
    </row>
    <row r="10" spans="2:11" ht="19.5" customHeight="1" x14ac:dyDescent="0.25">
      <c r="B10" s="1" t="s">
        <v>13</v>
      </c>
      <c r="C10" s="5">
        <v>1</v>
      </c>
      <c r="D10" s="5" t="s">
        <v>14</v>
      </c>
      <c r="E10" s="6">
        <v>11</v>
      </c>
      <c r="F10" s="5">
        <v>5.6</v>
      </c>
      <c r="G10" s="5">
        <f>E10*F10</f>
        <v>61.599999999999994</v>
      </c>
      <c r="H10" s="1" t="s">
        <v>15</v>
      </c>
      <c r="I10">
        <v>2.75</v>
      </c>
    </row>
    <row r="11" spans="2:11" ht="19.5" customHeight="1" x14ac:dyDescent="0.25">
      <c r="C11" s="5">
        <v>2</v>
      </c>
      <c r="D11" s="5" t="s">
        <v>16</v>
      </c>
      <c r="E11" s="6">
        <v>12</v>
      </c>
      <c r="F11" s="5">
        <v>4.5999999999999996</v>
      </c>
      <c r="G11" s="5">
        <f t="shared" ref="G11:G14" si="0">E11*F11</f>
        <v>55.199999999999996</v>
      </c>
    </row>
    <row r="12" spans="2:11" ht="19.5" customHeight="1" x14ac:dyDescent="0.25">
      <c r="B12" s="1" t="s">
        <v>13</v>
      </c>
      <c r="C12" s="5">
        <v>3</v>
      </c>
      <c r="D12" s="5" t="s">
        <v>34</v>
      </c>
      <c r="E12" s="6">
        <v>20</v>
      </c>
      <c r="F12" s="5">
        <v>7.5</v>
      </c>
      <c r="G12" s="5">
        <f t="shared" si="0"/>
        <v>150</v>
      </c>
      <c r="H12" t="s">
        <v>35</v>
      </c>
    </row>
    <row r="13" spans="2:11" ht="19.5" customHeight="1" x14ac:dyDescent="0.25">
      <c r="B13" s="1"/>
      <c r="C13" s="5">
        <v>4</v>
      </c>
      <c r="D13" s="5" t="s">
        <v>18</v>
      </c>
      <c r="E13" s="6">
        <v>36</v>
      </c>
      <c r="F13" s="5">
        <v>5</v>
      </c>
      <c r="G13" s="5">
        <f t="shared" si="0"/>
        <v>180</v>
      </c>
    </row>
    <row r="14" spans="2:11" ht="19.5" customHeight="1" thickBot="1" x14ac:dyDescent="0.3">
      <c r="B14" s="1"/>
      <c r="C14" s="5">
        <v>5</v>
      </c>
      <c r="D14" s="5" t="s">
        <v>19</v>
      </c>
      <c r="E14" s="6">
        <v>35</v>
      </c>
      <c r="F14" s="5">
        <v>5</v>
      </c>
      <c r="G14" s="5">
        <f t="shared" si="0"/>
        <v>175</v>
      </c>
    </row>
    <row r="15" spans="2:11" ht="19.5" customHeight="1" thickBot="1" x14ac:dyDescent="0.3">
      <c r="B15" s="1"/>
      <c r="C15" s="47" t="s">
        <v>20</v>
      </c>
      <c r="D15" s="48"/>
      <c r="E15" s="8">
        <f>SUM(E10:E14)</f>
        <v>114</v>
      </c>
      <c r="F15" s="9"/>
      <c r="G15" s="10">
        <f>SUM(G10:G14)</f>
        <v>621.79999999999995</v>
      </c>
    </row>
    <row r="16" spans="2:11" ht="21.75" thickBot="1" x14ac:dyDescent="0.3">
      <c r="B16" s="1"/>
      <c r="C16" s="44" t="s">
        <v>21</v>
      </c>
      <c r="D16" s="45"/>
      <c r="E16" s="45"/>
      <c r="F16" s="46"/>
      <c r="G16" s="11">
        <v>70</v>
      </c>
    </row>
    <row r="17" spans="2:8" ht="21.75" thickBot="1" x14ac:dyDescent="0.3">
      <c r="B17" s="1"/>
      <c r="C17" s="44" t="s">
        <v>20</v>
      </c>
      <c r="D17" s="45"/>
      <c r="E17" s="45"/>
      <c r="F17" s="46"/>
      <c r="G17" s="12">
        <f>G15*G16</f>
        <v>43526</v>
      </c>
    </row>
    <row r="18" spans="2:8" ht="21.75" thickBot="1" x14ac:dyDescent="0.3">
      <c r="C18" s="14" t="s">
        <v>32</v>
      </c>
      <c r="D18" s="44" t="s">
        <v>33</v>
      </c>
      <c r="E18" s="45"/>
      <c r="F18" s="46"/>
      <c r="G18" s="15">
        <f>'01-08-2022 91'!G24</f>
        <v>390688</v>
      </c>
    </row>
    <row r="19" spans="2:8" ht="21.75" thickBot="1" x14ac:dyDescent="0.3">
      <c r="C19" s="44" t="s">
        <v>22</v>
      </c>
      <c r="D19" s="45"/>
      <c r="E19" s="45"/>
      <c r="F19" s="46"/>
      <c r="G19" s="16">
        <f>G17+G18</f>
        <v>434214</v>
      </c>
      <c r="H19" s="17"/>
    </row>
  </sheetData>
  <mergeCells count="12">
    <mergeCell ref="C15:D15"/>
    <mergeCell ref="C16:F16"/>
    <mergeCell ref="C17:F17"/>
    <mergeCell ref="D18:F18"/>
    <mergeCell ref="C19:F19"/>
    <mergeCell ref="C7:D8"/>
    <mergeCell ref="E7:G8"/>
    <mergeCell ref="C3:C4"/>
    <mergeCell ref="D3:F4"/>
    <mergeCell ref="G3:G4"/>
    <mergeCell ref="C5:C6"/>
    <mergeCell ref="D5:G6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topLeftCell="B1" zoomScale="90" zoomScaleNormal="90" workbookViewId="0">
      <selection activeCell="C25" sqref="C25:G26"/>
    </sheetView>
  </sheetViews>
  <sheetFormatPr defaultRowHeight="15" x14ac:dyDescent="0.25"/>
  <cols>
    <col min="3" max="3" width="13.7109375" customWidth="1"/>
    <col min="4" max="4" width="30.7109375" customWidth="1"/>
    <col min="5" max="5" width="12.5703125" bestFit="1" customWidth="1"/>
    <col min="6" max="6" width="14" bestFit="1" customWidth="1"/>
    <col min="7" max="7" width="16.5703125" customWidth="1"/>
    <col min="8" max="8" width="18.28515625" bestFit="1" customWidth="1"/>
    <col min="9" max="9" width="12.5703125" customWidth="1"/>
    <col min="10" max="10" width="7.42578125" bestFit="1" customWidth="1"/>
    <col min="11" max="11" width="13.140625" customWidth="1"/>
  </cols>
  <sheetData>
    <row r="2" spans="2:11" ht="15.75" thickBot="1" x14ac:dyDescent="0.3"/>
    <row r="3" spans="2:11" ht="15" customHeight="1" x14ac:dyDescent="0.25">
      <c r="B3" s="1"/>
      <c r="C3" s="28" t="s">
        <v>0</v>
      </c>
      <c r="D3" s="30" t="s">
        <v>1</v>
      </c>
      <c r="E3" s="31"/>
      <c r="F3" s="31"/>
      <c r="G3" s="34">
        <v>93</v>
      </c>
      <c r="H3" s="1"/>
    </row>
    <row r="4" spans="2:11" ht="15.75" customHeight="1" thickBot="1" x14ac:dyDescent="0.3">
      <c r="B4" s="1"/>
      <c r="C4" s="29"/>
      <c r="D4" s="32"/>
      <c r="E4" s="33"/>
      <c r="F4" s="33"/>
      <c r="G4" s="35"/>
      <c r="H4" s="1"/>
    </row>
    <row r="5" spans="2:11" ht="15" customHeight="1" x14ac:dyDescent="0.25">
      <c r="B5" s="1"/>
      <c r="C5" s="36" t="s">
        <v>36</v>
      </c>
      <c r="D5" s="38" t="s">
        <v>2</v>
      </c>
      <c r="E5" s="39"/>
      <c r="F5" s="39"/>
      <c r="G5" s="40"/>
      <c r="H5" s="1"/>
      <c r="J5" s="2" t="s">
        <v>3</v>
      </c>
    </row>
    <row r="6" spans="2:11" ht="15.75" customHeight="1" thickBot="1" x14ac:dyDescent="0.3">
      <c r="B6" s="1"/>
      <c r="C6" s="37"/>
      <c r="D6" s="41"/>
      <c r="E6" s="42"/>
      <c r="F6" s="42"/>
      <c r="G6" s="43"/>
      <c r="H6" s="1"/>
      <c r="J6" s="2">
        <v>2</v>
      </c>
    </row>
    <row r="7" spans="2:11" ht="15" customHeight="1" x14ac:dyDescent="0.25">
      <c r="B7" s="1"/>
      <c r="C7" s="22" t="s">
        <v>4</v>
      </c>
      <c r="D7" s="23"/>
      <c r="E7" s="22" t="s">
        <v>5</v>
      </c>
      <c r="F7" s="26"/>
      <c r="G7" s="23"/>
      <c r="H7" s="1"/>
      <c r="J7" s="2" t="s">
        <v>6</v>
      </c>
      <c r="K7" s="1"/>
    </row>
    <row r="8" spans="2:11" ht="15.75" customHeight="1" thickBot="1" x14ac:dyDescent="0.3">
      <c r="B8" s="1"/>
      <c r="C8" s="24"/>
      <c r="D8" s="25"/>
      <c r="E8" s="24"/>
      <c r="F8" s="27"/>
      <c r="G8" s="25"/>
      <c r="H8" s="1"/>
      <c r="J8" s="2" t="s">
        <v>7</v>
      </c>
    </row>
    <row r="9" spans="2:11" ht="19.5" thickBot="1" x14ac:dyDescent="0.3">
      <c r="B9" s="1"/>
      <c r="C9" s="3" t="s">
        <v>8</v>
      </c>
      <c r="D9" s="3" t="s">
        <v>9</v>
      </c>
      <c r="E9" s="3" t="s">
        <v>10</v>
      </c>
      <c r="F9" s="4" t="s">
        <v>11</v>
      </c>
      <c r="G9" s="3" t="s">
        <v>12</v>
      </c>
    </row>
    <row r="10" spans="2:11" ht="19.5" customHeight="1" x14ac:dyDescent="0.25">
      <c r="B10" s="1" t="s">
        <v>13</v>
      </c>
      <c r="C10" s="5">
        <v>1</v>
      </c>
      <c r="D10" s="5" t="s">
        <v>14</v>
      </c>
      <c r="E10" s="6">
        <v>11</v>
      </c>
      <c r="F10" s="5">
        <v>5.6</v>
      </c>
      <c r="G10" s="5">
        <f>E10*F10</f>
        <v>61.599999999999994</v>
      </c>
      <c r="H10" s="1" t="s">
        <v>15</v>
      </c>
      <c r="I10">
        <v>2.75</v>
      </c>
    </row>
    <row r="11" spans="2:11" ht="19.5" customHeight="1" x14ac:dyDescent="0.25">
      <c r="C11" s="5">
        <v>2</v>
      </c>
      <c r="D11" s="5" t="s">
        <v>16</v>
      </c>
      <c r="E11" s="6">
        <v>12</v>
      </c>
      <c r="F11" s="5">
        <v>4.5999999999999996</v>
      </c>
      <c r="G11" s="5">
        <f t="shared" ref="G11:G17" si="0">E11*F11</f>
        <v>55.199999999999996</v>
      </c>
      <c r="H11" t="s">
        <v>39</v>
      </c>
    </row>
    <row r="12" spans="2:11" ht="19.5" customHeight="1" x14ac:dyDescent="0.25">
      <c r="B12" s="1"/>
      <c r="C12" s="5">
        <v>3</v>
      </c>
      <c r="D12" s="5" t="s">
        <v>27</v>
      </c>
      <c r="E12" s="6">
        <v>6</v>
      </c>
      <c r="F12" s="5">
        <v>5</v>
      </c>
      <c r="G12" s="5">
        <f t="shared" si="0"/>
        <v>30</v>
      </c>
      <c r="H12" t="s">
        <v>37</v>
      </c>
      <c r="I12" t="s">
        <v>38</v>
      </c>
    </row>
    <row r="13" spans="2:11" ht="19.5" customHeight="1" x14ac:dyDescent="0.25">
      <c r="B13" s="1"/>
      <c r="C13" s="5">
        <v>4</v>
      </c>
      <c r="D13" s="5" t="s">
        <v>17</v>
      </c>
      <c r="E13" s="6">
        <v>15</v>
      </c>
      <c r="F13" s="5">
        <v>7</v>
      </c>
      <c r="G13" s="5">
        <f t="shared" si="0"/>
        <v>105</v>
      </c>
    </row>
    <row r="14" spans="2:11" ht="19.5" customHeight="1" x14ac:dyDescent="0.25">
      <c r="B14" s="1"/>
      <c r="C14" s="5">
        <v>5</v>
      </c>
      <c r="D14" s="5" t="s">
        <v>18</v>
      </c>
      <c r="E14" s="6">
        <v>40</v>
      </c>
      <c r="F14" s="5">
        <v>5</v>
      </c>
      <c r="G14" s="5">
        <f t="shared" si="0"/>
        <v>200</v>
      </c>
    </row>
    <row r="15" spans="2:11" ht="19.5" customHeight="1" x14ac:dyDescent="0.25">
      <c r="B15" s="1"/>
      <c r="C15" s="5">
        <v>6</v>
      </c>
      <c r="D15" s="5" t="s">
        <v>41</v>
      </c>
      <c r="E15" s="6">
        <v>1</v>
      </c>
      <c r="F15" s="5"/>
      <c r="G15" s="5">
        <v>12</v>
      </c>
    </row>
    <row r="16" spans="2:11" ht="19.5" customHeight="1" x14ac:dyDescent="0.25">
      <c r="B16" s="1"/>
      <c r="C16" s="5">
        <v>7</v>
      </c>
      <c r="D16" s="5" t="s">
        <v>28</v>
      </c>
      <c r="E16" s="6">
        <v>21</v>
      </c>
      <c r="F16" s="5">
        <v>4.5999999999999996</v>
      </c>
      <c r="G16" s="5">
        <f t="shared" si="0"/>
        <v>96.6</v>
      </c>
    </row>
    <row r="17" spans="2:8" ht="19.5" customHeight="1" x14ac:dyDescent="0.25">
      <c r="B17" s="1"/>
      <c r="C17" s="5">
        <v>8</v>
      </c>
      <c r="D17" s="5" t="s">
        <v>19</v>
      </c>
      <c r="E17" s="6">
        <v>40</v>
      </c>
      <c r="F17" s="5">
        <v>5</v>
      </c>
      <c r="G17" s="5">
        <f t="shared" si="0"/>
        <v>200</v>
      </c>
    </row>
    <row r="18" spans="2:8" ht="19.5" customHeight="1" thickBot="1" x14ac:dyDescent="0.3">
      <c r="B18" s="1"/>
      <c r="C18" s="5">
        <v>9</v>
      </c>
      <c r="D18" s="5" t="s">
        <v>42</v>
      </c>
      <c r="E18" s="6">
        <v>1</v>
      </c>
      <c r="F18" s="5"/>
      <c r="G18" s="5">
        <v>18.899999999999999</v>
      </c>
    </row>
    <row r="19" spans="2:8" ht="19.5" customHeight="1" thickBot="1" x14ac:dyDescent="0.3">
      <c r="B19" s="1"/>
      <c r="C19" s="47" t="s">
        <v>20</v>
      </c>
      <c r="D19" s="48"/>
      <c r="E19" s="8">
        <f>SUM(E10:E18)</f>
        <v>147</v>
      </c>
      <c r="F19" s="9"/>
      <c r="G19" s="10">
        <f>SUM(G10:G18)</f>
        <v>779.3</v>
      </c>
    </row>
    <row r="20" spans="2:8" ht="21.75" thickBot="1" x14ac:dyDescent="0.3">
      <c r="B20" s="1"/>
      <c r="C20" s="44" t="s">
        <v>21</v>
      </c>
      <c r="D20" s="45"/>
      <c r="E20" s="45"/>
      <c r="F20" s="46"/>
      <c r="G20" s="11">
        <v>70</v>
      </c>
    </row>
    <row r="21" spans="2:8" ht="21.75" thickBot="1" x14ac:dyDescent="0.3">
      <c r="B21" s="1"/>
      <c r="C21" s="44" t="s">
        <v>20</v>
      </c>
      <c r="D21" s="45"/>
      <c r="E21" s="45"/>
      <c r="F21" s="46"/>
      <c r="G21" s="12">
        <f>G19*G20</f>
        <v>54551</v>
      </c>
    </row>
    <row r="22" spans="2:8" ht="21.75" thickBot="1" x14ac:dyDescent="0.3">
      <c r="C22" s="14" t="s">
        <v>43</v>
      </c>
      <c r="D22" s="44" t="s">
        <v>44</v>
      </c>
      <c r="E22" s="45"/>
      <c r="F22" s="46"/>
      <c r="G22" s="15">
        <f>'02-08-2022 92'!G19</f>
        <v>434214</v>
      </c>
    </row>
    <row r="23" spans="2:8" ht="21.75" thickBot="1" x14ac:dyDescent="0.3">
      <c r="C23" s="44" t="s">
        <v>22</v>
      </c>
      <c r="D23" s="45"/>
      <c r="E23" s="45"/>
      <c r="F23" s="46"/>
      <c r="G23" s="16">
        <f>G21+G22</f>
        <v>488765</v>
      </c>
      <c r="H23" s="17"/>
    </row>
    <row r="24" spans="2:8" ht="21.75" thickBot="1" x14ac:dyDescent="0.3">
      <c r="C24" s="44" t="s">
        <v>40</v>
      </c>
      <c r="D24" s="45"/>
      <c r="E24" s="45"/>
      <c r="F24" s="46"/>
      <c r="G24" s="18">
        <v>50000</v>
      </c>
    </row>
    <row r="25" spans="2:8" ht="21.75" thickBot="1" x14ac:dyDescent="0.3">
      <c r="C25" s="44" t="s">
        <v>40</v>
      </c>
      <c r="D25" s="45"/>
      <c r="E25" s="45"/>
      <c r="F25" s="46"/>
      <c r="G25" s="18">
        <v>60000</v>
      </c>
    </row>
    <row r="26" spans="2:8" ht="21.75" thickBot="1" x14ac:dyDescent="0.3">
      <c r="C26" s="44" t="s">
        <v>22</v>
      </c>
      <c r="D26" s="45"/>
      <c r="E26" s="45"/>
      <c r="F26" s="46"/>
      <c r="G26" s="19">
        <f>G23-G24-G25</f>
        <v>378765</v>
      </c>
    </row>
  </sheetData>
  <mergeCells count="15">
    <mergeCell ref="C26:F26"/>
    <mergeCell ref="C25:F25"/>
    <mergeCell ref="C19:D19"/>
    <mergeCell ref="C20:F20"/>
    <mergeCell ref="C21:F21"/>
    <mergeCell ref="D22:F22"/>
    <mergeCell ref="C23:F23"/>
    <mergeCell ref="C24:F24"/>
    <mergeCell ref="C7:D8"/>
    <mergeCell ref="E7:G8"/>
    <mergeCell ref="C3:C4"/>
    <mergeCell ref="D3:F4"/>
    <mergeCell ref="G3:G4"/>
    <mergeCell ref="C5:C6"/>
    <mergeCell ref="D5:G6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topLeftCell="B1" zoomScale="90" zoomScaleNormal="90" workbookViewId="0">
      <selection activeCell="K11" sqref="K11:L11"/>
    </sheetView>
  </sheetViews>
  <sheetFormatPr defaultRowHeight="15" x14ac:dyDescent="0.25"/>
  <cols>
    <col min="3" max="3" width="13.7109375" customWidth="1"/>
    <col min="4" max="4" width="30.7109375" customWidth="1"/>
    <col min="5" max="5" width="12.5703125" bestFit="1" customWidth="1"/>
    <col min="6" max="6" width="14" bestFit="1" customWidth="1"/>
    <col min="7" max="7" width="16.5703125" customWidth="1"/>
    <col min="8" max="8" width="18.28515625" bestFit="1" customWidth="1"/>
    <col min="9" max="9" width="12.5703125" customWidth="1"/>
    <col min="10" max="10" width="7.42578125" bestFit="1" customWidth="1"/>
    <col min="11" max="11" width="13.140625" customWidth="1"/>
  </cols>
  <sheetData>
    <row r="2" spans="2:11" ht="15.75" thickBot="1" x14ac:dyDescent="0.3"/>
    <row r="3" spans="2:11" ht="15" customHeight="1" x14ac:dyDescent="0.25">
      <c r="B3" s="1"/>
      <c r="C3" s="28" t="s">
        <v>0</v>
      </c>
      <c r="D3" s="30" t="s">
        <v>1</v>
      </c>
      <c r="E3" s="31"/>
      <c r="F3" s="31"/>
      <c r="G3" s="34">
        <v>94</v>
      </c>
      <c r="H3" s="1"/>
    </row>
    <row r="4" spans="2:11" ht="15.75" customHeight="1" thickBot="1" x14ac:dyDescent="0.3">
      <c r="B4" s="1"/>
      <c r="C4" s="29"/>
      <c r="D4" s="32"/>
      <c r="E4" s="33"/>
      <c r="F4" s="33"/>
      <c r="G4" s="35"/>
      <c r="H4" s="1"/>
    </row>
    <row r="5" spans="2:11" ht="15" customHeight="1" x14ac:dyDescent="0.25">
      <c r="B5" s="1"/>
      <c r="C5" s="36" t="s">
        <v>45</v>
      </c>
      <c r="D5" s="38" t="s">
        <v>2</v>
      </c>
      <c r="E5" s="39"/>
      <c r="F5" s="39"/>
      <c r="G5" s="40"/>
      <c r="H5" s="1"/>
      <c r="J5" s="2" t="s">
        <v>3</v>
      </c>
    </row>
    <row r="6" spans="2:11" ht="15.75" customHeight="1" thickBot="1" x14ac:dyDescent="0.3">
      <c r="B6" s="1"/>
      <c r="C6" s="37"/>
      <c r="D6" s="41"/>
      <c r="E6" s="42"/>
      <c r="F6" s="42"/>
      <c r="G6" s="43"/>
      <c r="H6" s="1"/>
      <c r="J6" s="2">
        <v>2</v>
      </c>
    </row>
    <row r="7" spans="2:11" ht="15" customHeight="1" x14ac:dyDescent="0.25">
      <c r="B7" s="1"/>
      <c r="C7" s="22" t="s">
        <v>4</v>
      </c>
      <c r="D7" s="23"/>
      <c r="E7" s="22" t="s">
        <v>5</v>
      </c>
      <c r="F7" s="26"/>
      <c r="G7" s="23"/>
      <c r="H7" s="1"/>
      <c r="J7" s="2" t="s">
        <v>6</v>
      </c>
      <c r="K7" s="1"/>
    </row>
    <row r="8" spans="2:11" ht="15.75" customHeight="1" thickBot="1" x14ac:dyDescent="0.3">
      <c r="B8" s="1"/>
      <c r="C8" s="24"/>
      <c r="D8" s="25"/>
      <c r="E8" s="24"/>
      <c r="F8" s="27"/>
      <c r="G8" s="25"/>
      <c r="H8" s="1"/>
      <c r="J8" s="2" t="s">
        <v>7</v>
      </c>
    </row>
    <row r="9" spans="2:11" ht="19.5" thickBot="1" x14ac:dyDescent="0.3">
      <c r="B9" s="1"/>
      <c r="C9" s="3" t="s">
        <v>8</v>
      </c>
      <c r="D9" s="3" t="s">
        <v>9</v>
      </c>
      <c r="E9" s="3" t="s">
        <v>10</v>
      </c>
      <c r="F9" s="4" t="s">
        <v>11</v>
      </c>
      <c r="G9" s="3" t="s">
        <v>12</v>
      </c>
    </row>
    <row r="10" spans="2:11" ht="19.5" customHeight="1" x14ac:dyDescent="0.25">
      <c r="B10" s="1" t="s">
        <v>13</v>
      </c>
      <c r="C10" s="5">
        <v>1</v>
      </c>
      <c r="D10" s="5" t="s">
        <v>14</v>
      </c>
      <c r="E10" s="6">
        <v>5</v>
      </c>
      <c r="F10" s="5">
        <v>5.6</v>
      </c>
      <c r="G10" s="5">
        <f>E10*F10</f>
        <v>28</v>
      </c>
      <c r="H10" s="1" t="s">
        <v>48</v>
      </c>
      <c r="I10">
        <v>2.75</v>
      </c>
    </row>
    <row r="11" spans="2:11" ht="19.5" customHeight="1" x14ac:dyDescent="0.25">
      <c r="C11" s="5">
        <v>2</v>
      </c>
      <c r="D11" s="5" t="s">
        <v>27</v>
      </c>
      <c r="E11" s="6">
        <v>3</v>
      </c>
      <c r="F11" s="5">
        <v>5</v>
      </c>
      <c r="G11" s="5">
        <f t="shared" ref="G11:G15" si="0">E11*F11</f>
        <v>15</v>
      </c>
      <c r="H11" t="s">
        <v>39</v>
      </c>
    </row>
    <row r="12" spans="2:11" ht="19.5" customHeight="1" x14ac:dyDescent="0.25">
      <c r="B12" s="1"/>
      <c r="C12" s="5">
        <v>3</v>
      </c>
      <c r="D12" s="5" t="s">
        <v>17</v>
      </c>
      <c r="E12" s="6">
        <v>21</v>
      </c>
      <c r="F12" s="5">
        <v>7</v>
      </c>
      <c r="G12" s="5">
        <f t="shared" si="0"/>
        <v>147</v>
      </c>
      <c r="H12" t="s">
        <v>49</v>
      </c>
    </row>
    <row r="13" spans="2:11" ht="19.5" customHeight="1" x14ac:dyDescent="0.25">
      <c r="B13" s="1"/>
      <c r="C13" s="5">
        <v>4</v>
      </c>
      <c r="D13" s="5" t="s">
        <v>18</v>
      </c>
      <c r="E13" s="6">
        <v>40</v>
      </c>
      <c r="F13" s="5">
        <v>5</v>
      </c>
      <c r="G13" s="5">
        <f t="shared" si="0"/>
        <v>200</v>
      </c>
    </row>
    <row r="14" spans="2:11" ht="19.5" customHeight="1" x14ac:dyDescent="0.25">
      <c r="B14" s="1" t="s">
        <v>13</v>
      </c>
      <c r="C14" s="5">
        <v>5</v>
      </c>
      <c r="D14" s="5" t="s">
        <v>34</v>
      </c>
      <c r="E14" s="6">
        <v>15</v>
      </c>
      <c r="F14" s="5">
        <v>7.5</v>
      </c>
      <c r="G14" s="5">
        <f t="shared" si="0"/>
        <v>112.5</v>
      </c>
      <c r="I14" t="s">
        <v>50</v>
      </c>
    </row>
    <row r="15" spans="2:11" ht="19.5" customHeight="1" thickBot="1" x14ac:dyDescent="0.3">
      <c r="B15" s="1"/>
      <c r="C15" s="5">
        <v>6</v>
      </c>
      <c r="D15" s="5" t="s">
        <v>19</v>
      </c>
      <c r="E15" s="6">
        <v>40</v>
      </c>
      <c r="F15" s="5">
        <v>5</v>
      </c>
      <c r="G15" s="5">
        <f t="shared" si="0"/>
        <v>200</v>
      </c>
    </row>
    <row r="16" spans="2:11" ht="19.5" customHeight="1" thickBot="1" x14ac:dyDescent="0.3">
      <c r="B16" s="1"/>
      <c r="C16" s="47" t="s">
        <v>20</v>
      </c>
      <c r="D16" s="48"/>
      <c r="E16" s="8">
        <f>SUM(E10:E15)</f>
        <v>124</v>
      </c>
      <c r="F16" s="9"/>
      <c r="G16" s="10">
        <f>SUM(G10:G15)</f>
        <v>702.5</v>
      </c>
    </row>
    <row r="17" spans="2:8" ht="21.75" thickBot="1" x14ac:dyDescent="0.3">
      <c r="B17" s="1"/>
      <c r="C17" s="44" t="s">
        <v>21</v>
      </c>
      <c r="D17" s="45"/>
      <c r="E17" s="45"/>
      <c r="F17" s="46"/>
      <c r="G17" s="11">
        <v>70</v>
      </c>
    </row>
    <row r="18" spans="2:8" ht="21.75" thickBot="1" x14ac:dyDescent="0.3">
      <c r="B18" s="1"/>
      <c r="C18" s="44" t="s">
        <v>20</v>
      </c>
      <c r="D18" s="45"/>
      <c r="E18" s="45"/>
      <c r="F18" s="46"/>
      <c r="G18" s="12">
        <f>G16*G17</f>
        <v>49175</v>
      </c>
    </row>
    <row r="19" spans="2:8" ht="21.75" thickBot="1" x14ac:dyDescent="0.3">
      <c r="C19" s="14" t="s">
        <v>46</v>
      </c>
      <c r="D19" s="44" t="s">
        <v>47</v>
      </c>
      <c r="E19" s="45"/>
      <c r="F19" s="46"/>
      <c r="G19" s="15">
        <f>'03-08-2022 93'!G26</f>
        <v>378765</v>
      </c>
    </row>
    <row r="20" spans="2:8" ht="21.75" thickBot="1" x14ac:dyDescent="0.3">
      <c r="C20" s="44" t="s">
        <v>22</v>
      </c>
      <c r="D20" s="45"/>
      <c r="E20" s="45"/>
      <c r="F20" s="46"/>
      <c r="G20" s="16">
        <f>G18+G19</f>
        <v>427940</v>
      </c>
      <c r="H20" s="17"/>
    </row>
  </sheetData>
  <mergeCells count="12">
    <mergeCell ref="C7:D8"/>
    <mergeCell ref="E7:G8"/>
    <mergeCell ref="C3:C4"/>
    <mergeCell ref="D3:F4"/>
    <mergeCell ref="G3:G4"/>
    <mergeCell ref="C5:C6"/>
    <mergeCell ref="D5:G6"/>
    <mergeCell ref="C16:D16"/>
    <mergeCell ref="C17:F17"/>
    <mergeCell ref="C18:F18"/>
    <mergeCell ref="D19:F19"/>
    <mergeCell ref="C20:F20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topLeftCell="B1" zoomScale="90" zoomScaleNormal="90" workbookViewId="0">
      <selection activeCell="I11" sqref="I11"/>
    </sheetView>
  </sheetViews>
  <sheetFormatPr defaultRowHeight="15" x14ac:dyDescent="0.25"/>
  <cols>
    <col min="3" max="3" width="13.7109375" customWidth="1"/>
    <col min="4" max="4" width="30.7109375" customWidth="1"/>
    <col min="5" max="5" width="12.5703125" bestFit="1" customWidth="1"/>
    <col min="6" max="6" width="14" bestFit="1" customWidth="1"/>
    <col min="7" max="7" width="16.5703125" customWidth="1"/>
    <col min="8" max="8" width="18.28515625" bestFit="1" customWidth="1"/>
    <col min="9" max="9" width="12.5703125" customWidth="1"/>
    <col min="10" max="10" width="7.42578125" bestFit="1" customWidth="1"/>
    <col min="11" max="11" width="13.140625" customWidth="1"/>
  </cols>
  <sheetData>
    <row r="2" spans="2:11" ht="15.75" thickBot="1" x14ac:dyDescent="0.3"/>
    <row r="3" spans="2:11" ht="15" customHeight="1" x14ac:dyDescent="0.25">
      <c r="B3" s="1"/>
      <c r="C3" s="28" t="s">
        <v>0</v>
      </c>
      <c r="D3" s="30" t="s">
        <v>1</v>
      </c>
      <c r="E3" s="31"/>
      <c r="F3" s="31"/>
      <c r="G3" s="34">
        <v>95</v>
      </c>
      <c r="H3" s="1"/>
    </row>
    <row r="4" spans="2:11" ht="15.75" customHeight="1" thickBot="1" x14ac:dyDescent="0.3">
      <c r="B4" s="1"/>
      <c r="C4" s="29"/>
      <c r="D4" s="32"/>
      <c r="E4" s="33"/>
      <c r="F4" s="33"/>
      <c r="G4" s="35"/>
      <c r="H4" s="1"/>
    </row>
    <row r="5" spans="2:11" ht="15" customHeight="1" x14ac:dyDescent="0.25">
      <c r="B5" s="1"/>
      <c r="C5" s="36" t="s">
        <v>51</v>
      </c>
      <c r="D5" s="38" t="s">
        <v>2</v>
      </c>
      <c r="E5" s="39"/>
      <c r="F5" s="39"/>
      <c r="G5" s="40"/>
      <c r="H5" s="1"/>
      <c r="J5" s="2" t="s">
        <v>3</v>
      </c>
    </row>
    <row r="6" spans="2:11" ht="15.75" customHeight="1" thickBot="1" x14ac:dyDescent="0.3">
      <c r="B6" s="1"/>
      <c r="C6" s="37"/>
      <c r="D6" s="41"/>
      <c r="E6" s="42"/>
      <c r="F6" s="42"/>
      <c r="G6" s="43"/>
      <c r="H6" s="1"/>
      <c r="J6" s="2">
        <v>2</v>
      </c>
    </row>
    <row r="7" spans="2:11" ht="15" customHeight="1" x14ac:dyDescent="0.25">
      <c r="B7" s="1"/>
      <c r="C7" s="22" t="s">
        <v>4</v>
      </c>
      <c r="D7" s="23"/>
      <c r="E7" s="22" t="s">
        <v>5</v>
      </c>
      <c r="F7" s="26"/>
      <c r="G7" s="23"/>
      <c r="H7" s="1"/>
      <c r="J7" s="2" t="s">
        <v>6</v>
      </c>
      <c r="K7" s="1"/>
    </row>
    <row r="8" spans="2:11" ht="15.75" customHeight="1" thickBot="1" x14ac:dyDescent="0.3">
      <c r="B8" s="1"/>
      <c r="C8" s="24"/>
      <c r="D8" s="25"/>
      <c r="E8" s="24"/>
      <c r="F8" s="27"/>
      <c r="G8" s="25"/>
      <c r="H8" s="1"/>
      <c r="J8" s="2" t="s">
        <v>7</v>
      </c>
    </row>
    <row r="9" spans="2:11" ht="19.5" thickBot="1" x14ac:dyDescent="0.3">
      <c r="B9" s="1"/>
      <c r="C9" s="3" t="s">
        <v>8</v>
      </c>
      <c r="D9" s="3" t="s">
        <v>9</v>
      </c>
      <c r="E9" s="3" t="s">
        <v>10</v>
      </c>
      <c r="F9" s="4" t="s">
        <v>11</v>
      </c>
      <c r="G9" s="3" t="s">
        <v>12</v>
      </c>
    </row>
    <row r="10" spans="2:11" ht="19.5" customHeight="1" x14ac:dyDescent="0.25">
      <c r="B10" s="1" t="s">
        <v>13</v>
      </c>
      <c r="C10" s="5">
        <v>1</v>
      </c>
      <c r="D10" s="5" t="s">
        <v>34</v>
      </c>
      <c r="E10" s="6">
        <v>20</v>
      </c>
      <c r="F10" s="5">
        <v>7.5</v>
      </c>
      <c r="G10" s="5">
        <f>E10*F10</f>
        <v>150</v>
      </c>
      <c r="H10" s="1"/>
      <c r="I10">
        <v>17</v>
      </c>
    </row>
    <row r="11" spans="2:11" ht="19.5" customHeight="1" x14ac:dyDescent="0.25">
      <c r="C11" s="5">
        <v>2</v>
      </c>
      <c r="D11" s="5" t="s">
        <v>18</v>
      </c>
      <c r="E11" s="6">
        <v>40</v>
      </c>
      <c r="F11" s="5">
        <v>5</v>
      </c>
      <c r="G11" s="5">
        <f t="shared" ref="G11:G12" si="0">E11*F11</f>
        <v>200</v>
      </c>
      <c r="H11" t="s">
        <v>39</v>
      </c>
    </row>
    <row r="12" spans="2:11" ht="19.5" customHeight="1" thickBot="1" x14ac:dyDescent="0.3">
      <c r="B12" s="1"/>
      <c r="C12" s="5">
        <v>3</v>
      </c>
      <c r="D12" s="5" t="s">
        <v>19</v>
      </c>
      <c r="E12" s="6">
        <v>40</v>
      </c>
      <c r="F12" s="5">
        <v>5</v>
      </c>
      <c r="G12" s="5">
        <f t="shared" si="0"/>
        <v>200</v>
      </c>
      <c r="H12" t="s">
        <v>54</v>
      </c>
    </row>
    <row r="13" spans="2:11" ht="19.5" customHeight="1" thickBot="1" x14ac:dyDescent="0.3">
      <c r="B13" s="1"/>
      <c r="C13" s="47" t="s">
        <v>20</v>
      </c>
      <c r="D13" s="48"/>
      <c r="E13" s="8">
        <f>SUM(E10:E12)</f>
        <v>100</v>
      </c>
      <c r="F13" s="9"/>
      <c r="G13" s="10">
        <f>SUM(G10:G12)</f>
        <v>550</v>
      </c>
    </row>
    <row r="14" spans="2:11" ht="21.75" thickBot="1" x14ac:dyDescent="0.3">
      <c r="B14" s="1"/>
      <c r="C14" s="44" t="s">
        <v>21</v>
      </c>
      <c r="D14" s="45"/>
      <c r="E14" s="45"/>
      <c r="F14" s="46"/>
      <c r="G14" s="11">
        <v>70</v>
      </c>
    </row>
    <row r="15" spans="2:11" ht="21.75" thickBot="1" x14ac:dyDescent="0.3">
      <c r="B15" s="1"/>
      <c r="C15" s="44" t="s">
        <v>20</v>
      </c>
      <c r="D15" s="45"/>
      <c r="E15" s="45"/>
      <c r="F15" s="46"/>
      <c r="G15" s="12">
        <f>G13*G14</f>
        <v>38500</v>
      </c>
    </row>
    <row r="16" spans="2:11" ht="21.75" thickBot="1" x14ac:dyDescent="0.3">
      <c r="C16" s="14" t="s">
        <v>52</v>
      </c>
      <c r="D16" s="44" t="s">
        <v>53</v>
      </c>
      <c r="E16" s="45"/>
      <c r="F16" s="46"/>
      <c r="G16" s="15">
        <f>'04-08-2022 94'!G20</f>
        <v>427940</v>
      </c>
    </row>
    <row r="17" spans="3:8" ht="21.75" thickBot="1" x14ac:dyDescent="0.3">
      <c r="C17" s="44" t="s">
        <v>22</v>
      </c>
      <c r="D17" s="45"/>
      <c r="E17" s="45"/>
      <c r="F17" s="46"/>
      <c r="G17" s="16">
        <f>G15+G16</f>
        <v>466440</v>
      </c>
      <c r="H17" s="17"/>
    </row>
    <row r="18" spans="3:8" ht="21.75" thickBot="1" x14ac:dyDescent="0.3">
      <c r="C18" s="44" t="s">
        <v>55</v>
      </c>
      <c r="D18" s="45"/>
      <c r="E18" s="45"/>
      <c r="F18" s="46"/>
      <c r="G18" s="18">
        <v>50000</v>
      </c>
    </row>
    <row r="19" spans="3:8" ht="21.75" thickBot="1" x14ac:dyDescent="0.3">
      <c r="C19" s="44" t="s">
        <v>22</v>
      </c>
      <c r="D19" s="45"/>
      <c r="E19" s="45"/>
      <c r="F19" s="46"/>
      <c r="G19" s="19">
        <f>G17-G18</f>
        <v>416440</v>
      </c>
    </row>
  </sheetData>
  <mergeCells count="14">
    <mergeCell ref="C19:F19"/>
    <mergeCell ref="C13:D13"/>
    <mergeCell ref="C14:F14"/>
    <mergeCell ref="C15:F15"/>
    <mergeCell ref="D16:F16"/>
    <mergeCell ref="C17:F17"/>
    <mergeCell ref="C18:F18"/>
    <mergeCell ref="C7:D8"/>
    <mergeCell ref="E7:G8"/>
    <mergeCell ref="C3:C4"/>
    <mergeCell ref="D3:F4"/>
    <mergeCell ref="G3:G4"/>
    <mergeCell ref="C5:C6"/>
    <mergeCell ref="D5:G6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3"/>
  <sheetViews>
    <sheetView tabSelected="1" topLeftCell="B1" zoomScale="90" zoomScaleNormal="90" workbookViewId="0">
      <selection activeCell="H8" sqref="H8"/>
    </sheetView>
  </sheetViews>
  <sheetFormatPr defaultRowHeight="15" x14ac:dyDescent="0.25"/>
  <cols>
    <col min="2" max="2" width="12.7109375" bestFit="1" customWidth="1"/>
    <col min="3" max="3" width="13.7109375" customWidth="1"/>
    <col min="4" max="4" width="30.7109375" customWidth="1"/>
    <col min="5" max="5" width="12.5703125" bestFit="1" customWidth="1"/>
    <col min="6" max="6" width="14" bestFit="1" customWidth="1"/>
    <col min="7" max="7" width="16.5703125" customWidth="1"/>
    <col min="8" max="8" width="18.28515625" bestFit="1" customWidth="1"/>
    <col min="9" max="9" width="12.5703125" customWidth="1"/>
    <col min="10" max="10" width="7.42578125" bestFit="1" customWidth="1"/>
    <col min="11" max="11" width="13.140625" customWidth="1"/>
  </cols>
  <sheetData>
    <row r="2" spans="2:11" ht="15.75" thickBot="1" x14ac:dyDescent="0.3"/>
    <row r="3" spans="2:11" ht="15" customHeight="1" x14ac:dyDescent="0.25">
      <c r="B3" s="1"/>
      <c r="C3" s="28" t="s">
        <v>0</v>
      </c>
      <c r="D3" s="30" t="s">
        <v>1</v>
      </c>
      <c r="E3" s="31"/>
      <c r="F3" s="31"/>
      <c r="G3" s="34">
        <v>96</v>
      </c>
      <c r="H3" s="1"/>
    </row>
    <row r="4" spans="2:11" ht="15.75" customHeight="1" thickBot="1" x14ac:dyDescent="0.3">
      <c r="B4" s="1"/>
      <c r="C4" s="29"/>
      <c r="D4" s="32"/>
      <c r="E4" s="33"/>
      <c r="F4" s="33"/>
      <c r="G4" s="35"/>
      <c r="H4" s="1"/>
    </row>
    <row r="5" spans="2:11" ht="15" customHeight="1" x14ac:dyDescent="0.25">
      <c r="B5" s="1"/>
      <c r="C5" s="36" t="s">
        <v>56</v>
      </c>
      <c r="D5" s="38" t="s">
        <v>2</v>
      </c>
      <c r="E5" s="39"/>
      <c r="F5" s="39"/>
      <c r="G5" s="40"/>
      <c r="H5" s="1"/>
      <c r="J5" s="2" t="s">
        <v>3</v>
      </c>
    </row>
    <row r="6" spans="2:11" ht="15.75" customHeight="1" thickBot="1" x14ac:dyDescent="0.3">
      <c r="B6" s="1"/>
      <c r="C6" s="37"/>
      <c r="D6" s="41"/>
      <c r="E6" s="42"/>
      <c r="F6" s="42"/>
      <c r="G6" s="43"/>
      <c r="H6" s="1"/>
      <c r="J6" s="2">
        <v>2</v>
      </c>
    </row>
    <row r="7" spans="2:11" ht="15" customHeight="1" x14ac:dyDescent="0.25">
      <c r="B7" s="1"/>
      <c r="C7" s="22" t="s">
        <v>4</v>
      </c>
      <c r="D7" s="23"/>
      <c r="E7" s="22" t="s">
        <v>5</v>
      </c>
      <c r="F7" s="26"/>
      <c r="G7" s="23"/>
      <c r="H7" s="1"/>
      <c r="J7" s="2" t="s">
        <v>6</v>
      </c>
      <c r="K7" s="1"/>
    </row>
    <row r="8" spans="2:11" ht="15.75" customHeight="1" thickBot="1" x14ac:dyDescent="0.3">
      <c r="B8" s="1"/>
      <c r="C8" s="24"/>
      <c r="D8" s="25"/>
      <c r="E8" s="24"/>
      <c r="F8" s="27"/>
      <c r="G8" s="25"/>
      <c r="H8" s="1"/>
      <c r="J8" s="2" t="s">
        <v>7</v>
      </c>
    </row>
    <row r="9" spans="2:11" ht="19.5" thickBot="1" x14ac:dyDescent="0.3">
      <c r="B9" s="1"/>
      <c r="C9" s="3" t="s">
        <v>8</v>
      </c>
      <c r="D9" s="3" t="s">
        <v>9</v>
      </c>
      <c r="E9" s="3" t="s">
        <v>10</v>
      </c>
      <c r="F9" s="4" t="s">
        <v>11</v>
      </c>
      <c r="G9" s="3" t="s">
        <v>12</v>
      </c>
    </row>
    <row r="10" spans="2:11" ht="19.5" customHeight="1" x14ac:dyDescent="0.25">
      <c r="B10" s="1" t="s">
        <v>13</v>
      </c>
      <c r="C10" s="5">
        <v>1</v>
      </c>
      <c r="D10" s="5" t="s">
        <v>57</v>
      </c>
      <c r="E10" s="6">
        <v>11</v>
      </c>
      <c r="F10" s="5">
        <v>5.6</v>
      </c>
      <c r="G10" s="5">
        <f>E10*F10</f>
        <v>61.599999999999994</v>
      </c>
      <c r="H10" s="1"/>
    </row>
    <row r="11" spans="2:11" ht="19.5" customHeight="1" x14ac:dyDescent="0.25">
      <c r="B11" t="s">
        <v>64</v>
      </c>
      <c r="C11" s="5">
        <v>2</v>
      </c>
      <c r="D11" s="5" t="s">
        <v>58</v>
      </c>
      <c r="E11" s="6">
        <v>8</v>
      </c>
      <c r="F11" s="5">
        <v>3.75</v>
      </c>
      <c r="G11" s="5">
        <f>E11*F11</f>
        <v>30</v>
      </c>
      <c r="H11" t="s">
        <v>39</v>
      </c>
    </row>
    <row r="12" spans="2:11" ht="19.5" customHeight="1" x14ac:dyDescent="0.25">
      <c r="B12" s="1" t="s">
        <v>13</v>
      </c>
      <c r="C12" s="5">
        <v>3</v>
      </c>
      <c r="D12" s="5" t="s">
        <v>34</v>
      </c>
      <c r="E12" s="6">
        <v>30</v>
      </c>
      <c r="F12" s="5">
        <v>7.5</v>
      </c>
      <c r="G12" s="5">
        <f>E12*F12</f>
        <v>225</v>
      </c>
      <c r="H12" t="s">
        <v>62</v>
      </c>
    </row>
    <row r="13" spans="2:11" ht="19.5" customHeight="1" x14ac:dyDescent="0.25">
      <c r="C13" s="5">
        <v>4</v>
      </c>
      <c r="D13" s="5" t="s">
        <v>18</v>
      </c>
      <c r="E13" s="6">
        <v>30</v>
      </c>
      <c r="F13" s="5">
        <v>5</v>
      </c>
      <c r="G13" s="5">
        <f>E13*F13</f>
        <v>150</v>
      </c>
    </row>
    <row r="14" spans="2:11" ht="19.5" customHeight="1" thickBot="1" x14ac:dyDescent="0.3">
      <c r="B14" s="1"/>
      <c r="C14" s="5">
        <v>5</v>
      </c>
      <c r="D14" s="5" t="s">
        <v>19</v>
      </c>
      <c r="E14" s="6">
        <v>30</v>
      </c>
      <c r="F14" s="5">
        <v>5</v>
      </c>
      <c r="G14" s="5">
        <f>E14*F14</f>
        <v>150</v>
      </c>
    </row>
    <row r="15" spans="2:11" ht="19.5" customHeight="1" thickBot="1" x14ac:dyDescent="0.3">
      <c r="B15" s="1"/>
      <c r="C15" s="47" t="s">
        <v>20</v>
      </c>
      <c r="D15" s="48"/>
      <c r="E15" s="8">
        <f>SUM(E10:E14)</f>
        <v>109</v>
      </c>
      <c r="F15" s="9"/>
      <c r="G15" s="10">
        <f>SUM(G10:G14)</f>
        <v>616.6</v>
      </c>
    </row>
    <row r="16" spans="2:11" ht="21.75" thickBot="1" x14ac:dyDescent="0.3">
      <c r="B16" s="1"/>
      <c r="C16" s="44" t="s">
        <v>21</v>
      </c>
      <c r="D16" s="45"/>
      <c r="E16" s="45"/>
      <c r="F16" s="46"/>
      <c r="G16" s="11">
        <v>70</v>
      </c>
    </row>
    <row r="17" spans="2:8" ht="21.75" thickBot="1" x14ac:dyDescent="0.3">
      <c r="B17" s="1"/>
      <c r="C17" s="44" t="s">
        <v>20</v>
      </c>
      <c r="D17" s="45"/>
      <c r="E17" s="45"/>
      <c r="F17" s="46"/>
      <c r="G17" s="12">
        <f>G15*G16</f>
        <v>43162</v>
      </c>
    </row>
    <row r="18" spans="2:8" ht="21.75" thickBot="1" x14ac:dyDescent="0.3">
      <c r="C18" s="14" t="s">
        <v>60</v>
      </c>
      <c r="D18" s="44" t="s">
        <v>61</v>
      </c>
      <c r="E18" s="45"/>
      <c r="F18" s="46"/>
      <c r="G18" s="15">
        <f>'05-08-2022 95'!G19</f>
        <v>416440</v>
      </c>
    </row>
    <row r="19" spans="2:8" ht="21.75" thickBot="1" x14ac:dyDescent="0.3">
      <c r="C19" s="44" t="s">
        <v>22</v>
      </c>
      <c r="D19" s="45"/>
      <c r="E19" s="45"/>
      <c r="F19" s="46"/>
      <c r="G19" s="16">
        <f>G17+G18</f>
        <v>459602</v>
      </c>
      <c r="H19" s="17"/>
    </row>
    <row r="20" spans="2:8" ht="21.75" thickBot="1" x14ac:dyDescent="0.3">
      <c r="C20" s="44" t="s">
        <v>59</v>
      </c>
      <c r="D20" s="45"/>
      <c r="E20" s="45"/>
      <c r="F20" s="46"/>
      <c r="G20" s="18">
        <v>50000</v>
      </c>
    </row>
    <row r="21" spans="2:8" ht="21.75" thickBot="1" x14ac:dyDescent="0.3">
      <c r="C21" s="44" t="s">
        <v>22</v>
      </c>
      <c r="D21" s="45"/>
      <c r="E21" s="45"/>
      <c r="F21" s="46"/>
      <c r="G21" s="19">
        <f>G19-G20</f>
        <v>409602</v>
      </c>
    </row>
    <row r="23" spans="2:8" x14ac:dyDescent="0.25">
      <c r="H23" t="s">
        <v>63</v>
      </c>
    </row>
  </sheetData>
  <sortState ref="D10:G14">
    <sortCondition ref="D10:D14"/>
  </sortState>
  <mergeCells count="14">
    <mergeCell ref="C7:D8"/>
    <mergeCell ref="E7:G8"/>
    <mergeCell ref="C3:C4"/>
    <mergeCell ref="D3:F4"/>
    <mergeCell ref="G3:G4"/>
    <mergeCell ref="C5:C6"/>
    <mergeCell ref="D5:G6"/>
    <mergeCell ref="C21:F21"/>
    <mergeCell ref="C15:D15"/>
    <mergeCell ref="C16:F16"/>
    <mergeCell ref="C17:F17"/>
    <mergeCell ref="D18:F18"/>
    <mergeCell ref="C19:F19"/>
    <mergeCell ref="C20:F20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3"/>
  <sheetViews>
    <sheetView topLeftCell="B1" zoomScale="90" zoomScaleNormal="90" workbookViewId="0">
      <selection activeCell="K17" sqref="K17"/>
    </sheetView>
  </sheetViews>
  <sheetFormatPr defaultRowHeight="15" x14ac:dyDescent="0.25"/>
  <cols>
    <col min="2" max="2" width="12.7109375" bestFit="1" customWidth="1"/>
    <col min="3" max="3" width="13.7109375" customWidth="1"/>
    <col min="4" max="4" width="30.7109375" customWidth="1"/>
    <col min="5" max="5" width="12.5703125" bestFit="1" customWidth="1"/>
    <col min="6" max="6" width="14" bestFit="1" customWidth="1"/>
    <col min="7" max="7" width="16.5703125" customWidth="1"/>
    <col min="8" max="8" width="18.28515625" bestFit="1" customWidth="1"/>
    <col min="9" max="9" width="12.5703125" customWidth="1"/>
    <col min="10" max="10" width="7.42578125" bestFit="1" customWidth="1"/>
    <col min="11" max="11" width="13.140625" customWidth="1"/>
  </cols>
  <sheetData>
    <row r="2" spans="2:11" ht="15.75" thickBot="1" x14ac:dyDescent="0.3"/>
    <row r="3" spans="2:11" ht="15" customHeight="1" x14ac:dyDescent="0.25">
      <c r="B3" s="1"/>
      <c r="C3" s="28" t="s">
        <v>0</v>
      </c>
      <c r="D3" s="30" t="s">
        <v>1</v>
      </c>
      <c r="E3" s="31"/>
      <c r="F3" s="31"/>
      <c r="G3" s="34">
        <v>97</v>
      </c>
      <c r="H3" s="1"/>
    </row>
    <row r="4" spans="2:11" ht="15.75" customHeight="1" thickBot="1" x14ac:dyDescent="0.3">
      <c r="B4" s="1"/>
      <c r="C4" s="29"/>
      <c r="D4" s="32"/>
      <c r="E4" s="33"/>
      <c r="F4" s="33"/>
      <c r="G4" s="35"/>
      <c r="H4" s="1"/>
    </row>
    <row r="5" spans="2:11" ht="15" customHeight="1" x14ac:dyDescent="0.25">
      <c r="B5" s="1"/>
      <c r="C5" s="36" t="s">
        <v>65</v>
      </c>
      <c r="D5" s="38" t="s">
        <v>2</v>
      </c>
      <c r="E5" s="39"/>
      <c r="F5" s="39"/>
      <c r="G5" s="40"/>
      <c r="H5" s="1"/>
      <c r="J5" s="2" t="s">
        <v>3</v>
      </c>
    </row>
    <row r="6" spans="2:11" ht="15.75" customHeight="1" thickBot="1" x14ac:dyDescent="0.3">
      <c r="B6" s="1"/>
      <c r="C6" s="37"/>
      <c r="D6" s="41"/>
      <c r="E6" s="42"/>
      <c r="F6" s="42"/>
      <c r="G6" s="43"/>
      <c r="H6" s="1"/>
      <c r="J6" s="2">
        <v>2</v>
      </c>
    </row>
    <row r="7" spans="2:11" ht="15" customHeight="1" x14ac:dyDescent="0.25">
      <c r="B7" s="1"/>
      <c r="C7" s="22" t="s">
        <v>4</v>
      </c>
      <c r="D7" s="23"/>
      <c r="E7" s="22" t="s">
        <v>5</v>
      </c>
      <c r="F7" s="26"/>
      <c r="G7" s="23"/>
      <c r="H7" s="1"/>
      <c r="J7" s="2" t="s">
        <v>6</v>
      </c>
      <c r="K7" s="1"/>
    </row>
    <row r="8" spans="2:11" ht="15.75" customHeight="1" thickBot="1" x14ac:dyDescent="0.3">
      <c r="B8" s="1"/>
      <c r="C8" s="24"/>
      <c r="D8" s="25"/>
      <c r="E8" s="24"/>
      <c r="F8" s="27"/>
      <c r="G8" s="25"/>
      <c r="H8" s="1"/>
      <c r="J8" s="2" t="s">
        <v>7</v>
      </c>
    </row>
    <row r="9" spans="2:11" ht="19.5" thickBot="1" x14ac:dyDescent="0.3">
      <c r="B9" s="1"/>
      <c r="C9" s="3" t="s">
        <v>8</v>
      </c>
      <c r="D9" s="3" t="s">
        <v>9</v>
      </c>
      <c r="E9" s="3" t="s">
        <v>10</v>
      </c>
      <c r="F9" s="4" t="s">
        <v>11</v>
      </c>
      <c r="G9" s="3" t="s">
        <v>12</v>
      </c>
    </row>
    <row r="10" spans="2:11" ht="19.5" customHeight="1" x14ac:dyDescent="0.25">
      <c r="B10" s="1" t="s">
        <v>13</v>
      </c>
      <c r="C10" s="5">
        <v>1</v>
      </c>
      <c r="D10" s="5" t="s">
        <v>57</v>
      </c>
      <c r="E10" s="6">
        <v>11</v>
      </c>
      <c r="F10" s="5">
        <v>5.6</v>
      </c>
      <c r="G10" s="5">
        <f>E10*F10</f>
        <v>61.599999999999994</v>
      </c>
      <c r="H10" s="1"/>
    </row>
    <row r="11" spans="2:11" ht="19.5" customHeight="1" x14ac:dyDescent="0.25">
      <c r="B11" s="1" t="s">
        <v>13</v>
      </c>
      <c r="C11" s="5">
        <v>2</v>
      </c>
      <c r="D11" s="5" t="s">
        <v>34</v>
      </c>
      <c r="E11" s="6">
        <v>20</v>
      </c>
      <c r="F11" s="5">
        <v>7.5</v>
      </c>
      <c r="G11" s="5">
        <f t="shared" ref="G11:G15" si="0">E11*F11</f>
        <v>150</v>
      </c>
      <c r="H11" t="s">
        <v>39</v>
      </c>
    </row>
    <row r="12" spans="2:11" ht="19.5" customHeight="1" x14ac:dyDescent="0.25">
      <c r="C12" s="5">
        <v>3</v>
      </c>
      <c r="D12" s="5" t="s">
        <v>18</v>
      </c>
      <c r="E12" s="6">
        <v>30</v>
      </c>
      <c r="F12" s="5">
        <v>5</v>
      </c>
      <c r="G12" s="5">
        <f t="shared" si="0"/>
        <v>150</v>
      </c>
      <c r="H12" t="s">
        <v>67</v>
      </c>
    </row>
    <row r="13" spans="2:11" ht="19.5" customHeight="1" x14ac:dyDescent="0.25">
      <c r="B13" s="1"/>
      <c r="C13" s="5">
        <v>4</v>
      </c>
      <c r="D13" s="5" t="s">
        <v>41</v>
      </c>
      <c r="E13" s="6">
        <v>1</v>
      </c>
      <c r="F13" s="5">
        <v>12</v>
      </c>
      <c r="G13" s="5">
        <f t="shared" si="0"/>
        <v>12</v>
      </c>
    </row>
    <row r="14" spans="2:11" ht="19.5" customHeight="1" x14ac:dyDescent="0.25">
      <c r="C14" s="5">
        <v>5</v>
      </c>
      <c r="D14" s="5" t="s">
        <v>19</v>
      </c>
      <c r="E14" s="6">
        <v>25</v>
      </c>
      <c r="F14" s="5">
        <v>5</v>
      </c>
      <c r="G14" s="5">
        <f t="shared" si="0"/>
        <v>125</v>
      </c>
    </row>
    <row r="15" spans="2:11" ht="19.5" customHeight="1" thickBot="1" x14ac:dyDescent="0.3">
      <c r="B15" s="1"/>
      <c r="C15" s="5">
        <v>6</v>
      </c>
      <c r="D15" s="5" t="s">
        <v>66</v>
      </c>
      <c r="E15" s="6">
        <v>1</v>
      </c>
      <c r="F15" s="5">
        <v>8</v>
      </c>
      <c r="G15" s="5">
        <f t="shared" si="0"/>
        <v>8</v>
      </c>
    </row>
    <row r="16" spans="2:11" ht="19.5" customHeight="1" thickBot="1" x14ac:dyDescent="0.3">
      <c r="B16" s="1"/>
      <c r="C16" s="47" t="s">
        <v>20</v>
      </c>
      <c r="D16" s="48"/>
      <c r="E16" s="8">
        <f>SUM(E10:E15)</f>
        <v>88</v>
      </c>
      <c r="F16" s="9"/>
      <c r="G16" s="10">
        <f>SUM(G10:G15)</f>
        <v>506.6</v>
      </c>
    </row>
    <row r="17" spans="2:8" ht="21.75" thickBot="1" x14ac:dyDescent="0.3">
      <c r="B17" s="1"/>
      <c r="C17" s="44" t="s">
        <v>21</v>
      </c>
      <c r="D17" s="45"/>
      <c r="E17" s="45"/>
      <c r="F17" s="46"/>
      <c r="G17" s="11">
        <v>70</v>
      </c>
    </row>
    <row r="18" spans="2:8" ht="21.75" thickBot="1" x14ac:dyDescent="0.3">
      <c r="B18" s="1"/>
      <c r="C18" s="44" t="s">
        <v>20</v>
      </c>
      <c r="D18" s="45"/>
      <c r="E18" s="45"/>
      <c r="F18" s="46"/>
      <c r="G18" s="12">
        <f>G16*G17</f>
        <v>35462</v>
      </c>
    </row>
    <row r="19" spans="2:8" ht="21.75" thickBot="1" x14ac:dyDescent="0.3">
      <c r="C19" s="14" t="s">
        <v>68</v>
      </c>
      <c r="D19" s="44" t="s">
        <v>69</v>
      </c>
      <c r="E19" s="45"/>
      <c r="F19" s="46"/>
      <c r="G19" s="15">
        <f>'08-08-2022 96'!G21</f>
        <v>409602</v>
      </c>
    </row>
    <row r="20" spans="2:8" ht="21.75" thickBot="1" x14ac:dyDescent="0.3">
      <c r="C20" s="44" t="s">
        <v>22</v>
      </c>
      <c r="D20" s="45"/>
      <c r="E20" s="45"/>
      <c r="F20" s="46"/>
      <c r="G20" s="16">
        <f>G18+G19</f>
        <v>445064</v>
      </c>
      <c r="H20" s="17"/>
    </row>
    <row r="21" spans="2:8" ht="21.75" thickBot="1" x14ac:dyDescent="0.3">
      <c r="C21" s="44" t="s">
        <v>81</v>
      </c>
      <c r="D21" s="45"/>
      <c r="E21" s="45"/>
      <c r="F21" s="46"/>
      <c r="G21" s="18">
        <v>50000</v>
      </c>
      <c r="H21" s="17"/>
    </row>
    <row r="22" spans="2:8" ht="21.75" thickBot="1" x14ac:dyDescent="0.3">
      <c r="C22" s="44" t="s">
        <v>81</v>
      </c>
      <c r="D22" s="45"/>
      <c r="E22" s="45"/>
      <c r="F22" s="46"/>
      <c r="G22" s="18">
        <v>25000</v>
      </c>
    </row>
    <row r="23" spans="2:8" ht="21.75" thickBot="1" x14ac:dyDescent="0.3">
      <c r="C23" s="44" t="s">
        <v>22</v>
      </c>
      <c r="D23" s="45"/>
      <c r="E23" s="45"/>
      <c r="F23" s="46"/>
      <c r="G23" s="19">
        <f>G20-G22-G21</f>
        <v>370064</v>
      </c>
      <c r="H23" t="s">
        <v>63</v>
      </c>
    </row>
  </sheetData>
  <mergeCells count="15">
    <mergeCell ref="C3:C4"/>
    <mergeCell ref="D3:F4"/>
    <mergeCell ref="G3:G4"/>
    <mergeCell ref="C5:C6"/>
    <mergeCell ref="D5:G6"/>
    <mergeCell ref="C7:D8"/>
    <mergeCell ref="E7:G8"/>
    <mergeCell ref="C22:F22"/>
    <mergeCell ref="C23:F23"/>
    <mergeCell ref="C21:F21"/>
    <mergeCell ref="C16:D16"/>
    <mergeCell ref="C17:F17"/>
    <mergeCell ref="C18:F18"/>
    <mergeCell ref="D19:F19"/>
    <mergeCell ref="C20:F20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topLeftCell="B1" zoomScale="90" zoomScaleNormal="90" workbookViewId="0">
      <selection activeCell="G11" sqref="G11"/>
    </sheetView>
  </sheetViews>
  <sheetFormatPr defaultRowHeight="15" x14ac:dyDescent="0.25"/>
  <cols>
    <col min="2" max="2" width="12.7109375" bestFit="1" customWidth="1"/>
    <col min="3" max="3" width="13.7109375" customWidth="1"/>
    <col min="4" max="4" width="30.7109375" customWidth="1"/>
    <col min="5" max="5" width="12.5703125" bestFit="1" customWidth="1"/>
    <col min="6" max="6" width="14" bestFit="1" customWidth="1"/>
    <col min="7" max="7" width="16.5703125" customWidth="1"/>
    <col min="8" max="8" width="19.28515625" bestFit="1" customWidth="1"/>
    <col min="9" max="9" width="12.5703125" customWidth="1"/>
    <col min="10" max="10" width="7.42578125" bestFit="1" customWidth="1"/>
    <col min="11" max="11" width="13.140625" customWidth="1"/>
  </cols>
  <sheetData>
    <row r="2" spans="2:11" ht="15.75" thickBot="1" x14ac:dyDescent="0.3"/>
    <row r="3" spans="2:11" ht="15" customHeight="1" x14ac:dyDescent="0.25">
      <c r="B3" s="1"/>
      <c r="C3" s="28" t="s">
        <v>0</v>
      </c>
      <c r="D3" s="30" t="s">
        <v>1</v>
      </c>
      <c r="E3" s="31"/>
      <c r="F3" s="31"/>
      <c r="G3" s="34">
        <v>98</v>
      </c>
      <c r="H3" s="1"/>
    </row>
    <row r="4" spans="2:11" ht="15.75" customHeight="1" thickBot="1" x14ac:dyDescent="0.3">
      <c r="B4" s="1"/>
      <c r="C4" s="29"/>
      <c r="D4" s="32"/>
      <c r="E4" s="33"/>
      <c r="F4" s="33"/>
      <c r="G4" s="35"/>
      <c r="H4" s="1"/>
    </row>
    <row r="5" spans="2:11" ht="15" customHeight="1" x14ac:dyDescent="0.25">
      <c r="B5" s="1"/>
      <c r="C5" s="36" t="s">
        <v>78</v>
      </c>
      <c r="D5" s="38" t="s">
        <v>2</v>
      </c>
      <c r="E5" s="39"/>
      <c r="F5" s="39"/>
      <c r="G5" s="40"/>
      <c r="H5" s="1"/>
      <c r="J5" s="2" t="s">
        <v>3</v>
      </c>
    </row>
    <row r="6" spans="2:11" ht="15.75" customHeight="1" thickBot="1" x14ac:dyDescent="0.3">
      <c r="B6" s="1"/>
      <c r="C6" s="37"/>
      <c r="D6" s="41"/>
      <c r="E6" s="42"/>
      <c r="F6" s="42"/>
      <c r="G6" s="43"/>
      <c r="H6" s="1"/>
      <c r="J6" s="2">
        <v>2</v>
      </c>
    </row>
    <row r="7" spans="2:11" ht="15" customHeight="1" x14ac:dyDescent="0.25">
      <c r="B7" s="1"/>
      <c r="C7" s="22" t="s">
        <v>4</v>
      </c>
      <c r="D7" s="23"/>
      <c r="E7" s="22" t="s">
        <v>5</v>
      </c>
      <c r="F7" s="26"/>
      <c r="G7" s="23"/>
      <c r="H7" s="1"/>
      <c r="J7" s="2" t="s">
        <v>6</v>
      </c>
      <c r="K7" s="1"/>
    </row>
    <row r="8" spans="2:11" ht="15.75" customHeight="1" thickBot="1" x14ac:dyDescent="0.3">
      <c r="B8" s="1"/>
      <c r="C8" s="24"/>
      <c r="D8" s="25"/>
      <c r="E8" s="24"/>
      <c r="F8" s="27"/>
      <c r="G8" s="25"/>
      <c r="H8" s="1"/>
      <c r="J8" s="2" t="s">
        <v>7</v>
      </c>
    </row>
    <row r="9" spans="2:11" ht="19.5" thickBot="1" x14ac:dyDescent="0.3">
      <c r="B9" s="1"/>
      <c r="C9" s="3" t="s">
        <v>8</v>
      </c>
      <c r="D9" s="3" t="s">
        <v>9</v>
      </c>
      <c r="E9" s="3" t="s">
        <v>10</v>
      </c>
      <c r="F9" s="4" t="s">
        <v>11</v>
      </c>
      <c r="G9" s="3" t="s">
        <v>12</v>
      </c>
    </row>
    <row r="10" spans="2:11" ht="19.5" customHeight="1" x14ac:dyDescent="0.25">
      <c r="B10" s="1" t="s">
        <v>13</v>
      </c>
      <c r="C10" s="5">
        <v>1</v>
      </c>
      <c r="D10" s="5" t="s">
        <v>57</v>
      </c>
      <c r="E10" s="6">
        <v>10</v>
      </c>
      <c r="F10" s="5">
        <v>5.6</v>
      </c>
      <c r="G10" s="5">
        <f>E10*F10</f>
        <v>56</v>
      </c>
      <c r="H10" s="1" t="s">
        <v>70</v>
      </c>
      <c r="I10" t="s">
        <v>77</v>
      </c>
    </row>
    <row r="11" spans="2:11" ht="19.5" customHeight="1" x14ac:dyDescent="0.25">
      <c r="B11" s="1" t="s">
        <v>13</v>
      </c>
      <c r="C11" s="5">
        <v>2</v>
      </c>
      <c r="D11" s="5" t="s">
        <v>34</v>
      </c>
      <c r="E11" s="6">
        <v>20</v>
      </c>
      <c r="F11" s="5">
        <v>7.5</v>
      </c>
      <c r="G11" s="5">
        <f t="shared" ref="G11:G19" si="0">E11*F11</f>
        <v>150</v>
      </c>
      <c r="H11" t="s">
        <v>39</v>
      </c>
    </row>
    <row r="12" spans="2:11" ht="19.5" customHeight="1" x14ac:dyDescent="0.25">
      <c r="C12" s="5">
        <v>3</v>
      </c>
      <c r="D12" s="5" t="s">
        <v>72</v>
      </c>
      <c r="E12" s="6">
        <v>5</v>
      </c>
      <c r="F12" s="5">
        <v>5</v>
      </c>
      <c r="G12" s="5">
        <f t="shared" si="0"/>
        <v>25</v>
      </c>
      <c r="H12" t="s">
        <v>71</v>
      </c>
    </row>
    <row r="13" spans="2:11" ht="19.5" customHeight="1" x14ac:dyDescent="0.25">
      <c r="B13" s="1"/>
      <c r="C13" s="5">
        <v>4</v>
      </c>
      <c r="D13" s="5" t="s">
        <v>73</v>
      </c>
      <c r="E13" s="6">
        <v>10</v>
      </c>
      <c r="F13" s="5">
        <v>5</v>
      </c>
      <c r="G13" s="5">
        <f t="shared" si="0"/>
        <v>50</v>
      </c>
    </row>
    <row r="14" spans="2:11" ht="19.5" customHeight="1" x14ac:dyDescent="0.25">
      <c r="B14" s="1"/>
      <c r="C14" s="5">
        <v>5</v>
      </c>
      <c r="D14" s="5" t="s">
        <v>74</v>
      </c>
      <c r="E14" s="6">
        <v>1</v>
      </c>
      <c r="G14" s="5">
        <v>12.299999999999999</v>
      </c>
    </row>
    <row r="15" spans="2:11" ht="19.5" customHeight="1" x14ac:dyDescent="0.25">
      <c r="B15" s="1"/>
      <c r="C15" s="5">
        <v>6</v>
      </c>
      <c r="D15" s="5" t="s">
        <v>18</v>
      </c>
      <c r="E15" s="6">
        <v>75</v>
      </c>
      <c r="F15" s="5">
        <v>5</v>
      </c>
      <c r="G15" s="5">
        <f t="shared" si="0"/>
        <v>375</v>
      </c>
    </row>
    <row r="16" spans="2:11" ht="19.5" customHeight="1" x14ac:dyDescent="0.25">
      <c r="B16" s="1"/>
      <c r="C16" s="5">
        <v>7</v>
      </c>
      <c r="D16" s="5" t="s">
        <v>41</v>
      </c>
      <c r="E16" s="6">
        <v>3</v>
      </c>
      <c r="G16" s="5">
        <v>36.199999999999996</v>
      </c>
    </row>
    <row r="17" spans="2:8" ht="19.5" customHeight="1" x14ac:dyDescent="0.25">
      <c r="B17" s="1"/>
      <c r="C17" s="5">
        <v>8</v>
      </c>
      <c r="D17" s="5" t="s">
        <v>75</v>
      </c>
      <c r="E17" s="6">
        <v>13</v>
      </c>
      <c r="F17" s="5">
        <v>5</v>
      </c>
      <c r="G17" s="5">
        <f t="shared" si="0"/>
        <v>65</v>
      </c>
    </row>
    <row r="18" spans="2:8" ht="19.5" customHeight="1" x14ac:dyDescent="0.25">
      <c r="B18" s="1"/>
      <c r="C18" s="5">
        <v>9</v>
      </c>
      <c r="D18" s="5" t="s">
        <v>76</v>
      </c>
      <c r="E18" s="6">
        <v>1</v>
      </c>
      <c r="G18" s="5">
        <v>18.8</v>
      </c>
    </row>
    <row r="19" spans="2:8" ht="19.5" customHeight="1" x14ac:dyDescent="0.25">
      <c r="C19" s="5">
        <v>10</v>
      </c>
      <c r="D19" s="5" t="s">
        <v>19</v>
      </c>
      <c r="E19" s="6">
        <v>46</v>
      </c>
      <c r="F19" s="5">
        <v>5</v>
      </c>
      <c r="G19" s="5">
        <f t="shared" si="0"/>
        <v>230</v>
      </c>
    </row>
    <row r="20" spans="2:8" ht="19.5" customHeight="1" thickBot="1" x14ac:dyDescent="0.3">
      <c r="B20" s="1"/>
      <c r="C20" s="5">
        <v>11</v>
      </c>
      <c r="D20" s="5" t="s">
        <v>66</v>
      </c>
      <c r="E20" s="6">
        <v>1</v>
      </c>
      <c r="G20" s="5">
        <v>12.5</v>
      </c>
    </row>
    <row r="21" spans="2:8" ht="19.5" customHeight="1" thickBot="1" x14ac:dyDescent="0.3">
      <c r="B21" s="1"/>
      <c r="C21" s="47" t="s">
        <v>20</v>
      </c>
      <c r="D21" s="48"/>
      <c r="E21" s="8">
        <f>SUM(E10:E20)</f>
        <v>185</v>
      </c>
      <c r="F21" s="9"/>
      <c r="G21" s="10">
        <f>SUM(G10:G20)</f>
        <v>1030.8</v>
      </c>
    </row>
    <row r="22" spans="2:8" ht="21.75" thickBot="1" x14ac:dyDescent="0.3">
      <c r="B22" s="1"/>
      <c r="C22" s="44" t="s">
        <v>21</v>
      </c>
      <c r="D22" s="45"/>
      <c r="E22" s="45"/>
      <c r="F22" s="46"/>
      <c r="G22" s="11">
        <v>70</v>
      </c>
    </row>
    <row r="23" spans="2:8" ht="21.75" thickBot="1" x14ac:dyDescent="0.3">
      <c r="B23" s="1"/>
      <c r="C23" s="44" t="s">
        <v>20</v>
      </c>
      <c r="D23" s="45"/>
      <c r="E23" s="45"/>
      <c r="F23" s="46"/>
      <c r="G23" s="12">
        <f>G21*G22</f>
        <v>72156</v>
      </c>
    </row>
    <row r="24" spans="2:8" ht="21.75" thickBot="1" x14ac:dyDescent="0.3">
      <c r="C24" s="14" t="s">
        <v>79</v>
      </c>
      <c r="D24" s="44" t="s">
        <v>80</v>
      </c>
      <c r="E24" s="45"/>
      <c r="F24" s="46"/>
      <c r="G24" s="15">
        <f>'09-08-2022 97'!G23</f>
        <v>370064</v>
      </c>
    </row>
    <row r="25" spans="2:8" ht="21.75" thickBot="1" x14ac:dyDescent="0.3">
      <c r="C25" s="44" t="s">
        <v>22</v>
      </c>
      <c r="D25" s="45"/>
      <c r="E25" s="45"/>
      <c r="F25" s="46"/>
      <c r="G25" s="16">
        <f>G23+G24</f>
        <v>442220</v>
      </c>
      <c r="H25" s="17"/>
    </row>
    <row r="26" spans="2:8" ht="21.75" thickBot="1" x14ac:dyDescent="0.3">
      <c r="C26" s="44" t="s">
        <v>88</v>
      </c>
      <c r="D26" s="45"/>
      <c r="E26" s="45"/>
      <c r="F26" s="46"/>
      <c r="G26" s="18">
        <v>80000</v>
      </c>
    </row>
    <row r="27" spans="2:8" ht="21.75" thickBot="1" x14ac:dyDescent="0.3">
      <c r="C27" s="44" t="s">
        <v>22</v>
      </c>
      <c r="D27" s="45"/>
      <c r="E27" s="45"/>
      <c r="F27" s="46"/>
      <c r="G27" s="19">
        <f>G25-G26</f>
        <v>362220</v>
      </c>
      <c r="H27" t="s">
        <v>63</v>
      </c>
    </row>
  </sheetData>
  <mergeCells count="14">
    <mergeCell ref="C7:D8"/>
    <mergeCell ref="E7:G8"/>
    <mergeCell ref="C26:F26"/>
    <mergeCell ref="C27:F27"/>
    <mergeCell ref="C3:C4"/>
    <mergeCell ref="D3:F4"/>
    <mergeCell ref="G3:G4"/>
    <mergeCell ref="C5:C6"/>
    <mergeCell ref="D5:G6"/>
    <mergeCell ref="C21:D21"/>
    <mergeCell ref="C22:F22"/>
    <mergeCell ref="C23:F23"/>
    <mergeCell ref="D24:F24"/>
    <mergeCell ref="C25:F25"/>
  </mergeCell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zoomScale="90" zoomScaleNormal="90" workbookViewId="0">
      <selection activeCell="I28" sqref="I28"/>
    </sheetView>
  </sheetViews>
  <sheetFormatPr defaultRowHeight="15" x14ac:dyDescent="0.25"/>
  <cols>
    <col min="2" max="2" width="12.7109375" bestFit="1" customWidth="1"/>
    <col min="3" max="3" width="13.7109375" customWidth="1"/>
    <col min="4" max="4" width="30.7109375" customWidth="1"/>
    <col min="5" max="5" width="12.5703125" bestFit="1" customWidth="1"/>
    <col min="6" max="6" width="14" bestFit="1" customWidth="1"/>
    <col min="7" max="7" width="16.5703125" customWidth="1"/>
    <col min="8" max="8" width="19.28515625" bestFit="1" customWidth="1"/>
    <col min="9" max="9" width="12.5703125" customWidth="1"/>
    <col min="10" max="10" width="7.42578125" bestFit="1" customWidth="1"/>
    <col min="11" max="11" width="13.140625" customWidth="1"/>
  </cols>
  <sheetData>
    <row r="2" spans="2:11" ht="15.75" thickBot="1" x14ac:dyDescent="0.3"/>
    <row r="3" spans="2:11" ht="15" customHeight="1" x14ac:dyDescent="0.25">
      <c r="B3" s="1"/>
      <c r="C3" s="28" t="s">
        <v>0</v>
      </c>
      <c r="D3" s="30" t="s">
        <v>1</v>
      </c>
      <c r="E3" s="31"/>
      <c r="F3" s="31"/>
      <c r="G3" s="34">
        <v>99</v>
      </c>
      <c r="H3" s="1"/>
    </row>
    <row r="4" spans="2:11" ht="15.75" customHeight="1" thickBot="1" x14ac:dyDescent="0.3">
      <c r="B4" s="1"/>
      <c r="C4" s="29"/>
      <c r="D4" s="32"/>
      <c r="E4" s="33"/>
      <c r="F4" s="33"/>
      <c r="G4" s="35"/>
      <c r="H4" s="1"/>
    </row>
    <row r="5" spans="2:11" ht="15" customHeight="1" x14ac:dyDescent="0.25">
      <c r="B5" s="1"/>
      <c r="C5" s="36" t="s">
        <v>85</v>
      </c>
      <c r="D5" s="38" t="s">
        <v>2</v>
      </c>
      <c r="E5" s="39"/>
      <c r="F5" s="39"/>
      <c r="G5" s="40"/>
      <c r="H5" s="1"/>
      <c r="J5" s="2" t="s">
        <v>3</v>
      </c>
    </row>
    <row r="6" spans="2:11" ht="15.75" customHeight="1" thickBot="1" x14ac:dyDescent="0.3">
      <c r="B6" s="1"/>
      <c r="C6" s="37"/>
      <c r="D6" s="41"/>
      <c r="E6" s="42"/>
      <c r="F6" s="42"/>
      <c r="G6" s="43"/>
      <c r="H6" s="1"/>
      <c r="J6" s="2">
        <v>2</v>
      </c>
    </row>
    <row r="7" spans="2:11" ht="15" customHeight="1" x14ac:dyDescent="0.25">
      <c r="B7" s="1"/>
      <c r="C7" s="22" t="s">
        <v>4</v>
      </c>
      <c r="D7" s="23"/>
      <c r="E7" s="22" t="s">
        <v>5</v>
      </c>
      <c r="F7" s="26"/>
      <c r="G7" s="23"/>
      <c r="H7" s="1"/>
      <c r="J7" s="2" t="s">
        <v>6</v>
      </c>
      <c r="K7" s="1"/>
    </row>
    <row r="8" spans="2:11" ht="15.75" customHeight="1" thickBot="1" x14ac:dyDescent="0.3">
      <c r="B8" s="1"/>
      <c r="C8" s="24"/>
      <c r="D8" s="25"/>
      <c r="E8" s="24"/>
      <c r="F8" s="27"/>
      <c r="G8" s="25"/>
      <c r="H8" s="1"/>
      <c r="J8" s="2" t="s">
        <v>7</v>
      </c>
    </row>
    <row r="9" spans="2:11" ht="19.5" thickBot="1" x14ac:dyDescent="0.3">
      <c r="B9" s="1"/>
      <c r="C9" s="3" t="s">
        <v>8</v>
      </c>
      <c r="D9" s="3" t="s">
        <v>9</v>
      </c>
      <c r="E9" s="3" t="s">
        <v>10</v>
      </c>
      <c r="F9" s="4" t="s">
        <v>11</v>
      </c>
      <c r="G9" s="3" t="s">
        <v>12</v>
      </c>
    </row>
    <row r="10" spans="2:11" ht="19.5" customHeight="1" x14ac:dyDescent="0.25">
      <c r="B10" s="1" t="s">
        <v>13</v>
      </c>
      <c r="C10" s="5">
        <v>1</v>
      </c>
      <c r="D10" s="5" t="s">
        <v>57</v>
      </c>
      <c r="E10" s="6">
        <v>11</v>
      </c>
      <c r="F10" s="5">
        <v>5.7</v>
      </c>
      <c r="G10" s="5">
        <f>E10*F10</f>
        <v>62.7</v>
      </c>
      <c r="H10" s="1" t="s">
        <v>83</v>
      </c>
      <c r="I10" s="21" t="s">
        <v>84</v>
      </c>
    </row>
    <row r="11" spans="2:11" ht="19.5" customHeight="1" x14ac:dyDescent="0.25">
      <c r="C11" s="5">
        <v>2</v>
      </c>
      <c r="D11" s="5" t="s">
        <v>27</v>
      </c>
      <c r="E11" s="6">
        <v>6</v>
      </c>
      <c r="F11" s="5">
        <v>5</v>
      </c>
      <c r="G11" s="5">
        <f t="shared" ref="G11:G14" si="0">E11*F11</f>
        <v>30</v>
      </c>
      <c r="H11" t="s">
        <v>39</v>
      </c>
    </row>
    <row r="12" spans="2:11" ht="19.5" customHeight="1" x14ac:dyDescent="0.25">
      <c r="B12" s="1" t="s">
        <v>13</v>
      </c>
      <c r="C12" s="5">
        <v>3</v>
      </c>
      <c r="D12" s="5" t="s">
        <v>34</v>
      </c>
      <c r="E12" s="6">
        <v>30</v>
      </c>
      <c r="F12" s="5">
        <v>7.5</v>
      </c>
      <c r="G12" s="5">
        <f t="shared" si="0"/>
        <v>225</v>
      </c>
      <c r="H12" t="s">
        <v>82</v>
      </c>
    </row>
    <row r="13" spans="2:11" ht="19.5" customHeight="1" x14ac:dyDescent="0.25">
      <c r="B13" s="1"/>
      <c r="C13" s="5">
        <v>4</v>
      </c>
      <c r="D13" s="5" t="s">
        <v>18</v>
      </c>
      <c r="E13" s="6">
        <v>50</v>
      </c>
      <c r="F13" s="5">
        <v>5</v>
      </c>
      <c r="G13" s="5">
        <f t="shared" si="0"/>
        <v>250</v>
      </c>
    </row>
    <row r="14" spans="2:11" ht="19.5" customHeight="1" thickBot="1" x14ac:dyDescent="0.3">
      <c r="B14" s="1"/>
      <c r="C14" s="5">
        <v>5</v>
      </c>
      <c r="D14" s="5" t="s">
        <v>19</v>
      </c>
      <c r="E14" s="6">
        <v>50</v>
      </c>
      <c r="F14" s="5">
        <v>5</v>
      </c>
      <c r="G14" s="5">
        <f t="shared" si="0"/>
        <v>250</v>
      </c>
    </row>
    <row r="15" spans="2:11" ht="19.5" customHeight="1" thickBot="1" x14ac:dyDescent="0.3">
      <c r="B15" s="1"/>
      <c r="C15" s="47" t="s">
        <v>20</v>
      </c>
      <c r="D15" s="48"/>
      <c r="E15" s="8">
        <f>SUM(E10:E14)</f>
        <v>147</v>
      </c>
      <c r="F15" s="9"/>
      <c r="G15" s="10">
        <f>SUM(G10:G14)</f>
        <v>817.7</v>
      </c>
    </row>
    <row r="16" spans="2:11" ht="21.75" thickBot="1" x14ac:dyDescent="0.3">
      <c r="B16" s="1"/>
      <c r="C16" s="44" t="s">
        <v>21</v>
      </c>
      <c r="D16" s="45"/>
      <c r="E16" s="45"/>
      <c r="F16" s="46"/>
      <c r="G16" s="11">
        <v>70</v>
      </c>
    </row>
    <row r="17" spans="2:8" ht="21.75" thickBot="1" x14ac:dyDescent="0.3">
      <c r="B17" s="1"/>
      <c r="C17" s="44" t="s">
        <v>20</v>
      </c>
      <c r="D17" s="45"/>
      <c r="E17" s="45"/>
      <c r="F17" s="46"/>
      <c r="G17" s="12">
        <f>G15*G16</f>
        <v>57239</v>
      </c>
    </row>
    <row r="18" spans="2:8" ht="21.75" thickBot="1" x14ac:dyDescent="0.3">
      <c r="C18" s="14" t="s">
        <v>86</v>
      </c>
      <c r="D18" s="44" t="s">
        <v>87</v>
      </c>
      <c r="E18" s="45"/>
      <c r="F18" s="46"/>
      <c r="G18" s="15">
        <f>'10-08-2022 98'!G27</f>
        <v>362220</v>
      </c>
    </row>
    <row r="19" spans="2:8" ht="21.75" thickBot="1" x14ac:dyDescent="0.3">
      <c r="C19" s="44" t="s">
        <v>22</v>
      </c>
      <c r="D19" s="45"/>
      <c r="E19" s="45"/>
      <c r="F19" s="46"/>
      <c r="G19" s="16">
        <f>G17+G18</f>
        <v>419459</v>
      </c>
      <c r="H19" s="17"/>
    </row>
    <row r="20" spans="2:8" ht="21.75" thickBot="1" x14ac:dyDescent="0.3">
      <c r="C20" s="44" t="s">
        <v>89</v>
      </c>
      <c r="D20" s="45"/>
      <c r="E20" s="45"/>
      <c r="F20" s="46"/>
      <c r="G20" s="18">
        <v>60000</v>
      </c>
    </row>
    <row r="21" spans="2:8" ht="21.75" thickBot="1" x14ac:dyDescent="0.3">
      <c r="C21" s="44" t="s">
        <v>22</v>
      </c>
      <c r="D21" s="45"/>
      <c r="E21" s="45"/>
      <c r="F21" s="46"/>
      <c r="G21" s="19">
        <f>G19-G20</f>
        <v>359459</v>
      </c>
      <c r="H21" t="s">
        <v>63</v>
      </c>
    </row>
  </sheetData>
  <mergeCells count="14">
    <mergeCell ref="C7:D8"/>
    <mergeCell ref="E7:G8"/>
    <mergeCell ref="C20:F20"/>
    <mergeCell ref="C21:F21"/>
    <mergeCell ref="C3:C4"/>
    <mergeCell ref="D3:F4"/>
    <mergeCell ref="G3:G4"/>
    <mergeCell ref="C5:C6"/>
    <mergeCell ref="D5:G6"/>
    <mergeCell ref="C15:D15"/>
    <mergeCell ref="C16:F16"/>
    <mergeCell ref="C17:F17"/>
    <mergeCell ref="D18:F18"/>
    <mergeCell ref="C19:F19"/>
  </mergeCells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topLeftCell="B1" zoomScale="90" zoomScaleNormal="90" workbookViewId="0">
      <selection activeCell="I12" sqref="I12"/>
    </sheetView>
  </sheetViews>
  <sheetFormatPr defaultRowHeight="15" x14ac:dyDescent="0.25"/>
  <cols>
    <col min="2" max="2" width="12.7109375" bestFit="1" customWidth="1"/>
    <col min="3" max="3" width="13.7109375" customWidth="1"/>
    <col min="4" max="4" width="30.7109375" customWidth="1"/>
    <col min="5" max="5" width="12.5703125" bestFit="1" customWidth="1"/>
    <col min="6" max="6" width="14" bestFit="1" customWidth="1"/>
    <col min="7" max="7" width="16.5703125" customWidth="1"/>
    <col min="8" max="8" width="19.28515625" bestFit="1" customWidth="1"/>
    <col min="9" max="9" width="17.28515625" bestFit="1" customWidth="1"/>
    <col min="10" max="10" width="7.42578125" bestFit="1" customWidth="1"/>
    <col min="11" max="11" width="13.140625" customWidth="1"/>
  </cols>
  <sheetData>
    <row r="2" spans="2:11" ht="15.75" thickBot="1" x14ac:dyDescent="0.3"/>
    <row r="3" spans="2:11" ht="15" customHeight="1" x14ac:dyDescent="0.25">
      <c r="B3" s="1"/>
      <c r="C3" s="28" t="s">
        <v>0</v>
      </c>
      <c r="D3" s="30" t="s">
        <v>1</v>
      </c>
      <c r="E3" s="31"/>
      <c r="F3" s="31"/>
      <c r="G3" s="34">
        <v>100</v>
      </c>
      <c r="H3" s="1"/>
    </row>
    <row r="4" spans="2:11" ht="15.75" customHeight="1" thickBot="1" x14ac:dyDescent="0.3">
      <c r="B4" s="1"/>
      <c r="C4" s="29"/>
      <c r="D4" s="32"/>
      <c r="E4" s="33"/>
      <c r="F4" s="33"/>
      <c r="G4" s="35"/>
      <c r="H4" s="1"/>
    </row>
    <row r="5" spans="2:11" ht="15" customHeight="1" x14ac:dyDescent="0.25">
      <c r="B5" s="1"/>
      <c r="C5" s="36" t="s">
        <v>90</v>
      </c>
      <c r="D5" s="38" t="s">
        <v>2</v>
      </c>
      <c r="E5" s="39"/>
      <c r="F5" s="39"/>
      <c r="G5" s="40"/>
      <c r="H5" s="1"/>
      <c r="J5" s="2" t="s">
        <v>3</v>
      </c>
    </row>
    <row r="6" spans="2:11" ht="15.75" customHeight="1" thickBot="1" x14ac:dyDescent="0.3">
      <c r="B6" s="1"/>
      <c r="C6" s="37"/>
      <c r="D6" s="41"/>
      <c r="E6" s="42"/>
      <c r="F6" s="42"/>
      <c r="G6" s="43"/>
      <c r="H6" s="1"/>
      <c r="J6" s="2">
        <v>2</v>
      </c>
    </row>
    <row r="7" spans="2:11" ht="15" customHeight="1" x14ac:dyDescent="0.25">
      <c r="B7" s="1"/>
      <c r="C7" s="22" t="s">
        <v>4</v>
      </c>
      <c r="D7" s="23"/>
      <c r="E7" s="22" t="s">
        <v>5</v>
      </c>
      <c r="F7" s="26"/>
      <c r="G7" s="23"/>
      <c r="H7" s="1"/>
      <c r="J7" s="2" t="s">
        <v>6</v>
      </c>
      <c r="K7" s="1"/>
    </row>
    <row r="8" spans="2:11" ht="15.75" customHeight="1" thickBot="1" x14ac:dyDescent="0.3">
      <c r="B8" s="1"/>
      <c r="C8" s="24"/>
      <c r="D8" s="25"/>
      <c r="E8" s="24"/>
      <c r="F8" s="27"/>
      <c r="G8" s="25"/>
      <c r="H8" s="1"/>
      <c r="J8" s="2" t="s">
        <v>7</v>
      </c>
    </row>
    <row r="9" spans="2:11" ht="19.5" thickBot="1" x14ac:dyDescent="0.3">
      <c r="B9" s="1"/>
      <c r="C9" s="3" t="s">
        <v>8</v>
      </c>
      <c r="D9" s="3" t="s">
        <v>9</v>
      </c>
      <c r="E9" s="3" t="s">
        <v>10</v>
      </c>
      <c r="F9" s="4" t="s">
        <v>11</v>
      </c>
      <c r="G9" s="3" t="s">
        <v>12</v>
      </c>
    </row>
    <row r="10" spans="2:11" ht="19.5" customHeight="1" x14ac:dyDescent="0.25">
      <c r="B10" s="1" t="s">
        <v>13</v>
      </c>
      <c r="C10" s="5">
        <v>1</v>
      </c>
      <c r="D10" s="5" t="s">
        <v>57</v>
      </c>
      <c r="E10" s="6">
        <v>12</v>
      </c>
      <c r="F10" s="5">
        <v>5.7</v>
      </c>
      <c r="G10" s="5">
        <f>E10*F10</f>
        <v>68.400000000000006</v>
      </c>
      <c r="H10" s="1" t="s">
        <v>83</v>
      </c>
      <c r="I10" s="21" t="s">
        <v>93</v>
      </c>
    </row>
    <row r="11" spans="2:11" ht="19.5" customHeight="1" x14ac:dyDescent="0.25">
      <c r="C11" s="5">
        <v>2</v>
      </c>
      <c r="D11" s="5" t="s">
        <v>27</v>
      </c>
      <c r="E11" s="6">
        <v>1</v>
      </c>
      <c r="F11" s="5">
        <v>5</v>
      </c>
      <c r="G11" s="5">
        <f t="shared" ref="G11:G14" si="0">E11*F11</f>
        <v>5</v>
      </c>
      <c r="H11" t="s">
        <v>39</v>
      </c>
    </row>
    <row r="12" spans="2:11" ht="19.5" customHeight="1" x14ac:dyDescent="0.25">
      <c r="B12" s="1" t="s">
        <v>13</v>
      </c>
      <c r="C12" s="5">
        <v>3</v>
      </c>
      <c r="D12" s="5" t="s">
        <v>34</v>
      </c>
      <c r="E12" s="6">
        <v>30</v>
      </c>
      <c r="F12" s="5">
        <v>7.5</v>
      </c>
      <c r="G12" s="5">
        <f t="shared" si="0"/>
        <v>225</v>
      </c>
      <c r="H12" t="s">
        <v>54</v>
      </c>
      <c r="K12">
        <f>240+200</f>
        <v>440</v>
      </c>
    </row>
    <row r="13" spans="2:11" ht="19.5" customHeight="1" x14ac:dyDescent="0.25">
      <c r="B13" s="1"/>
      <c r="C13" s="5">
        <v>4</v>
      </c>
      <c r="D13" s="5" t="s">
        <v>18</v>
      </c>
      <c r="E13" s="6">
        <v>31</v>
      </c>
      <c r="F13" s="5">
        <v>5</v>
      </c>
      <c r="G13" s="5">
        <f t="shared" si="0"/>
        <v>155</v>
      </c>
    </row>
    <row r="14" spans="2:11" ht="19.5" customHeight="1" thickBot="1" x14ac:dyDescent="0.3">
      <c r="B14" s="1"/>
      <c r="C14" s="5">
        <v>5</v>
      </c>
      <c r="D14" s="5" t="s">
        <v>19</v>
      </c>
      <c r="E14" s="6">
        <v>35</v>
      </c>
      <c r="F14" s="5">
        <v>5</v>
      </c>
      <c r="G14" s="5">
        <f t="shared" si="0"/>
        <v>175</v>
      </c>
    </row>
    <row r="15" spans="2:11" ht="19.5" customHeight="1" thickBot="1" x14ac:dyDescent="0.3">
      <c r="B15" s="1"/>
      <c r="C15" s="47" t="s">
        <v>20</v>
      </c>
      <c r="D15" s="48"/>
      <c r="E15" s="8">
        <f>SUM(E10:E14)</f>
        <v>109</v>
      </c>
      <c r="F15" s="9"/>
      <c r="G15" s="10">
        <f>SUM(G10:G14)</f>
        <v>628.4</v>
      </c>
    </row>
    <row r="16" spans="2:11" ht="21.75" thickBot="1" x14ac:dyDescent="0.3">
      <c r="B16" s="1"/>
      <c r="C16" s="44" t="s">
        <v>21</v>
      </c>
      <c r="D16" s="45"/>
      <c r="E16" s="45"/>
      <c r="F16" s="46"/>
      <c r="G16" s="11">
        <v>70</v>
      </c>
    </row>
    <row r="17" spans="2:8" ht="21.75" thickBot="1" x14ac:dyDescent="0.3">
      <c r="B17" s="1"/>
      <c r="C17" s="44" t="s">
        <v>20</v>
      </c>
      <c r="D17" s="45"/>
      <c r="E17" s="45"/>
      <c r="F17" s="46"/>
      <c r="G17" s="12">
        <f>G15*G16</f>
        <v>43988</v>
      </c>
    </row>
    <row r="18" spans="2:8" ht="21.75" thickBot="1" x14ac:dyDescent="0.3">
      <c r="C18" s="14" t="s">
        <v>91</v>
      </c>
      <c r="D18" s="44" t="s">
        <v>92</v>
      </c>
      <c r="E18" s="45"/>
      <c r="F18" s="46"/>
      <c r="G18" s="15">
        <f>'11-08-2022 99'!G21</f>
        <v>359459</v>
      </c>
    </row>
    <row r="19" spans="2:8" ht="21.75" thickBot="1" x14ac:dyDescent="0.3">
      <c r="C19" s="44" t="s">
        <v>22</v>
      </c>
      <c r="D19" s="45"/>
      <c r="E19" s="45"/>
      <c r="F19" s="46"/>
      <c r="G19" s="16">
        <f>G17+G18</f>
        <v>403447</v>
      </c>
      <c r="H19" s="17"/>
    </row>
    <row r="20" spans="2:8" ht="21.75" thickBot="1" x14ac:dyDescent="0.3">
      <c r="C20" s="44" t="s">
        <v>94</v>
      </c>
      <c r="D20" s="45"/>
      <c r="E20" s="45"/>
      <c r="F20" s="46"/>
      <c r="G20" s="18">
        <v>45000</v>
      </c>
    </row>
    <row r="21" spans="2:8" ht="21.75" thickBot="1" x14ac:dyDescent="0.3">
      <c r="C21" s="44" t="s">
        <v>95</v>
      </c>
      <c r="D21" s="45"/>
      <c r="E21" s="45"/>
      <c r="F21" s="46"/>
      <c r="G21" s="18">
        <v>10000</v>
      </c>
    </row>
    <row r="22" spans="2:8" ht="21.75" thickBot="1" x14ac:dyDescent="0.3">
      <c r="C22" s="44" t="s">
        <v>96</v>
      </c>
      <c r="D22" s="45"/>
      <c r="E22" s="45"/>
      <c r="F22" s="46"/>
      <c r="G22" s="18">
        <v>25000</v>
      </c>
    </row>
    <row r="23" spans="2:8" ht="21.75" thickBot="1" x14ac:dyDescent="0.3">
      <c r="C23" s="44" t="s">
        <v>97</v>
      </c>
      <c r="D23" s="45"/>
      <c r="E23" s="45"/>
      <c r="F23" s="46"/>
      <c r="G23" s="18">
        <v>25000</v>
      </c>
    </row>
    <row r="24" spans="2:8" ht="21.75" thickBot="1" x14ac:dyDescent="0.3">
      <c r="C24" s="44" t="s">
        <v>97</v>
      </c>
      <c r="D24" s="45"/>
      <c r="E24" s="45"/>
      <c r="F24" s="46"/>
      <c r="G24" s="18">
        <v>15000</v>
      </c>
    </row>
    <row r="25" spans="2:8" ht="21.75" thickBot="1" x14ac:dyDescent="0.3">
      <c r="C25" s="44" t="s">
        <v>22</v>
      </c>
      <c r="D25" s="45"/>
      <c r="E25" s="45"/>
      <c r="F25" s="46"/>
      <c r="G25" s="19">
        <f>G19-G20-G21-G22-G23-G24</f>
        <v>283447</v>
      </c>
      <c r="H25" s="13"/>
    </row>
  </sheetData>
  <mergeCells count="18">
    <mergeCell ref="C3:C4"/>
    <mergeCell ref="D3:F4"/>
    <mergeCell ref="G3:G4"/>
    <mergeCell ref="C5:C6"/>
    <mergeCell ref="D5:G6"/>
    <mergeCell ref="C23:F23"/>
    <mergeCell ref="C7:D8"/>
    <mergeCell ref="E7:G8"/>
    <mergeCell ref="C20:F20"/>
    <mergeCell ref="C25:F25"/>
    <mergeCell ref="C15:D15"/>
    <mergeCell ref="C16:F16"/>
    <mergeCell ref="C17:F17"/>
    <mergeCell ref="D18:F18"/>
    <mergeCell ref="C19:F19"/>
    <mergeCell ref="C21:F21"/>
    <mergeCell ref="C22:F22"/>
    <mergeCell ref="C24:F24"/>
  </mergeCells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3"/>
  <sheetViews>
    <sheetView topLeftCell="B1" zoomScale="90" zoomScaleNormal="90" workbookViewId="0">
      <selection activeCell="I20" sqref="I20"/>
    </sheetView>
  </sheetViews>
  <sheetFormatPr defaultRowHeight="15" x14ac:dyDescent="0.25"/>
  <cols>
    <col min="2" max="2" width="12.7109375" bestFit="1" customWidth="1"/>
    <col min="3" max="3" width="13.7109375" customWidth="1"/>
    <col min="4" max="4" width="30.7109375" customWidth="1"/>
    <col min="5" max="5" width="12.5703125" bestFit="1" customWidth="1"/>
    <col min="6" max="6" width="14" bestFit="1" customWidth="1"/>
    <col min="7" max="7" width="16.5703125" customWidth="1"/>
    <col min="8" max="8" width="19.28515625" bestFit="1" customWidth="1"/>
    <col min="9" max="9" width="26.140625" bestFit="1" customWidth="1"/>
    <col min="10" max="10" width="7.42578125" bestFit="1" customWidth="1"/>
    <col min="11" max="11" width="13.140625" customWidth="1"/>
  </cols>
  <sheetData>
    <row r="2" spans="2:11" ht="15.75" thickBot="1" x14ac:dyDescent="0.3"/>
    <row r="3" spans="2:11" ht="15" customHeight="1" x14ac:dyDescent="0.25">
      <c r="B3" s="1"/>
      <c r="C3" s="28" t="s">
        <v>0</v>
      </c>
      <c r="D3" s="30" t="s">
        <v>1</v>
      </c>
      <c r="E3" s="31"/>
      <c r="F3" s="31"/>
      <c r="G3" s="34">
        <v>101</v>
      </c>
      <c r="H3" s="1"/>
    </row>
    <row r="4" spans="2:11" ht="15.75" customHeight="1" thickBot="1" x14ac:dyDescent="0.3">
      <c r="B4" s="1"/>
      <c r="C4" s="29"/>
      <c r="D4" s="32"/>
      <c r="E4" s="33"/>
      <c r="F4" s="33"/>
      <c r="G4" s="35"/>
      <c r="H4" s="1"/>
    </row>
    <row r="5" spans="2:11" ht="15" customHeight="1" x14ac:dyDescent="0.25">
      <c r="B5" s="1"/>
      <c r="C5" s="36" t="s">
        <v>112</v>
      </c>
      <c r="D5" s="38" t="s">
        <v>2</v>
      </c>
      <c r="E5" s="39"/>
      <c r="F5" s="39"/>
      <c r="G5" s="40"/>
      <c r="H5" s="1"/>
      <c r="J5" s="2" t="s">
        <v>3</v>
      </c>
    </row>
    <row r="6" spans="2:11" ht="15.75" customHeight="1" thickBot="1" x14ac:dyDescent="0.3">
      <c r="B6" s="1"/>
      <c r="C6" s="37"/>
      <c r="D6" s="41"/>
      <c r="E6" s="42"/>
      <c r="F6" s="42"/>
      <c r="G6" s="43"/>
      <c r="H6" s="1"/>
      <c r="J6" s="2">
        <v>2</v>
      </c>
    </row>
    <row r="7" spans="2:11" ht="15" customHeight="1" x14ac:dyDescent="0.25">
      <c r="B7" s="1"/>
      <c r="C7" s="22" t="s">
        <v>4</v>
      </c>
      <c r="D7" s="23"/>
      <c r="E7" s="22" t="s">
        <v>5</v>
      </c>
      <c r="F7" s="26"/>
      <c r="G7" s="23"/>
      <c r="H7" s="1"/>
      <c r="J7" s="2" t="s">
        <v>6</v>
      </c>
      <c r="K7" s="1"/>
    </row>
    <row r="8" spans="2:11" ht="15.75" customHeight="1" thickBot="1" x14ac:dyDescent="0.3">
      <c r="B8" s="1"/>
      <c r="C8" s="24"/>
      <c r="D8" s="25"/>
      <c r="E8" s="24"/>
      <c r="F8" s="27"/>
      <c r="G8" s="25"/>
      <c r="H8" s="1"/>
      <c r="J8" s="2" t="s">
        <v>7</v>
      </c>
    </row>
    <row r="9" spans="2:11" ht="19.5" thickBot="1" x14ac:dyDescent="0.3">
      <c r="B9" s="1"/>
      <c r="C9" s="3" t="s">
        <v>8</v>
      </c>
      <c r="D9" s="3" t="s">
        <v>9</v>
      </c>
      <c r="E9" s="3" t="s">
        <v>10</v>
      </c>
      <c r="F9" s="4" t="s">
        <v>11</v>
      </c>
      <c r="G9" s="3" t="s">
        <v>12</v>
      </c>
    </row>
    <row r="10" spans="2:11" ht="19.5" customHeight="1" x14ac:dyDescent="0.25">
      <c r="B10" s="1" t="s">
        <v>13</v>
      </c>
      <c r="C10" s="5">
        <v>1</v>
      </c>
      <c r="D10" s="5" t="s">
        <v>57</v>
      </c>
      <c r="E10" s="6">
        <v>10</v>
      </c>
      <c r="F10" s="5">
        <v>5.6999999999999993</v>
      </c>
      <c r="G10" s="5">
        <f>E10*F10</f>
        <v>56.999999999999993</v>
      </c>
      <c r="H10" s="1" t="s">
        <v>83</v>
      </c>
    </row>
    <row r="11" spans="2:11" ht="19.5" customHeight="1" x14ac:dyDescent="0.25">
      <c r="B11" s="1" t="s">
        <v>13</v>
      </c>
      <c r="C11" s="5">
        <v>2</v>
      </c>
      <c r="D11" s="5" t="s">
        <v>34</v>
      </c>
      <c r="E11" s="6">
        <v>40</v>
      </c>
      <c r="F11" s="5">
        <v>7.5</v>
      </c>
      <c r="G11" s="5">
        <f t="shared" ref="G11:G17" si="0">E11*F11</f>
        <v>300</v>
      </c>
      <c r="H11" t="s">
        <v>39</v>
      </c>
    </row>
    <row r="12" spans="2:11" ht="19.5" customHeight="1" x14ac:dyDescent="0.25">
      <c r="B12" t="s">
        <v>148</v>
      </c>
      <c r="C12" s="5">
        <v>3</v>
      </c>
      <c r="D12" s="5" t="s">
        <v>72</v>
      </c>
      <c r="E12" s="6">
        <v>5</v>
      </c>
      <c r="F12" s="5">
        <v>5</v>
      </c>
      <c r="G12" s="5">
        <f t="shared" si="0"/>
        <v>25</v>
      </c>
      <c r="H12" t="s">
        <v>100</v>
      </c>
      <c r="I12" t="s">
        <v>101</v>
      </c>
      <c r="K12">
        <f>240+200</f>
        <v>440</v>
      </c>
    </row>
    <row r="13" spans="2:11" ht="19.5" customHeight="1" x14ac:dyDescent="0.25">
      <c r="B13" s="1" t="s">
        <v>148</v>
      </c>
      <c r="C13" s="5">
        <v>4</v>
      </c>
      <c r="D13" s="5" t="s">
        <v>73</v>
      </c>
      <c r="E13" s="6">
        <v>6</v>
      </c>
      <c r="F13" s="5">
        <v>5</v>
      </c>
      <c r="G13" s="5">
        <f t="shared" si="0"/>
        <v>30</v>
      </c>
      <c r="I13" t="s">
        <v>102</v>
      </c>
    </row>
    <row r="14" spans="2:11" ht="19.5" customHeight="1" x14ac:dyDescent="0.25">
      <c r="B14" s="1"/>
      <c r="C14" s="5">
        <v>5</v>
      </c>
      <c r="D14" s="5" t="s">
        <v>18</v>
      </c>
      <c r="E14" s="6">
        <v>50</v>
      </c>
      <c r="F14" s="5">
        <v>5</v>
      </c>
      <c r="G14" s="5">
        <f t="shared" si="0"/>
        <v>250</v>
      </c>
      <c r="I14" t="s">
        <v>103</v>
      </c>
    </row>
    <row r="15" spans="2:11" ht="19.5" customHeight="1" x14ac:dyDescent="0.25">
      <c r="B15" s="1"/>
      <c r="C15" s="5">
        <v>6</v>
      </c>
      <c r="D15" s="5" t="s">
        <v>41</v>
      </c>
      <c r="E15" s="6">
        <v>2</v>
      </c>
      <c r="F15" s="5"/>
      <c r="G15" s="5">
        <v>24.4</v>
      </c>
      <c r="J15">
        <f>65+40</f>
        <v>105</v>
      </c>
    </row>
    <row r="16" spans="2:11" ht="19.5" customHeight="1" x14ac:dyDescent="0.25">
      <c r="B16" s="1" t="s">
        <v>147</v>
      </c>
      <c r="C16" s="5">
        <v>7</v>
      </c>
      <c r="D16" s="5" t="s">
        <v>75</v>
      </c>
      <c r="E16" s="6">
        <v>5</v>
      </c>
      <c r="F16" s="5">
        <v>5</v>
      </c>
      <c r="G16" s="5">
        <f t="shared" si="0"/>
        <v>25</v>
      </c>
    </row>
    <row r="17" spans="2:9" ht="19.5" customHeight="1" x14ac:dyDescent="0.25">
      <c r="B17" s="1"/>
      <c r="C17" s="5">
        <v>8</v>
      </c>
      <c r="D17" s="5" t="s">
        <v>19</v>
      </c>
      <c r="E17" s="6">
        <v>50</v>
      </c>
      <c r="F17" s="5">
        <v>5</v>
      </c>
      <c r="G17" s="5">
        <f t="shared" si="0"/>
        <v>250</v>
      </c>
      <c r="I17" s="21" t="s">
        <v>117</v>
      </c>
    </row>
    <row r="18" spans="2:9" ht="19.5" customHeight="1" thickBot="1" x14ac:dyDescent="0.3">
      <c r="B18" s="1"/>
      <c r="C18" s="5">
        <v>9</v>
      </c>
      <c r="D18" s="5" t="s">
        <v>42</v>
      </c>
      <c r="E18" s="6">
        <v>2</v>
      </c>
      <c r="F18" s="5"/>
      <c r="G18" s="5">
        <v>24.5</v>
      </c>
    </row>
    <row r="19" spans="2:9" ht="19.5" customHeight="1" thickBot="1" x14ac:dyDescent="0.3">
      <c r="B19" s="1"/>
      <c r="C19" s="47" t="s">
        <v>20</v>
      </c>
      <c r="D19" s="48"/>
      <c r="E19" s="8">
        <f>SUM(E10:E18)</f>
        <v>170</v>
      </c>
      <c r="F19" s="9"/>
      <c r="G19" s="10">
        <f>SUM(G10:G18)</f>
        <v>985.9</v>
      </c>
    </row>
    <row r="20" spans="2:9" ht="21.75" thickBot="1" x14ac:dyDescent="0.3">
      <c r="B20" s="1"/>
      <c r="C20" s="44" t="s">
        <v>21</v>
      </c>
      <c r="D20" s="45"/>
      <c r="E20" s="45"/>
      <c r="F20" s="46"/>
      <c r="G20" s="11">
        <v>68</v>
      </c>
    </row>
    <row r="21" spans="2:9" ht="21.75" thickBot="1" x14ac:dyDescent="0.3">
      <c r="B21" s="1"/>
      <c r="C21" s="44" t="s">
        <v>20</v>
      </c>
      <c r="D21" s="45"/>
      <c r="E21" s="45"/>
      <c r="F21" s="46"/>
      <c r="G21" s="12">
        <f>G19*G20</f>
        <v>67041.2</v>
      </c>
    </row>
    <row r="22" spans="2:9" ht="21.75" thickBot="1" x14ac:dyDescent="0.3">
      <c r="C22" s="14" t="s">
        <v>98</v>
      </c>
      <c r="D22" s="44" t="s">
        <v>99</v>
      </c>
      <c r="E22" s="45"/>
      <c r="F22" s="46"/>
      <c r="G22" s="15">
        <f>'12-08-2022 100'!G25</f>
        <v>283447</v>
      </c>
    </row>
    <row r="23" spans="2:9" ht="21.75" thickBot="1" x14ac:dyDescent="0.3">
      <c r="C23" s="44" t="s">
        <v>22</v>
      </c>
      <c r="D23" s="45"/>
      <c r="E23" s="45"/>
      <c r="F23" s="46"/>
      <c r="G23" s="16">
        <f>G21+G22</f>
        <v>350488.2</v>
      </c>
      <c r="H23" s="17"/>
    </row>
  </sheetData>
  <mergeCells count="12">
    <mergeCell ref="C19:D19"/>
    <mergeCell ref="C20:F20"/>
    <mergeCell ref="C21:F21"/>
    <mergeCell ref="D22:F22"/>
    <mergeCell ref="C23:F23"/>
    <mergeCell ref="C7:D8"/>
    <mergeCell ref="E7:G8"/>
    <mergeCell ref="C3:C4"/>
    <mergeCell ref="D3:F4"/>
    <mergeCell ref="G3:G4"/>
    <mergeCell ref="C5:C6"/>
    <mergeCell ref="D5:G6"/>
  </mergeCells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topLeftCell="B1" zoomScale="90" zoomScaleNormal="90" workbookViewId="0">
      <selection activeCell="I20" sqref="I20"/>
    </sheetView>
  </sheetViews>
  <sheetFormatPr defaultRowHeight="15" x14ac:dyDescent="0.25"/>
  <cols>
    <col min="2" max="2" width="12.7109375" bestFit="1" customWidth="1"/>
    <col min="3" max="3" width="13.7109375" customWidth="1"/>
    <col min="4" max="4" width="30.7109375" customWidth="1"/>
    <col min="5" max="5" width="12.5703125" bestFit="1" customWidth="1"/>
    <col min="6" max="6" width="14" bestFit="1" customWidth="1"/>
    <col min="7" max="7" width="16.5703125" customWidth="1"/>
    <col min="8" max="8" width="19.28515625" bestFit="1" customWidth="1"/>
    <col min="9" max="9" width="26.140625" bestFit="1" customWidth="1"/>
    <col min="10" max="10" width="7.42578125" bestFit="1" customWidth="1"/>
    <col min="11" max="11" width="13.140625" customWidth="1"/>
  </cols>
  <sheetData>
    <row r="2" spans="2:11" ht="15.75" thickBot="1" x14ac:dyDescent="0.3">
      <c r="H2" t="s">
        <v>104</v>
      </c>
      <c r="K2" s="20"/>
    </row>
    <row r="3" spans="2:11" ht="15" customHeight="1" x14ac:dyDescent="0.25">
      <c r="B3" s="1"/>
      <c r="C3" s="28" t="s">
        <v>0</v>
      </c>
      <c r="D3" s="30" t="s">
        <v>1</v>
      </c>
      <c r="E3" s="31"/>
      <c r="F3" s="31"/>
      <c r="G3" s="34">
        <v>102</v>
      </c>
    </row>
    <row r="4" spans="2:11" ht="15.75" customHeight="1" thickBot="1" x14ac:dyDescent="0.3">
      <c r="B4" s="1"/>
      <c r="C4" s="29"/>
      <c r="D4" s="32"/>
      <c r="E4" s="33"/>
      <c r="F4" s="33"/>
      <c r="G4" s="35"/>
      <c r="H4" t="s">
        <v>105</v>
      </c>
    </row>
    <row r="5" spans="2:11" ht="15" customHeight="1" x14ac:dyDescent="0.25">
      <c r="B5" s="1"/>
      <c r="C5" s="36" t="s">
        <v>113</v>
      </c>
      <c r="D5" s="38" t="s">
        <v>2</v>
      </c>
      <c r="E5" s="39"/>
      <c r="F5" s="39"/>
      <c r="G5" s="40"/>
      <c r="J5" s="2" t="s">
        <v>3</v>
      </c>
    </row>
    <row r="6" spans="2:11" ht="15.75" customHeight="1" thickBot="1" x14ac:dyDescent="0.3">
      <c r="B6" s="1"/>
      <c r="C6" s="37"/>
      <c r="D6" s="41"/>
      <c r="E6" s="42"/>
      <c r="F6" s="42"/>
      <c r="G6" s="43"/>
      <c r="J6" s="2">
        <v>2</v>
      </c>
    </row>
    <row r="7" spans="2:11" ht="15" customHeight="1" x14ac:dyDescent="0.25">
      <c r="B7" s="1"/>
      <c r="C7" s="22" t="s">
        <v>4</v>
      </c>
      <c r="D7" s="23"/>
      <c r="E7" s="22" t="s">
        <v>5</v>
      </c>
      <c r="F7" s="26"/>
      <c r="G7" s="23"/>
      <c r="I7" t="s">
        <v>103</v>
      </c>
      <c r="J7" s="2" t="s">
        <v>6</v>
      </c>
      <c r="K7" s="1"/>
    </row>
    <row r="8" spans="2:11" ht="15.75" customHeight="1" thickBot="1" x14ac:dyDescent="0.3">
      <c r="B8" s="1"/>
      <c r="C8" s="24"/>
      <c r="D8" s="25"/>
      <c r="E8" s="24"/>
      <c r="F8" s="27"/>
      <c r="G8" s="25"/>
      <c r="J8" s="2" t="s">
        <v>7</v>
      </c>
    </row>
    <row r="9" spans="2:11" ht="19.5" thickBot="1" x14ac:dyDescent="0.3">
      <c r="B9" s="1"/>
      <c r="C9" s="3" t="s">
        <v>8</v>
      </c>
      <c r="D9" s="3" t="s">
        <v>9</v>
      </c>
      <c r="E9" s="3" t="s">
        <v>10</v>
      </c>
      <c r="F9" s="4" t="s">
        <v>11</v>
      </c>
      <c r="G9" s="3" t="s">
        <v>12</v>
      </c>
    </row>
    <row r="10" spans="2:11" ht="19.5" customHeight="1" x14ac:dyDescent="0.25">
      <c r="B10" s="1" t="s">
        <v>13</v>
      </c>
      <c r="C10" s="5">
        <v>1</v>
      </c>
      <c r="D10" s="5" t="s">
        <v>57</v>
      </c>
      <c r="E10" s="6">
        <v>11</v>
      </c>
      <c r="F10" s="5">
        <v>5.6999999999999993</v>
      </c>
      <c r="G10" s="5">
        <f>E10*F10</f>
        <v>62.699999999999989</v>
      </c>
      <c r="H10" s="1" t="s">
        <v>83</v>
      </c>
    </row>
    <row r="11" spans="2:11" ht="19.5" customHeight="1" x14ac:dyDescent="0.25">
      <c r="B11" s="1"/>
      <c r="C11" s="5">
        <v>2</v>
      </c>
      <c r="D11" s="5" t="s">
        <v>18</v>
      </c>
      <c r="E11" s="6">
        <v>45</v>
      </c>
      <c r="F11" s="5">
        <v>5</v>
      </c>
      <c r="G11" s="5">
        <f t="shared" ref="G11:G12" si="0">E11*F11</f>
        <v>225</v>
      </c>
    </row>
    <row r="12" spans="2:11" ht="19.5" customHeight="1" thickBot="1" x14ac:dyDescent="0.3">
      <c r="B12" s="1"/>
      <c r="C12" s="5">
        <v>3</v>
      </c>
      <c r="D12" s="5" t="s">
        <v>19</v>
      </c>
      <c r="E12" s="6">
        <v>45</v>
      </c>
      <c r="F12" s="5">
        <v>5</v>
      </c>
      <c r="G12" s="5">
        <f t="shared" si="0"/>
        <v>225</v>
      </c>
    </row>
    <row r="13" spans="2:11" ht="19.5" customHeight="1" thickBot="1" x14ac:dyDescent="0.3">
      <c r="B13" s="1"/>
      <c r="C13" s="47" t="s">
        <v>20</v>
      </c>
      <c r="D13" s="48"/>
      <c r="E13" s="8">
        <f>SUM(E10:E12)</f>
        <v>101</v>
      </c>
      <c r="F13" s="9"/>
      <c r="G13" s="10">
        <f>SUM(G10:G12)</f>
        <v>512.70000000000005</v>
      </c>
    </row>
    <row r="14" spans="2:11" ht="21.75" thickBot="1" x14ac:dyDescent="0.3">
      <c r="B14" s="1"/>
      <c r="C14" s="44" t="s">
        <v>21</v>
      </c>
      <c r="D14" s="45"/>
      <c r="E14" s="45"/>
      <c r="F14" s="46"/>
      <c r="G14" s="11">
        <v>68</v>
      </c>
    </row>
    <row r="15" spans="2:11" ht="21.75" thickBot="1" x14ac:dyDescent="0.3">
      <c r="B15" s="1"/>
      <c r="C15" s="44" t="s">
        <v>20</v>
      </c>
      <c r="D15" s="45"/>
      <c r="E15" s="45"/>
      <c r="F15" s="46"/>
      <c r="G15" s="12">
        <f>G13*G14</f>
        <v>34863.600000000006</v>
      </c>
    </row>
    <row r="16" spans="2:11" ht="21.75" thickBot="1" x14ac:dyDescent="0.3">
      <c r="C16" s="14" t="s">
        <v>110</v>
      </c>
      <c r="D16" s="44" t="s">
        <v>111</v>
      </c>
      <c r="E16" s="45"/>
      <c r="F16" s="46"/>
      <c r="G16" s="15">
        <f>'24-08-2022 101'!G23</f>
        <v>350488.2</v>
      </c>
    </row>
    <row r="17" spans="3:8" ht="21.75" thickBot="1" x14ac:dyDescent="0.3">
      <c r="C17" s="44" t="s">
        <v>22</v>
      </c>
      <c r="D17" s="45"/>
      <c r="E17" s="45"/>
      <c r="F17" s="46"/>
      <c r="G17" s="16">
        <f>G15+G16</f>
        <v>385351.80000000005</v>
      </c>
      <c r="H17" s="17"/>
    </row>
    <row r="18" spans="3:8" ht="21.75" thickBot="1" x14ac:dyDescent="0.3">
      <c r="C18" s="44" t="s">
        <v>106</v>
      </c>
      <c r="D18" s="45"/>
      <c r="E18" s="45"/>
      <c r="F18" s="46"/>
      <c r="G18" s="18">
        <v>70000</v>
      </c>
    </row>
    <row r="19" spans="3:8" ht="21.75" thickBot="1" x14ac:dyDescent="0.3">
      <c r="C19" s="44" t="s">
        <v>106</v>
      </c>
      <c r="D19" s="45"/>
      <c r="E19" s="45"/>
      <c r="F19" s="46"/>
      <c r="G19" s="18">
        <v>35000</v>
      </c>
    </row>
    <row r="20" spans="3:8" ht="21.75" thickBot="1" x14ac:dyDescent="0.3">
      <c r="C20" s="44" t="s">
        <v>22</v>
      </c>
      <c r="D20" s="45"/>
      <c r="E20" s="45"/>
      <c r="F20" s="46"/>
      <c r="G20" s="19">
        <f>G17-G18-G19</f>
        <v>280351.80000000005</v>
      </c>
    </row>
  </sheetData>
  <mergeCells count="15">
    <mergeCell ref="C7:D8"/>
    <mergeCell ref="E7:G8"/>
    <mergeCell ref="C19:F19"/>
    <mergeCell ref="C3:C4"/>
    <mergeCell ref="D3:F4"/>
    <mergeCell ref="G3:G4"/>
    <mergeCell ref="C5:C6"/>
    <mergeCell ref="D5:G6"/>
    <mergeCell ref="C20:F20"/>
    <mergeCell ref="C13:D13"/>
    <mergeCell ref="C14:F14"/>
    <mergeCell ref="C15:F15"/>
    <mergeCell ref="D16:F16"/>
    <mergeCell ref="C17:F17"/>
    <mergeCell ref="C18:F18"/>
  </mergeCells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topLeftCell="B1" zoomScale="90" zoomScaleNormal="90" workbookViewId="0">
      <selection activeCell="G24" sqref="G24"/>
    </sheetView>
  </sheetViews>
  <sheetFormatPr defaultRowHeight="15" x14ac:dyDescent="0.25"/>
  <cols>
    <col min="2" max="2" width="12.7109375" bestFit="1" customWidth="1"/>
    <col min="3" max="3" width="13.7109375" customWidth="1"/>
    <col min="4" max="4" width="30.7109375" customWidth="1"/>
    <col min="5" max="5" width="12.5703125" bestFit="1" customWidth="1"/>
    <col min="6" max="6" width="14" bestFit="1" customWidth="1"/>
    <col min="7" max="7" width="16.5703125" customWidth="1"/>
    <col min="8" max="8" width="19.28515625" bestFit="1" customWidth="1"/>
    <col min="9" max="9" width="26.140625" bestFit="1" customWidth="1"/>
    <col min="10" max="10" width="7.42578125" bestFit="1" customWidth="1"/>
    <col min="11" max="11" width="13.140625" customWidth="1"/>
  </cols>
  <sheetData>
    <row r="2" spans="2:11" ht="15.75" thickBot="1" x14ac:dyDescent="0.3">
      <c r="H2" t="s">
        <v>104</v>
      </c>
    </row>
    <row r="3" spans="2:11" ht="15" customHeight="1" x14ac:dyDescent="0.25">
      <c r="B3" s="1"/>
      <c r="C3" s="28" t="s">
        <v>0</v>
      </c>
      <c r="D3" s="30" t="s">
        <v>1</v>
      </c>
      <c r="E3" s="31"/>
      <c r="F3" s="31"/>
      <c r="G3" s="34">
        <v>103</v>
      </c>
    </row>
    <row r="4" spans="2:11" ht="15.75" customHeight="1" thickBot="1" x14ac:dyDescent="0.3">
      <c r="B4" s="1"/>
      <c r="C4" s="29"/>
      <c r="D4" s="32"/>
      <c r="E4" s="33"/>
      <c r="F4" s="33"/>
      <c r="G4" s="35"/>
      <c r="H4" t="s">
        <v>105</v>
      </c>
    </row>
    <row r="5" spans="2:11" ht="15" customHeight="1" x14ac:dyDescent="0.25">
      <c r="B5" s="1"/>
      <c r="C5" s="36" t="s">
        <v>114</v>
      </c>
      <c r="D5" s="38" t="s">
        <v>2</v>
      </c>
      <c r="E5" s="39"/>
      <c r="F5" s="39"/>
      <c r="G5" s="40"/>
      <c r="J5" s="2" t="s">
        <v>3</v>
      </c>
    </row>
    <row r="6" spans="2:11" ht="15.75" customHeight="1" thickBot="1" x14ac:dyDescent="0.3">
      <c r="B6" s="1"/>
      <c r="C6" s="37"/>
      <c r="D6" s="41"/>
      <c r="E6" s="42"/>
      <c r="F6" s="42"/>
      <c r="G6" s="43"/>
      <c r="J6" s="2">
        <v>2</v>
      </c>
    </row>
    <row r="7" spans="2:11" ht="15" customHeight="1" x14ac:dyDescent="0.25">
      <c r="B7" s="1"/>
      <c r="C7" s="22" t="s">
        <v>4</v>
      </c>
      <c r="D7" s="23"/>
      <c r="E7" s="22" t="s">
        <v>5</v>
      </c>
      <c r="F7" s="26"/>
      <c r="G7" s="23"/>
      <c r="I7" t="s">
        <v>103</v>
      </c>
      <c r="J7" s="2" t="s">
        <v>6</v>
      </c>
      <c r="K7" s="1"/>
    </row>
    <row r="8" spans="2:11" ht="15.75" customHeight="1" thickBot="1" x14ac:dyDescent="0.3">
      <c r="B8" s="1"/>
      <c r="C8" s="24"/>
      <c r="D8" s="25"/>
      <c r="E8" s="24"/>
      <c r="F8" s="27"/>
      <c r="G8" s="25"/>
      <c r="J8" s="2" t="s">
        <v>7</v>
      </c>
    </row>
    <row r="9" spans="2:11" ht="19.5" thickBot="1" x14ac:dyDescent="0.3">
      <c r="B9" s="1"/>
      <c r="C9" s="3" t="s">
        <v>8</v>
      </c>
      <c r="D9" s="3" t="s">
        <v>9</v>
      </c>
      <c r="E9" s="3" t="s">
        <v>10</v>
      </c>
      <c r="F9" s="4" t="s">
        <v>11</v>
      </c>
      <c r="G9" s="3" t="s">
        <v>12</v>
      </c>
    </row>
    <row r="10" spans="2:11" ht="19.5" customHeight="1" x14ac:dyDescent="0.25">
      <c r="B10" s="1" t="s">
        <v>13</v>
      </c>
      <c r="C10" s="5">
        <v>1</v>
      </c>
      <c r="D10" s="5" t="s">
        <v>57</v>
      </c>
      <c r="E10" s="6">
        <v>11</v>
      </c>
      <c r="F10" s="5">
        <v>5.6999999999999993</v>
      </c>
      <c r="G10" s="5">
        <f>E10*F10</f>
        <v>62.699999999999989</v>
      </c>
      <c r="H10" s="1" t="s">
        <v>83</v>
      </c>
      <c r="I10" s="21" t="s">
        <v>108</v>
      </c>
    </row>
    <row r="11" spans="2:11" ht="19.5" customHeight="1" x14ac:dyDescent="0.25">
      <c r="B11" s="1"/>
      <c r="C11" s="5">
        <v>2</v>
      </c>
      <c r="D11" s="5" t="s">
        <v>107</v>
      </c>
      <c r="E11" s="6">
        <v>6</v>
      </c>
      <c r="F11" s="5">
        <v>5</v>
      </c>
      <c r="G11" s="5">
        <f t="shared" ref="G11:G15" si="0">E11*F11</f>
        <v>30</v>
      </c>
      <c r="I11" s="21" t="s">
        <v>118</v>
      </c>
    </row>
    <row r="12" spans="2:11" ht="19.5" customHeight="1" x14ac:dyDescent="0.25">
      <c r="B12" s="1" t="s">
        <v>13</v>
      </c>
      <c r="C12" s="5">
        <v>3</v>
      </c>
      <c r="D12" s="5" t="s">
        <v>34</v>
      </c>
      <c r="E12" s="6">
        <v>40</v>
      </c>
      <c r="F12" s="5">
        <v>7.5</v>
      </c>
      <c r="G12" s="5">
        <f t="shared" si="0"/>
        <v>300</v>
      </c>
      <c r="H12" t="s">
        <v>109</v>
      </c>
    </row>
    <row r="13" spans="2:11" ht="19.5" customHeight="1" x14ac:dyDescent="0.25">
      <c r="B13" s="1"/>
      <c r="C13" s="5">
        <v>4</v>
      </c>
      <c r="D13" s="5" t="s">
        <v>18</v>
      </c>
      <c r="E13" s="6">
        <v>30</v>
      </c>
      <c r="F13" s="5">
        <v>5</v>
      </c>
      <c r="G13" s="5">
        <f t="shared" si="0"/>
        <v>150</v>
      </c>
    </row>
    <row r="14" spans="2:11" ht="19.5" customHeight="1" x14ac:dyDescent="0.25">
      <c r="B14" s="1"/>
      <c r="C14" s="5">
        <v>5</v>
      </c>
      <c r="D14" s="5" t="s">
        <v>28</v>
      </c>
      <c r="E14" s="6">
        <v>10</v>
      </c>
      <c r="F14" s="5">
        <v>4.5999999999999996</v>
      </c>
      <c r="G14" s="5">
        <f t="shared" si="0"/>
        <v>46</v>
      </c>
    </row>
    <row r="15" spans="2:11" ht="19.5" customHeight="1" thickBot="1" x14ac:dyDescent="0.3">
      <c r="B15" s="1"/>
      <c r="C15" s="5">
        <v>6</v>
      </c>
      <c r="D15" s="5" t="s">
        <v>19</v>
      </c>
      <c r="E15" s="6">
        <v>30</v>
      </c>
      <c r="F15" s="5">
        <v>5</v>
      </c>
      <c r="G15" s="5">
        <f t="shared" si="0"/>
        <v>150</v>
      </c>
    </row>
    <row r="16" spans="2:11" ht="19.5" customHeight="1" thickBot="1" x14ac:dyDescent="0.3">
      <c r="B16" s="1"/>
      <c r="C16" s="47" t="s">
        <v>20</v>
      </c>
      <c r="D16" s="48"/>
      <c r="E16" s="8">
        <f>SUM(E10:E15)</f>
        <v>127</v>
      </c>
      <c r="F16" s="9"/>
      <c r="G16" s="10">
        <f>SUM(G10:G15)</f>
        <v>738.7</v>
      </c>
    </row>
    <row r="17" spans="2:8" ht="21.75" thickBot="1" x14ac:dyDescent="0.3">
      <c r="B17" s="1"/>
      <c r="C17" s="44" t="s">
        <v>21</v>
      </c>
      <c r="D17" s="45"/>
      <c r="E17" s="45"/>
      <c r="F17" s="46"/>
      <c r="G17" s="11">
        <v>68</v>
      </c>
    </row>
    <row r="18" spans="2:8" ht="21.75" thickBot="1" x14ac:dyDescent="0.3">
      <c r="B18" s="1"/>
      <c r="C18" s="44" t="s">
        <v>20</v>
      </c>
      <c r="D18" s="45"/>
      <c r="E18" s="45"/>
      <c r="F18" s="46"/>
      <c r="G18" s="12">
        <f>G16*G17</f>
        <v>50231.600000000006</v>
      </c>
    </row>
    <row r="19" spans="2:8" ht="21.75" thickBot="1" x14ac:dyDescent="0.3">
      <c r="C19" s="14" t="s">
        <v>115</v>
      </c>
      <c r="D19" s="44" t="s">
        <v>116</v>
      </c>
      <c r="E19" s="45"/>
      <c r="F19" s="46"/>
      <c r="G19" s="15">
        <f>'25-08-2022 102'!G20</f>
        <v>280351.80000000005</v>
      </c>
    </row>
    <row r="20" spans="2:8" ht="21.75" thickBot="1" x14ac:dyDescent="0.3">
      <c r="C20" s="44" t="s">
        <v>22</v>
      </c>
      <c r="D20" s="45"/>
      <c r="E20" s="45"/>
      <c r="F20" s="46"/>
      <c r="G20" s="16">
        <f>G18+G19</f>
        <v>330583.40000000002</v>
      </c>
      <c r="H20" s="17"/>
    </row>
  </sheetData>
  <mergeCells count="12">
    <mergeCell ref="C16:D16"/>
    <mergeCell ref="C17:F17"/>
    <mergeCell ref="C18:F18"/>
    <mergeCell ref="D19:F19"/>
    <mergeCell ref="C20:F20"/>
    <mergeCell ref="C7:D8"/>
    <mergeCell ref="E7:G8"/>
    <mergeCell ref="C3:C4"/>
    <mergeCell ref="D3:F4"/>
    <mergeCell ref="G3:G4"/>
    <mergeCell ref="C5:C6"/>
    <mergeCell ref="D5:G6"/>
  </mergeCells>
  <phoneticPr fontId="8" type="noConversion"/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1"/>
  <sheetViews>
    <sheetView topLeftCell="B1" zoomScale="90" zoomScaleNormal="90" workbookViewId="0">
      <selection activeCell="I16" sqref="I16"/>
    </sheetView>
  </sheetViews>
  <sheetFormatPr defaultRowHeight="15" x14ac:dyDescent="0.25"/>
  <cols>
    <col min="2" max="2" width="12.7109375" bestFit="1" customWidth="1"/>
    <col min="3" max="3" width="13.7109375" customWidth="1"/>
    <col min="4" max="4" width="30.7109375" customWidth="1"/>
    <col min="5" max="5" width="12.5703125" bestFit="1" customWidth="1"/>
    <col min="6" max="6" width="14" bestFit="1" customWidth="1"/>
    <col min="7" max="7" width="16.5703125" customWidth="1"/>
    <col min="8" max="8" width="19.28515625" bestFit="1" customWidth="1"/>
    <col min="9" max="9" width="26.140625" bestFit="1" customWidth="1"/>
    <col min="10" max="10" width="7.42578125" bestFit="1" customWidth="1"/>
    <col min="11" max="11" width="13.140625" customWidth="1"/>
  </cols>
  <sheetData>
    <row r="2" spans="2:12" ht="15.75" thickBot="1" x14ac:dyDescent="0.3">
      <c r="H2" t="s">
        <v>104</v>
      </c>
    </row>
    <row r="3" spans="2:12" ht="15" customHeight="1" x14ac:dyDescent="0.25">
      <c r="B3" s="1"/>
      <c r="C3" s="28" t="s">
        <v>0</v>
      </c>
      <c r="D3" s="30" t="s">
        <v>1</v>
      </c>
      <c r="E3" s="31"/>
      <c r="F3" s="31"/>
      <c r="G3" s="34">
        <v>104</v>
      </c>
    </row>
    <row r="4" spans="2:12" ht="15.75" customHeight="1" thickBot="1" x14ac:dyDescent="0.3">
      <c r="B4" s="1"/>
      <c r="C4" s="29"/>
      <c r="D4" s="32"/>
      <c r="E4" s="33"/>
      <c r="F4" s="33"/>
      <c r="G4" s="35"/>
      <c r="H4" t="s">
        <v>124</v>
      </c>
    </row>
    <row r="5" spans="2:12" ht="15" customHeight="1" x14ac:dyDescent="0.25">
      <c r="B5" s="1"/>
      <c r="C5" s="36" t="s">
        <v>120</v>
      </c>
      <c r="D5" s="38" t="s">
        <v>2</v>
      </c>
      <c r="E5" s="39"/>
      <c r="F5" s="39"/>
      <c r="G5" s="40"/>
      <c r="J5" s="2" t="s">
        <v>3</v>
      </c>
      <c r="L5">
        <f>55-20</f>
        <v>35</v>
      </c>
    </row>
    <row r="6" spans="2:12" ht="15.75" customHeight="1" thickBot="1" x14ac:dyDescent="0.3">
      <c r="B6" s="1"/>
      <c r="C6" s="37"/>
      <c r="D6" s="41"/>
      <c r="E6" s="42"/>
      <c r="F6" s="42"/>
      <c r="G6" s="43"/>
      <c r="J6" s="2">
        <v>2</v>
      </c>
    </row>
    <row r="7" spans="2:12" ht="15" customHeight="1" x14ac:dyDescent="0.25">
      <c r="B7" s="1"/>
      <c r="C7" s="22" t="s">
        <v>4</v>
      </c>
      <c r="D7" s="23"/>
      <c r="E7" s="22" t="s">
        <v>5</v>
      </c>
      <c r="F7" s="26"/>
      <c r="G7" s="23"/>
      <c r="I7" t="s">
        <v>103</v>
      </c>
      <c r="J7" s="2" t="s">
        <v>6</v>
      </c>
      <c r="K7" s="1"/>
    </row>
    <row r="8" spans="2:12" ht="15.75" customHeight="1" thickBot="1" x14ac:dyDescent="0.3">
      <c r="B8" s="1"/>
      <c r="C8" s="24"/>
      <c r="D8" s="25"/>
      <c r="E8" s="24"/>
      <c r="F8" s="27"/>
      <c r="G8" s="25"/>
      <c r="J8" s="2" t="s">
        <v>7</v>
      </c>
    </row>
    <row r="9" spans="2:12" ht="19.5" thickBot="1" x14ac:dyDescent="0.3">
      <c r="B9" s="1"/>
      <c r="C9" s="3" t="s">
        <v>8</v>
      </c>
      <c r="D9" s="3" t="s">
        <v>9</v>
      </c>
      <c r="E9" s="3" t="s">
        <v>10</v>
      </c>
      <c r="F9" s="4" t="s">
        <v>11</v>
      </c>
      <c r="G9" s="3" t="s">
        <v>12</v>
      </c>
    </row>
    <row r="10" spans="2:12" ht="19.5" customHeight="1" x14ac:dyDescent="0.25">
      <c r="B10" s="1" t="s">
        <v>13</v>
      </c>
      <c r="C10" s="5">
        <v>1</v>
      </c>
      <c r="D10" s="5" t="s">
        <v>57</v>
      </c>
      <c r="E10" s="6">
        <v>7</v>
      </c>
      <c r="F10" s="5">
        <v>5.6999999999999993</v>
      </c>
      <c r="G10" s="5">
        <f>E10*F10</f>
        <v>39.899999999999991</v>
      </c>
      <c r="H10" s="1" t="s">
        <v>83</v>
      </c>
      <c r="I10" s="21" t="s">
        <v>119</v>
      </c>
    </row>
    <row r="11" spans="2:12" ht="19.5" customHeight="1" x14ac:dyDescent="0.25">
      <c r="B11" s="1" t="s">
        <v>13</v>
      </c>
      <c r="C11" s="5">
        <v>2</v>
      </c>
      <c r="D11" s="5" t="s">
        <v>34</v>
      </c>
      <c r="E11" s="6">
        <v>20</v>
      </c>
      <c r="F11" s="5">
        <v>7.5</v>
      </c>
      <c r="G11" s="5">
        <f t="shared" ref="G11:G14" si="0">E11*F11</f>
        <v>150</v>
      </c>
      <c r="H11" t="s">
        <v>125</v>
      </c>
    </row>
    <row r="12" spans="2:12" ht="19.5" customHeight="1" x14ac:dyDescent="0.25">
      <c r="C12" s="5">
        <v>3</v>
      </c>
      <c r="D12" s="5" t="s">
        <v>18</v>
      </c>
      <c r="E12" s="6">
        <v>30</v>
      </c>
      <c r="F12" s="5">
        <v>5</v>
      </c>
      <c r="G12" s="5">
        <f t="shared" si="0"/>
        <v>150</v>
      </c>
      <c r="H12" t="s">
        <v>109</v>
      </c>
    </row>
    <row r="13" spans="2:12" ht="19.5" customHeight="1" x14ac:dyDescent="0.25">
      <c r="B13" s="1"/>
      <c r="C13" s="5">
        <v>4</v>
      </c>
      <c r="D13" s="5" t="s">
        <v>28</v>
      </c>
      <c r="E13" s="6">
        <v>10</v>
      </c>
      <c r="F13" s="5">
        <v>4.5999999999999996</v>
      </c>
      <c r="G13" s="5">
        <f t="shared" si="0"/>
        <v>46</v>
      </c>
    </row>
    <row r="14" spans="2:12" ht="19.5" customHeight="1" thickBot="1" x14ac:dyDescent="0.3">
      <c r="B14" s="1"/>
      <c r="C14" s="5">
        <v>5</v>
      </c>
      <c r="D14" s="5" t="s">
        <v>19</v>
      </c>
      <c r="E14" s="6">
        <v>30</v>
      </c>
      <c r="F14" s="5">
        <v>5</v>
      </c>
      <c r="G14" s="5">
        <f t="shared" si="0"/>
        <v>150</v>
      </c>
    </row>
    <row r="15" spans="2:12" ht="19.5" customHeight="1" thickBot="1" x14ac:dyDescent="0.3">
      <c r="B15" s="1"/>
      <c r="C15" s="47" t="s">
        <v>20</v>
      </c>
      <c r="D15" s="48"/>
      <c r="E15" s="8">
        <f>SUM(E10:E14)</f>
        <v>97</v>
      </c>
      <c r="F15" s="9"/>
      <c r="G15" s="10">
        <f>SUM(G10:G14)</f>
        <v>535.9</v>
      </c>
    </row>
    <row r="16" spans="2:12" ht="21.75" thickBot="1" x14ac:dyDescent="0.3">
      <c r="B16" s="1"/>
      <c r="C16" s="44" t="s">
        <v>21</v>
      </c>
      <c r="D16" s="45"/>
      <c r="E16" s="45"/>
      <c r="F16" s="46"/>
      <c r="G16" s="11">
        <v>68</v>
      </c>
    </row>
    <row r="17" spans="2:8" ht="21.75" thickBot="1" x14ac:dyDescent="0.3">
      <c r="B17" s="1"/>
      <c r="C17" s="44" t="s">
        <v>20</v>
      </c>
      <c r="D17" s="45"/>
      <c r="E17" s="45"/>
      <c r="F17" s="46"/>
      <c r="G17" s="12">
        <f>G15*G16</f>
        <v>36441.199999999997</v>
      </c>
    </row>
    <row r="18" spans="2:8" ht="21.75" thickBot="1" x14ac:dyDescent="0.3">
      <c r="C18" s="14" t="s">
        <v>121</v>
      </c>
      <c r="D18" s="44" t="s">
        <v>122</v>
      </c>
      <c r="E18" s="45"/>
      <c r="F18" s="46"/>
      <c r="G18" s="15">
        <f>'26-08-2022 103'!G20</f>
        <v>330583.40000000002</v>
      </c>
    </row>
    <row r="19" spans="2:8" ht="21.75" thickBot="1" x14ac:dyDescent="0.3">
      <c r="C19" s="44" t="s">
        <v>22</v>
      </c>
      <c r="D19" s="45"/>
      <c r="E19" s="45"/>
      <c r="F19" s="46"/>
      <c r="G19" s="16">
        <f>G17+G18</f>
        <v>367024.60000000003</v>
      </c>
      <c r="H19" s="17"/>
    </row>
    <row r="20" spans="2:8" ht="21.75" thickBot="1" x14ac:dyDescent="0.3">
      <c r="C20" s="44" t="s">
        <v>123</v>
      </c>
      <c r="D20" s="45"/>
      <c r="E20" s="45"/>
      <c r="F20" s="46"/>
      <c r="G20" s="18">
        <v>55000</v>
      </c>
    </row>
    <row r="21" spans="2:8" ht="21.75" thickBot="1" x14ac:dyDescent="0.3">
      <c r="C21" s="44" t="s">
        <v>22</v>
      </c>
      <c r="D21" s="45"/>
      <c r="E21" s="45"/>
      <c r="F21" s="46"/>
      <c r="G21" s="19">
        <f>G19-G20</f>
        <v>312024.60000000003</v>
      </c>
    </row>
  </sheetData>
  <mergeCells count="14">
    <mergeCell ref="C7:D8"/>
    <mergeCell ref="E7:G8"/>
    <mergeCell ref="C3:C4"/>
    <mergeCell ref="D3:F4"/>
    <mergeCell ref="G3:G4"/>
    <mergeCell ref="C5:C6"/>
    <mergeCell ref="D5:G6"/>
    <mergeCell ref="C21:F21"/>
    <mergeCell ref="C15:D15"/>
    <mergeCell ref="C16:F16"/>
    <mergeCell ref="C17:F17"/>
    <mergeCell ref="D18:F18"/>
    <mergeCell ref="C19:F19"/>
    <mergeCell ref="C20:F20"/>
  </mergeCells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1"/>
  <sheetViews>
    <sheetView topLeftCell="B1" zoomScale="90" zoomScaleNormal="90" workbookViewId="0">
      <selection activeCell="F26" sqref="F26"/>
    </sheetView>
  </sheetViews>
  <sheetFormatPr defaultRowHeight="15" x14ac:dyDescent="0.25"/>
  <cols>
    <col min="2" max="2" width="12.7109375" bestFit="1" customWidth="1"/>
    <col min="3" max="3" width="13.7109375" customWidth="1"/>
    <col min="4" max="4" width="30.7109375" customWidth="1"/>
    <col min="5" max="5" width="12.5703125" bestFit="1" customWidth="1"/>
    <col min="6" max="6" width="14" bestFit="1" customWidth="1"/>
    <col min="7" max="7" width="16.5703125" customWidth="1"/>
    <col min="8" max="8" width="19.28515625" bestFit="1" customWidth="1"/>
    <col min="9" max="9" width="26.140625" bestFit="1" customWidth="1"/>
    <col min="10" max="10" width="7.42578125" bestFit="1" customWidth="1"/>
    <col min="11" max="11" width="13.140625" customWidth="1"/>
  </cols>
  <sheetData>
    <row r="2" spans="2:12" ht="15.75" thickBot="1" x14ac:dyDescent="0.3">
      <c r="H2" t="s">
        <v>104</v>
      </c>
    </row>
    <row r="3" spans="2:12" ht="15" customHeight="1" x14ac:dyDescent="0.25">
      <c r="B3" s="1"/>
      <c r="C3" s="28" t="s">
        <v>0</v>
      </c>
      <c r="D3" s="30" t="s">
        <v>1</v>
      </c>
      <c r="E3" s="31"/>
      <c r="F3" s="31"/>
      <c r="G3" s="34">
        <v>105</v>
      </c>
    </row>
    <row r="4" spans="2:12" ht="15.75" customHeight="1" thickBot="1" x14ac:dyDescent="0.3">
      <c r="B4" s="1"/>
      <c r="C4" s="29"/>
      <c r="D4" s="32"/>
      <c r="E4" s="33"/>
      <c r="F4" s="33"/>
      <c r="G4" s="35"/>
      <c r="H4" t="s">
        <v>127</v>
      </c>
    </row>
    <row r="5" spans="2:12" ht="15" customHeight="1" x14ac:dyDescent="0.25">
      <c r="B5" s="1"/>
      <c r="C5" s="36" t="s">
        <v>126</v>
      </c>
      <c r="D5" s="38" t="s">
        <v>2</v>
      </c>
      <c r="E5" s="39"/>
      <c r="F5" s="39"/>
      <c r="G5" s="40"/>
      <c r="J5" s="2" t="s">
        <v>3</v>
      </c>
      <c r="L5">
        <f>55-20</f>
        <v>35</v>
      </c>
    </row>
    <row r="6" spans="2:12" ht="15.75" customHeight="1" thickBot="1" x14ac:dyDescent="0.3">
      <c r="B6" s="1"/>
      <c r="C6" s="37"/>
      <c r="D6" s="41"/>
      <c r="E6" s="42"/>
      <c r="F6" s="42"/>
      <c r="G6" s="43"/>
      <c r="J6" s="2">
        <v>2</v>
      </c>
    </row>
    <row r="7" spans="2:12" ht="15" customHeight="1" x14ac:dyDescent="0.25">
      <c r="B7" s="1"/>
      <c r="C7" s="22" t="s">
        <v>4</v>
      </c>
      <c r="D7" s="23"/>
      <c r="E7" s="22" t="s">
        <v>5</v>
      </c>
      <c r="F7" s="26"/>
      <c r="G7" s="23"/>
      <c r="I7" t="s">
        <v>103</v>
      </c>
      <c r="J7" s="2" t="s">
        <v>6</v>
      </c>
      <c r="K7" s="1"/>
    </row>
    <row r="8" spans="2:12" ht="15.75" customHeight="1" thickBot="1" x14ac:dyDescent="0.3">
      <c r="B8" s="1"/>
      <c r="C8" s="24"/>
      <c r="D8" s="25"/>
      <c r="E8" s="24"/>
      <c r="F8" s="27"/>
      <c r="G8" s="25"/>
      <c r="J8" s="2" t="s">
        <v>7</v>
      </c>
    </row>
    <row r="9" spans="2:12" ht="19.5" thickBot="1" x14ac:dyDescent="0.3">
      <c r="B9" s="1"/>
      <c r="C9" s="3" t="s">
        <v>8</v>
      </c>
      <c r="D9" s="3" t="s">
        <v>9</v>
      </c>
      <c r="E9" s="3" t="s">
        <v>10</v>
      </c>
      <c r="F9" s="4" t="s">
        <v>11</v>
      </c>
      <c r="G9" s="3" t="s">
        <v>12</v>
      </c>
    </row>
    <row r="10" spans="2:12" ht="19.5" customHeight="1" x14ac:dyDescent="0.25">
      <c r="B10" s="1" t="s">
        <v>13</v>
      </c>
      <c r="C10" s="5">
        <v>1</v>
      </c>
      <c r="D10" s="5" t="s">
        <v>57</v>
      </c>
      <c r="E10" s="6">
        <v>10</v>
      </c>
      <c r="F10" s="5">
        <v>5.6999999999999993</v>
      </c>
      <c r="G10" s="5">
        <f>E10*F10</f>
        <v>56.999999999999993</v>
      </c>
      <c r="H10" s="1" t="s">
        <v>83</v>
      </c>
      <c r="I10" s="21" t="s">
        <v>132</v>
      </c>
    </row>
    <row r="11" spans="2:12" ht="19.5" customHeight="1" x14ac:dyDescent="0.25">
      <c r="C11" s="5">
        <v>2</v>
      </c>
      <c r="D11" s="5" t="s">
        <v>107</v>
      </c>
      <c r="E11" s="6">
        <v>5</v>
      </c>
      <c r="F11" s="5">
        <v>5</v>
      </c>
      <c r="G11" s="5">
        <f t="shared" ref="G11:G14" si="0">E11*F11</f>
        <v>25</v>
      </c>
    </row>
    <row r="12" spans="2:12" ht="19.5" customHeight="1" x14ac:dyDescent="0.25">
      <c r="B12" s="1" t="s">
        <v>13</v>
      </c>
      <c r="C12" s="5">
        <v>3</v>
      </c>
      <c r="D12" s="5" t="s">
        <v>34</v>
      </c>
      <c r="E12" s="6">
        <v>30</v>
      </c>
      <c r="F12" s="5">
        <v>7.5</v>
      </c>
      <c r="G12" s="5">
        <f t="shared" si="0"/>
        <v>225</v>
      </c>
      <c r="H12" t="s">
        <v>128</v>
      </c>
    </row>
    <row r="13" spans="2:12" ht="19.5" customHeight="1" x14ac:dyDescent="0.25">
      <c r="B13" s="1"/>
      <c r="C13" s="5">
        <v>4</v>
      </c>
      <c r="D13" s="5" t="s">
        <v>18</v>
      </c>
      <c r="E13" s="6">
        <v>30</v>
      </c>
      <c r="F13" s="5">
        <v>5</v>
      </c>
      <c r="G13" s="5">
        <f t="shared" si="0"/>
        <v>150</v>
      </c>
    </row>
    <row r="14" spans="2:12" ht="19.5" customHeight="1" thickBot="1" x14ac:dyDescent="0.3">
      <c r="B14" s="1"/>
      <c r="C14" s="5">
        <v>5</v>
      </c>
      <c r="D14" s="5" t="s">
        <v>19</v>
      </c>
      <c r="E14" s="6">
        <v>30</v>
      </c>
      <c r="F14" s="5">
        <v>5</v>
      </c>
      <c r="G14" s="5">
        <f t="shared" si="0"/>
        <v>150</v>
      </c>
    </row>
    <row r="15" spans="2:12" ht="19.5" customHeight="1" thickBot="1" x14ac:dyDescent="0.3">
      <c r="B15" s="1"/>
      <c r="C15" s="47" t="s">
        <v>20</v>
      </c>
      <c r="D15" s="48"/>
      <c r="E15" s="8">
        <f>SUM(E10:E14)</f>
        <v>105</v>
      </c>
      <c r="F15" s="9"/>
      <c r="G15" s="10">
        <f>SUM(G10:G14)</f>
        <v>607</v>
      </c>
    </row>
    <row r="16" spans="2:12" ht="21.75" thickBot="1" x14ac:dyDescent="0.3">
      <c r="B16" s="1"/>
      <c r="C16" s="44" t="s">
        <v>21</v>
      </c>
      <c r="D16" s="45"/>
      <c r="E16" s="45"/>
      <c r="F16" s="46"/>
      <c r="G16" s="11">
        <v>68</v>
      </c>
    </row>
    <row r="17" spans="2:8" ht="21.75" thickBot="1" x14ac:dyDescent="0.3">
      <c r="B17" s="1"/>
      <c r="C17" s="44" t="s">
        <v>20</v>
      </c>
      <c r="D17" s="45"/>
      <c r="E17" s="45"/>
      <c r="F17" s="46"/>
      <c r="G17" s="12">
        <f>G15*G16</f>
        <v>41276</v>
      </c>
    </row>
    <row r="18" spans="2:8" ht="21.75" thickBot="1" x14ac:dyDescent="0.3">
      <c r="C18" s="14" t="s">
        <v>130</v>
      </c>
      <c r="D18" s="44" t="s">
        <v>131</v>
      </c>
      <c r="E18" s="45"/>
      <c r="F18" s="46"/>
      <c r="G18" s="15">
        <f>'27-08-2022 104'!G21</f>
        <v>312024.60000000003</v>
      </c>
    </row>
    <row r="19" spans="2:8" ht="21.75" thickBot="1" x14ac:dyDescent="0.3">
      <c r="C19" s="44" t="s">
        <v>22</v>
      </c>
      <c r="D19" s="45"/>
      <c r="E19" s="45"/>
      <c r="F19" s="46"/>
      <c r="G19" s="16">
        <f>G17+G18</f>
        <v>353300.60000000003</v>
      </c>
      <c r="H19" s="17"/>
    </row>
    <row r="20" spans="2:8" ht="21.75" thickBot="1" x14ac:dyDescent="0.3">
      <c r="C20" s="44" t="s">
        <v>129</v>
      </c>
      <c r="D20" s="45"/>
      <c r="E20" s="45"/>
      <c r="F20" s="46"/>
      <c r="G20" s="18">
        <v>40000</v>
      </c>
    </row>
    <row r="21" spans="2:8" ht="21.75" thickBot="1" x14ac:dyDescent="0.3">
      <c r="C21" s="44" t="s">
        <v>22</v>
      </c>
      <c r="D21" s="45"/>
      <c r="E21" s="45"/>
      <c r="F21" s="46"/>
      <c r="G21" s="19">
        <f>G19-G20</f>
        <v>313300.60000000003</v>
      </c>
    </row>
  </sheetData>
  <mergeCells count="14">
    <mergeCell ref="C21:F21"/>
    <mergeCell ref="C15:D15"/>
    <mergeCell ref="C16:F16"/>
    <mergeCell ref="C17:F17"/>
    <mergeCell ref="D18:F18"/>
    <mergeCell ref="C19:F19"/>
    <mergeCell ref="C20:F20"/>
    <mergeCell ref="C7:D8"/>
    <mergeCell ref="E7:G8"/>
    <mergeCell ref="C3:C4"/>
    <mergeCell ref="D3:F4"/>
    <mergeCell ref="G3:G4"/>
    <mergeCell ref="C5:C6"/>
    <mergeCell ref="D5:G6"/>
  </mergeCells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3"/>
  <sheetViews>
    <sheetView topLeftCell="B1" zoomScale="90" zoomScaleNormal="90" workbookViewId="0">
      <selection activeCell="I18" sqref="I18"/>
    </sheetView>
  </sheetViews>
  <sheetFormatPr defaultRowHeight="15" x14ac:dyDescent="0.25"/>
  <cols>
    <col min="2" max="2" width="12.7109375" bestFit="1" customWidth="1"/>
    <col min="3" max="3" width="13.7109375" customWidth="1"/>
    <col min="4" max="4" width="30.7109375" customWidth="1"/>
    <col min="5" max="5" width="12.5703125" bestFit="1" customWidth="1"/>
    <col min="6" max="6" width="14" bestFit="1" customWidth="1"/>
    <col min="7" max="7" width="16.5703125" customWidth="1"/>
    <col min="8" max="8" width="19.28515625" bestFit="1" customWidth="1"/>
    <col min="9" max="9" width="26.140625" bestFit="1" customWidth="1"/>
    <col min="10" max="10" width="7.42578125" bestFit="1" customWidth="1"/>
    <col min="11" max="11" width="13.140625" customWidth="1"/>
  </cols>
  <sheetData>
    <row r="2" spans="2:12" ht="15.75" thickBot="1" x14ac:dyDescent="0.3">
      <c r="H2" t="s">
        <v>104</v>
      </c>
    </row>
    <row r="3" spans="2:12" ht="15" customHeight="1" x14ac:dyDescent="0.25">
      <c r="B3" s="1"/>
      <c r="C3" s="28" t="s">
        <v>0</v>
      </c>
      <c r="D3" s="30" t="s">
        <v>1</v>
      </c>
      <c r="E3" s="31"/>
      <c r="F3" s="31"/>
      <c r="G3" s="34">
        <v>106</v>
      </c>
    </row>
    <row r="4" spans="2:12" ht="15.75" customHeight="1" thickBot="1" x14ac:dyDescent="0.3">
      <c r="B4" s="1"/>
      <c r="C4" s="29"/>
      <c r="D4" s="32"/>
      <c r="E4" s="33"/>
      <c r="F4" s="33"/>
      <c r="G4" s="35"/>
      <c r="H4" t="s">
        <v>127</v>
      </c>
    </row>
    <row r="5" spans="2:12" ht="15" customHeight="1" x14ac:dyDescent="0.25">
      <c r="B5" s="1"/>
      <c r="C5" s="36" t="s">
        <v>134</v>
      </c>
      <c r="D5" s="38" t="s">
        <v>2</v>
      </c>
      <c r="E5" s="39"/>
      <c r="F5" s="39"/>
      <c r="G5" s="40"/>
      <c r="J5" s="2" t="s">
        <v>3</v>
      </c>
      <c r="L5">
        <f>55-20</f>
        <v>35</v>
      </c>
    </row>
    <row r="6" spans="2:12" ht="15.75" customHeight="1" thickBot="1" x14ac:dyDescent="0.3">
      <c r="B6" s="1"/>
      <c r="C6" s="37"/>
      <c r="D6" s="41"/>
      <c r="E6" s="42"/>
      <c r="F6" s="42"/>
      <c r="G6" s="43"/>
      <c r="J6" s="2">
        <v>2</v>
      </c>
    </row>
    <row r="7" spans="2:12" ht="15" customHeight="1" x14ac:dyDescent="0.25">
      <c r="B7" s="1"/>
      <c r="C7" s="22" t="s">
        <v>4</v>
      </c>
      <c r="D7" s="23"/>
      <c r="E7" s="22" t="s">
        <v>5</v>
      </c>
      <c r="F7" s="26"/>
      <c r="G7" s="23"/>
      <c r="I7" t="s">
        <v>103</v>
      </c>
      <c r="J7" s="2" t="s">
        <v>6</v>
      </c>
      <c r="K7" s="1"/>
    </row>
    <row r="8" spans="2:12" ht="15.75" customHeight="1" thickBot="1" x14ac:dyDescent="0.3">
      <c r="B8" s="1"/>
      <c r="C8" s="24"/>
      <c r="D8" s="25"/>
      <c r="E8" s="24"/>
      <c r="F8" s="27"/>
      <c r="G8" s="25"/>
      <c r="J8" s="2" t="s">
        <v>7</v>
      </c>
    </row>
    <row r="9" spans="2:12" ht="19.5" thickBot="1" x14ac:dyDescent="0.3">
      <c r="B9" s="1"/>
      <c r="C9" s="3" t="s">
        <v>8</v>
      </c>
      <c r="D9" s="3" t="s">
        <v>9</v>
      </c>
      <c r="E9" s="3" t="s">
        <v>10</v>
      </c>
      <c r="F9" s="4" t="s">
        <v>11</v>
      </c>
      <c r="G9" s="3" t="s">
        <v>12</v>
      </c>
    </row>
    <row r="10" spans="2:12" ht="19.5" customHeight="1" x14ac:dyDescent="0.25">
      <c r="B10" s="1" t="s">
        <v>13</v>
      </c>
      <c r="C10" s="5">
        <v>1</v>
      </c>
      <c r="D10" s="5" t="s">
        <v>57</v>
      </c>
      <c r="E10" s="6">
        <v>11</v>
      </c>
      <c r="F10" s="5">
        <v>5.6999999999999993</v>
      </c>
      <c r="G10" s="5">
        <f>E10*F10</f>
        <v>62.699999999999989</v>
      </c>
      <c r="H10" s="1" t="s">
        <v>15</v>
      </c>
      <c r="I10" s="21" t="s">
        <v>133</v>
      </c>
    </row>
    <row r="11" spans="2:12" ht="19.5" customHeight="1" x14ac:dyDescent="0.25">
      <c r="C11" s="5">
        <v>2</v>
      </c>
      <c r="D11" s="5" t="s">
        <v>107</v>
      </c>
      <c r="E11" s="6">
        <v>4</v>
      </c>
      <c r="F11" s="5">
        <v>5</v>
      </c>
      <c r="G11" s="5">
        <f t="shared" ref="G11:G15" si="0">E11*F11</f>
        <v>20</v>
      </c>
    </row>
    <row r="12" spans="2:12" ht="19.5" customHeight="1" x14ac:dyDescent="0.25">
      <c r="B12" s="1"/>
      <c r="C12" s="5">
        <v>3</v>
      </c>
      <c r="D12" s="5" t="s">
        <v>18</v>
      </c>
      <c r="E12" s="6">
        <v>40</v>
      </c>
      <c r="F12" s="5">
        <v>5</v>
      </c>
      <c r="G12" s="5">
        <f t="shared" si="0"/>
        <v>200</v>
      </c>
      <c r="H12" t="s">
        <v>128</v>
      </c>
    </row>
    <row r="13" spans="2:12" ht="19.5" customHeight="1" x14ac:dyDescent="0.25">
      <c r="B13" s="1"/>
      <c r="C13" s="5">
        <v>4</v>
      </c>
      <c r="D13" s="5" t="s">
        <v>41</v>
      </c>
      <c r="E13" s="6">
        <v>1</v>
      </c>
      <c r="F13" s="5"/>
      <c r="G13" s="5">
        <v>9</v>
      </c>
    </row>
    <row r="14" spans="2:12" ht="19.5" customHeight="1" x14ac:dyDescent="0.25">
      <c r="B14" s="1"/>
      <c r="C14" s="5">
        <v>5</v>
      </c>
      <c r="D14" s="5" t="s">
        <v>138</v>
      </c>
      <c r="E14" s="6">
        <v>10</v>
      </c>
      <c r="F14" s="5">
        <v>4.5999999999999996</v>
      </c>
      <c r="G14" s="5">
        <f t="shared" si="0"/>
        <v>46</v>
      </c>
    </row>
    <row r="15" spans="2:12" ht="19.5" customHeight="1" x14ac:dyDescent="0.25">
      <c r="B15" s="1"/>
      <c r="C15" s="5">
        <v>6</v>
      </c>
      <c r="D15" s="5" t="s">
        <v>19</v>
      </c>
      <c r="E15" s="6">
        <v>40</v>
      </c>
      <c r="F15" s="5">
        <v>5</v>
      </c>
      <c r="G15" s="5">
        <f t="shared" si="0"/>
        <v>200</v>
      </c>
    </row>
    <row r="16" spans="2:12" ht="19.5" customHeight="1" thickBot="1" x14ac:dyDescent="0.3">
      <c r="B16" s="1"/>
      <c r="C16" s="5">
        <v>7</v>
      </c>
      <c r="D16" s="5" t="s">
        <v>66</v>
      </c>
      <c r="E16" s="6">
        <v>1</v>
      </c>
      <c r="F16" s="5"/>
      <c r="G16" s="5">
        <v>9.3000000000000007</v>
      </c>
    </row>
    <row r="17" spans="2:8" ht="19.5" customHeight="1" thickBot="1" x14ac:dyDescent="0.3">
      <c r="B17" s="1"/>
      <c r="C17" s="47" t="s">
        <v>20</v>
      </c>
      <c r="D17" s="48"/>
      <c r="E17" s="8">
        <f>SUM(E10:E16)</f>
        <v>107</v>
      </c>
      <c r="F17" s="9"/>
      <c r="G17" s="10">
        <f>SUM(G10:G16)</f>
        <v>547</v>
      </c>
    </row>
    <row r="18" spans="2:8" ht="21.75" thickBot="1" x14ac:dyDescent="0.3">
      <c r="B18" s="1"/>
      <c r="C18" s="44" t="s">
        <v>21</v>
      </c>
      <c r="D18" s="45"/>
      <c r="E18" s="45"/>
      <c r="F18" s="46"/>
      <c r="G18" s="11">
        <v>68</v>
      </c>
    </row>
    <row r="19" spans="2:8" ht="21.75" thickBot="1" x14ac:dyDescent="0.3">
      <c r="B19" s="1"/>
      <c r="C19" s="44" t="s">
        <v>20</v>
      </c>
      <c r="D19" s="45"/>
      <c r="E19" s="45"/>
      <c r="F19" s="46"/>
      <c r="G19" s="12">
        <f>G17*G18</f>
        <v>37196</v>
      </c>
    </row>
    <row r="20" spans="2:8" ht="21.75" thickBot="1" x14ac:dyDescent="0.3">
      <c r="C20" s="14" t="s">
        <v>135</v>
      </c>
      <c r="D20" s="44" t="s">
        <v>136</v>
      </c>
      <c r="E20" s="45"/>
      <c r="F20" s="46"/>
      <c r="G20" s="15">
        <f>'28-08-2022 105'!G21</f>
        <v>313300.60000000003</v>
      </c>
    </row>
    <row r="21" spans="2:8" ht="21.75" thickBot="1" x14ac:dyDescent="0.3">
      <c r="C21" s="44" t="s">
        <v>22</v>
      </c>
      <c r="D21" s="45"/>
      <c r="E21" s="45"/>
      <c r="F21" s="46"/>
      <c r="G21" s="16">
        <f>G19+G20</f>
        <v>350496.60000000003</v>
      </c>
      <c r="H21" s="17"/>
    </row>
    <row r="22" spans="2:8" ht="21.75" thickBot="1" x14ac:dyDescent="0.3">
      <c r="C22" s="44" t="s">
        <v>137</v>
      </c>
      <c r="D22" s="45"/>
      <c r="E22" s="45"/>
      <c r="F22" s="46"/>
      <c r="G22" s="18">
        <v>45000</v>
      </c>
    </row>
    <row r="23" spans="2:8" ht="21.75" thickBot="1" x14ac:dyDescent="0.3">
      <c r="C23" s="44" t="s">
        <v>22</v>
      </c>
      <c r="D23" s="45"/>
      <c r="E23" s="45"/>
      <c r="F23" s="46"/>
      <c r="G23" s="19">
        <f>G21-G22</f>
        <v>305496.60000000003</v>
      </c>
    </row>
  </sheetData>
  <mergeCells count="14">
    <mergeCell ref="C7:D8"/>
    <mergeCell ref="E7:G8"/>
    <mergeCell ref="C3:C4"/>
    <mergeCell ref="D3:F4"/>
    <mergeCell ref="G3:G4"/>
    <mergeCell ref="C5:C6"/>
    <mergeCell ref="D5:G6"/>
    <mergeCell ref="C23:F23"/>
    <mergeCell ref="C17:D17"/>
    <mergeCell ref="C18:F18"/>
    <mergeCell ref="C19:F19"/>
    <mergeCell ref="D20:F20"/>
    <mergeCell ref="C21:F21"/>
    <mergeCell ref="C22:F22"/>
  </mergeCells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9"/>
  <sheetViews>
    <sheetView topLeftCell="B1" zoomScale="90" zoomScaleNormal="90" workbookViewId="0">
      <selection activeCell="I19" sqref="I19"/>
    </sheetView>
  </sheetViews>
  <sheetFormatPr defaultRowHeight="15" x14ac:dyDescent="0.25"/>
  <cols>
    <col min="2" max="2" width="12.7109375" bestFit="1" customWidth="1"/>
    <col min="3" max="3" width="13.7109375" customWidth="1"/>
    <col min="4" max="4" width="30.7109375" customWidth="1"/>
    <col min="5" max="5" width="12.5703125" bestFit="1" customWidth="1"/>
    <col min="6" max="6" width="14" bestFit="1" customWidth="1"/>
    <col min="7" max="7" width="16.5703125" customWidth="1"/>
    <col min="8" max="8" width="19.28515625" bestFit="1" customWidth="1"/>
    <col min="9" max="9" width="26.140625" bestFit="1" customWidth="1"/>
    <col min="10" max="10" width="7.42578125" bestFit="1" customWidth="1"/>
    <col min="11" max="11" width="13.140625" customWidth="1"/>
  </cols>
  <sheetData>
    <row r="2" spans="2:12" ht="15.75" thickBot="1" x14ac:dyDescent="0.3">
      <c r="H2" t="s">
        <v>104</v>
      </c>
    </row>
    <row r="3" spans="2:12" ht="15" customHeight="1" x14ac:dyDescent="0.25">
      <c r="B3" s="1"/>
      <c r="C3" s="28" t="s">
        <v>0</v>
      </c>
      <c r="D3" s="30" t="s">
        <v>1</v>
      </c>
      <c r="E3" s="31"/>
      <c r="F3" s="31"/>
      <c r="G3" s="34">
        <v>107</v>
      </c>
    </row>
    <row r="4" spans="2:12" ht="15.75" customHeight="1" thickBot="1" x14ac:dyDescent="0.3">
      <c r="B4" s="1"/>
      <c r="C4" s="29"/>
      <c r="D4" s="32"/>
      <c r="E4" s="33"/>
      <c r="F4" s="33"/>
      <c r="G4" s="35"/>
      <c r="H4" t="s">
        <v>127</v>
      </c>
    </row>
    <row r="5" spans="2:12" ht="15" customHeight="1" x14ac:dyDescent="0.25">
      <c r="B5" s="1"/>
      <c r="C5" s="36" t="s">
        <v>139</v>
      </c>
      <c r="D5" s="38" t="s">
        <v>2</v>
      </c>
      <c r="E5" s="39"/>
      <c r="F5" s="39"/>
      <c r="G5" s="40"/>
      <c r="J5" s="2" t="s">
        <v>3</v>
      </c>
      <c r="L5">
        <f>55-20</f>
        <v>35</v>
      </c>
    </row>
    <row r="6" spans="2:12" ht="15.75" customHeight="1" thickBot="1" x14ac:dyDescent="0.3">
      <c r="B6" s="1"/>
      <c r="C6" s="37"/>
      <c r="D6" s="41"/>
      <c r="E6" s="42"/>
      <c r="F6" s="42"/>
      <c r="G6" s="43"/>
      <c r="J6" s="2">
        <v>2</v>
      </c>
    </row>
    <row r="7" spans="2:12" ht="15" customHeight="1" x14ac:dyDescent="0.25">
      <c r="B7" s="1"/>
      <c r="C7" s="22" t="s">
        <v>4</v>
      </c>
      <c r="D7" s="23"/>
      <c r="E7" s="22" t="s">
        <v>5</v>
      </c>
      <c r="F7" s="26"/>
      <c r="G7" s="23"/>
      <c r="I7" t="s">
        <v>103</v>
      </c>
      <c r="J7" s="2" t="s">
        <v>6</v>
      </c>
      <c r="K7" s="1"/>
    </row>
    <row r="8" spans="2:12" ht="15.75" customHeight="1" thickBot="1" x14ac:dyDescent="0.3">
      <c r="B8" s="1"/>
      <c r="C8" s="24"/>
      <c r="D8" s="25"/>
      <c r="E8" s="24"/>
      <c r="F8" s="27"/>
      <c r="G8" s="25"/>
      <c r="J8" s="2" t="s">
        <v>7</v>
      </c>
    </row>
    <row r="9" spans="2:12" ht="19.5" thickBot="1" x14ac:dyDescent="0.3">
      <c r="B9" s="1"/>
      <c r="C9" s="3" t="s">
        <v>8</v>
      </c>
      <c r="D9" s="3" t="s">
        <v>9</v>
      </c>
      <c r="E9" s="3" t="s">
        <v>10</v>
      </c>
      <c r="F9" s="4" t="s">
        <v>11</v>
      </c>
      <c r="G9" s="3" t="s">
        <v>12</v>
      </c>
    </row>
    <row r="10" spans="2:12" ht="19.5" customHeight="1" x14ac:dyDescent="0.25">
      <c r="B10" s="1" t="s">
        <v>13</v>
      </c>
      <c r="C10" s="5">
        <v>1</v>
      </c>
      <c r="D10" s="5" t="s">
        <v>57</v>
      </c>
      <c r="E10" s="6">
        <v>11</v>
      </c>
      <c r="F10" s="5">
        <v>5.6999999999999993</v>
      </c>
      <c r="G10" s="5">
        <f>E10*F10</f>
        <v>62.699999999999989</v>
      </c>
      <c r="H10" s="1" t="s">
        <v>15</v>
      </c>
      <c r="I10" s="21" t="s">
        <v>133</v>
      </c>
    </row>
    <row r="11" spans="2:12" ht="19.5" customHeight="1" x14ac:dyDescent="0.25">
      <c r="C11" s="5">
        <v>2</v>
      </c>
      <c r="D11" s="5" t="s">
        <v>18</v>
      </c>
      <c r="E11" s="6">
        <v>50</v>
      </c>
      <c r="F11" s="5">
        <v>5</v>
      </c>
      <c r="G11" s="5">
        <f t="shared" ref="G11:G12" si="0">E11*F11</f>
        <v>250</v>
      </c>
    </row>
    <row r="12" spans="2:12" ht="19.5" customHeight="1" thickBot="1" x14ac:dyDescent="0.3">
      <c r="B12" s="1"/>
      <c r="C12" s="5">
        <v>3</v>
      </c>
      <c r="D12" s="5" t="s">
        <v>19</v>
      </c>
      <c r="E12" s="6">
        <v>50</v>
      </c>
      <c r="F12" s="5">
        <v>5</v>
      </c>
      <c r="G12" s="5">
        <f t="shared" si="0"/>
        <v>250</v>
      </c>
      <c r="H12" t="s">
        <v>128</v>
      </c>
    </row>
    <row r="13" spans="2:12" ht="19.5" customHeight="1" thickBot="1" x14ac:dyDescent="0.3">
      <c r="B13" s="1"/>
      <c r="C13" s="47" t="s">
        <v>20</v>
      </c>
      <c r="D13" s="48"/>
      <c r="E13" s="8">
        <f>SUM(E10:E12)</f>
        <v>111</v>
      </c>
      <c r="F13" s="9"/>
      <c r="G13" s="10">
        <f>SUM(G10:G12)</f>
        <v>562.70000000000005</v>
      </c>
    </row>
    <row r="14" spans="2:12" ht="21.75" thickBot="1" x14ac:dyDescent="0.3">
      <c r="B14" s="1"/>
      <c r="C14" s="44" t="s">
        <v>21</v>
      </c>
      <c r="D14" s="45"/>
      <c r="E14" s="45"/>
      <c r="F14" s="46"/>
      <c r="G14" s="11">
        <v>70</v>
      </c>
    </row>
    <row r="15" spans="2:12" ht="21.75" thickBot="1" x14ac:dyDescent="0.3">
      <c r="B15" s="1"/>
      <c r="C15" s="44" t="s">
        <v>20</v>
      </c>
      <c r="D15" s="45"/>
      <c r="E15" s="45"/>
      <c r="F15" s="46"/>
      <c r="G15" s="12">
        <f>G13*G14</f>
        <v>39389</v>
      </c>
    </row>
    <row r="16" spans="2:12" ht="21.75" thickBot="1" x14ac:dyDescent="0.3">
      <c r="C16" s="14" t="s">
        <v>140</v>
      </c>
      <c r="D16" s="44" t="s">
        <v>141</v>
      </c>
      <c r="E16" s="45"/>
      <c r="F16" s="46"/>
      <c r="G16" s="15">
        <f>'29-08-2022 106'!G23</f>
        <v>305496.60000000003</v>
      </c>
    </row>
    <row r="17" spans="3:8" ht="21.75" thickBot="1" x14ac:dyDescent="0.3">
      <c r="C17" s="44" t="s">
        <v>22</v>
      </c>
      <c r="D17" s="45"/>
      <c r="E17" s="45"/>
      <c r="F17" s="46"/>
      <c r="G17" s="16">
        <f>G15+G16</f>
        <v>344885.60000000003</v>
      </c>
      <c r="H17" s="17"/>
    </row>
    <row r="18" spans="3:8" ht="21.75" thickBot="1" x14ac:dyDescent="0.3">
      <c r="C18" s="44" t="s">
        <v>143</v>
      </c>
      <c r="D18" s="45"/>
      <c r="E18" s="45"/>
      <c r="F18" s="46"/>
      <c r="G18" s="18">
        <v>80000</v>
      </c>
    </row>
    <row r="19" spans="3:8" ht="21.75" thickBot="1" x14ac:dyDescent="0.3">
      <c r="C19" s="44" t="s">
        <v>22</v>
      </c>
      <c r="D19" s="45"/>
      <c r="E19" s="45"/>
      <c r="F19" s="46"/>
      <c r="G19" s="19">
        <f>G17-G18</f>
        <v>264885.60000000003</v>
      </c>
    </row>
  </sheetData>
  <mergeCells count="14">
    <mergeCell ref="C7:D8"/>
    <mergeCell ref="E7:G8"/>
    <mergeCell ref="C18:F18"/>
    <mergeCell ref="C19:F19"/>
    <mergeCell ref="C3:C4"/>
    <mergeCell ref="D3:F4"/>
    <mergeCell ref="G3:G4"/>
    <mergeCell ref="C5:C6"/>
    <mergeCell ref="D5:G6"/>
    <mergeCell ref="C13:D13"/>
    <mergeCell ref="C14:F14"/>
    <mergeCell ref="C15:F15"/>
    <mergeCell ref="D16:F16"/>
    <mergeCell ref="C17:F17"/>
  </mergeCells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9"/>
  <sheetViews>
    <sheetView topLeftCell="B1" zoomScale="90" zoomScaleNormal="90" workbookViewId="0">
      <selection activeCell="B10" sqref="B10"/>
    </sheetView>
  </sheetViews>
  <sheetFormatPr defaultRowHeight="15" x14ac:dyDescent="0.25"/>
  <cols>
    <col min="2" max="2" width="12.7109375" bestFit="1" customWidth="1"/>
    <col min="3" max="3" width="13.7109375" customWidth="1"/>
    <col min="4" max="4" width="30.7109375" customWidth="1"/>
    <col min="5" max="5" width="12.5703125" bestFit="1" customWidth="1"/>
    <col min="6" max="6" width="14" bestFit="1" customWidth="1"/>
    <col min="7" max="7" width="16.5703125" customWidth="1"/>
    <col min="8" max="8" width="19.28515625" bestFit="1" customWidth="1"/>
    <col min="9" max="9" width="26.140625" bestFit="1" customWidth="1"/>
    <col min="10" max="10" width="7.42578125" bestFit="1" customWidth="1"/>
    <col min="11" max="11" width="13.140625" customWidth="1"/>
  </cols>
  <sheetData>
    <row r="2" spans="2:12" ht="15.75" thickBot="1" x14ac:dyDescent="0.3">
      <c r="H2" t="s">
        <v>104</v>
      </c>
    </row>
    <row r="3" spans="2:12" ht="15" customHeight="1" x14ac:dyDescent="0.25">
      <c r="B3" s="1"/>
      <c r="C3" s="28" t="s">
        <v>0</v>
      </c>
      <c r="D3" s="30" t="s">
        <v>1</v>
      </c>
      <c r="E3" s="31"/>
      <c r="F3" s="31"/>
      <c r="G3" s="34">
        <v>108</v>
      </c>
    </row>
    <row r="4" spans="2:12" ht="15.75" customHeight="1" thickBot="1" x14ac:dyDescent="0.3">
      <c r="B4" s="1"/>
      <c r="C4" s="29"/>
      <c r="D4" s="32"/>
      <c r="E4" s="33"/>
      <c r="F4" s="33"/>
      <c r="G4" s="35"/>
      <c r="H4" t="s">
        <v>127</v>
      </c>
    </row>
    <row r="5" spans="2:12" ht="15" customHeight="1" x14ac:dyDescent="0.25">
      <c r="B5" s="1"/>
      <c r="C5" s="36" t="s">
        <v>142</v>
      </c>
      <c r="D5" s="38" t="s">
        <v>2</v>
      </c>
      <c r="E5" s="39"/>
      <c r="F5" s="39"/>
      <c r="G5" s="40"/>
      <c r="J5" s="2" t="s">
        <v>3</v>
      </c>
      <c r="L5">
        <f>55-20</f>
        <v>35</v>
      </c>
    </row>
    <row r="6" spans="2:12" ht="15.75" customHeight="1" thickBot="1" x14ac:dyDescent="0.3">
      <c r="B6" s="1"/>
      <c r="C6" s="37"/>
      <c r="D6" s="41"/>
      <c r="E6" s="42"/>
      <c r="F6" s="42"/>
      <c r="G6" s="43"/>
      <c r="J6" s="2">
        <v>2</v>
      </c>
    </row>
    <row r="7" spans="2:12" ht="15" customHeight="1" x14ac:dyDescent="0.25">
      <c r="B7" s="1"/>
      <c r="C7" s="22" t="s">
        <v>4</v>
      </c>
      <c r="D7" s="23"/>
      <c r="E7" s="22" t="s">
        <v>5</v>
      </c>
      <c r="F7" s="26"/>
      <c r="G7" s="23"/>
      <c r="I7" t="s">
        <v>103</v>
      </c>
      <c r="J7" s="2" t="s">
        <v>6</v>
      </c>
      <c r="K7" s="1"/>
    </row>
    <row r="8" spans="2:12" ht="15.75" customHeight="1" thickBot="1" x14ac:dyDescent="0.3">
      <c r="B8" s="1"/>
      <c r="C8" s="24"/>
      <c r="D8" s="25"/>
      <c r="E8" s="24"/>
      <c r="F8" s="27"/>
      <c r="G8" s="25"/>
      <c r="J8" s="2" t="s">
        <v>7</v>
      </c>
    </row>
    <row r="9" spans="2:12" ht="19.5" thickBot="1" x14ac:dyDescent="0.3">
      <c r="B9" s="1"/>
      <c r="C9" s="3" t="s">
        <v>8</v>
      </c>
      <c r="D9" s="3" t="s">
        <v>9</v>
      </c>
      <c r="E9" s="3" t="s">
        <v>10</v>
      </c>
      <c r="F9" s="4" t="s">
        <v>11</v>
      </c>
      <c r="G9" s="3" t="s">
        <v>12</v>
      </c>
    </row>
    <row r="10" spans="2:12" ht="19.5" customHeight="1" x14ac:dyDescent="0.25">
      <c r="B10" s="1"/>
      <c r="C10" s="5">
        <v>1</v>
      </c>
      <c r="D10" s="5" t="s">
        <v>27</v>
      </c>
      <c r="E10" s="6">
        <v>6</v>
      </c>
      <c r="F10" s="5">
        <v>5</v>
      </c>
      <c r="G10" s="5">
        <f>E10*F10</f>
        <v>30</v>
      </c>
      <c r="H10" s="1" t="s">
        <v>15</v>
      </c>
      <c r="I10" s="21" t="s">
        <v>133</v>
      </c>
    </row>
    <row r="11" spans="2:12" ht="19.5" customHeight="1" x14ac:dyDescent="0.25">
      <c r="C11" s="5">
        <v>2</v>
      </c>
      <c r="D11" s="5" t="s">
        <v>18</v>
      </c>
      <c r="E11" s="6">
        <v>60</v>
      </c>
      <c r="F11" s="5">
        <v>5</v>
      </c>
      <c r="G11" s="5">
        <f t="shared" ref="G11:G12" si="0">E11*F11</f>
        <v>300</v>
      </c>
    </row>
    <row r="12" spans="2:12" ht="19.5" customHeight="1" thickBot="1" x14ac:dyDescent="0.3">
      <c r="B12" s="1"/>
      <c r="C12" s="5">
        <v>3</v>
      </c>
      <c r="D12" s="5" t="s">
        <v>19</v>
      </c>
      <c r="E12" s="6">
        <v>50</v>
      </c>
      <c r="F12" s="5">
        <v>5</v>
      </c>
      <c r="G12" s="5">
        <f t="shared" si="0"/>
        <v>250</v>
      </c>
      <c r="H12" t="s">
        <v>128</v>
      </c>
    </row>
    <row r="13" spans="2:12" ht="19.5" customHeight="1" thickBot="1" x14ac:dyDescent="0.3">
      <c r="B13" s="1"/>
      <c r="C13" s="47" t="s">
        <v>20</v>
      </c>
      <c r="D13" s="48"/>
      <c r="E13" s="8">
        <f>SUM(E10:E12)</f>
        <v>116</v>
      </c>
      <c r="F13" s="9"/>
      <c r="G13" s="10">
        <f>SUM(G10:G12)</f>
        <v>580</v>
      </c>
    </row>
    <row r="14" spans="2:12" ht="21.75" thickBot="1" x14ac:dyDescent="0.3">
      <c r="B14" s="1"/>
      <c r="C14" s="44" t="s">
        <v>21</v>
      </c>
      <c r="D14" s="45"/>
      <c r="E14" s="45"/>
      <c r="F14" s="46"/>
      <c r="G14" s="11">
        <v>70</v>
      </c>
    </row>
    <row r="15" spans="2:12" ht="21.75" thickBot="1" x14ac:dyDescent="0.3">
      <c r="B15" s="1"/>
      <c r="C15" s="44" t="s">
        <v>20</v>
      </c>
      <c r="D15" s="45"/>
      <c r="E15" s="45"/>
      <c r="F15" s="46"/>
      <c r="G15" s="12">
        <f>G13*G14</f>
        <v>40600</v>
      </c>
    </row>
    <row r="16" spans="2:12" ht="21.75" thickBot="1" x14ac:dyDescent="0.3">
      <c r="C16" s="14" t="s">
        <v>144</v>
      </c>
      <c r="D16" s="44" t="s">
        <v>145</v>
      </c>
      <c r="E16" s="45"/>
      <c r="F16" s="46"/>
      <c r="G16" s="15">
        <f>'30-08-2022 107'!G19</f>
        <v>264885.60000000003</v>
      </c>
    </row>
    <row r="17" spans="3:8" ht="21.75" thickBot="1" x14ac:dyDescent="0.3">
      <c r="C17" s="44" t="s">
        <v>22</v>
      </c>
      <c r="D17" s="45"/>
      <c r="E17" s="45"/>
      <c r="F17" s="46"/>
      <c r="G17" s="16">
        <f>G15+G16</f>
        <v>305485.60000000003</v>
      </c>
      <c r="H17" s="17"/>
    </row>
    <row r="18" spans="3:8" ht="21.75" thickBot="1" x14ac:dyDescent="0.3">
      <c r="C18" s="44" t="s">
        <v>146</v>
      </c>
      <c r="D18" s="45"/>
      <c r="E18" s="45"/>
      <c r="F18" s="46"/>
      <c r="G18" s="18">
        <v>40000</v>
      </c>
    </row>
    <row r="19" spans="3:8" ht="21.75" thickBot="1" x14ac:dyDescent="0.3">
      <c r="C19" s="44" t="s">
        <v>22</v>
      </c>
      <c r="D19" s="45"/>
      <c r="E19" s="45"/>
      <c r="F19" s="46"/>
      <c r="G19" s="19">
        <f>G17-G18</f>
        <v>265485.60000000003</v>
      </c>
    </row>
  </sheetData>
  <mergeCells count="14">
    <mergeCell ref="C7:D8"/>
    <mergeCell ref="E7:G8"/>
    <mergeCell ref="C18:F18"/>
    <mergeCell ref="C19:F19"/>
    <mergeCell ref="C3:C4"/>
    <mergeCell ref="D3:F4"/>
    <mergeCell ref="G3:G4"/>
    <mergeCell ref="C5:C6"/>
    <mergeCell ref="D5:G6"/>
    <mergeCell ref="C13:D13"/>
    <mergeCell ref="C14:F14"/>
    <mergeCell ref="C15:F15"/>
    <mergeCell ref="D16:F16"/>
    <mergeCell ref="C17:F1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01-08-2022 91</vt:lpstr>
      <vt:lpstr>02-08-2022 92</vt:lpstr>
      <vt:lpstr>03-08-2022 93</vt:lpstr>
      <vt:lpstr>04-08-2022 94</vt:lpstr>
      <vt:lpstr>05-08-2022 95</vt:lpstr>
      <vt:lpstr>08-08-2022 96</vt:lpstr>
      <vt:lpstr>09-08-2022 97</vt:lpstr>
      <vt:lpstr>10-08-2022 98</vt:lpstr>
      <vt:lpstr>11-08-2022 99</vt:lpstr>
      <vt:lpstr>12-08-2022 100</vt:lpstr>
      <vt:lpstr>24-08-2022 101</vt:lpstr>
      <vt:lpstr>25-08-2022 102</vt:lpstr>
      <vt:lpstr>26-08-2022 103</vt:lpstr>
      <vt:lpstr>27-08-2022 104</vt:lpstr>
      <vt:lpstr>28-08-2022 105</vt:lpstr>
      <vt:lpstr>29-08-2022 106</vt:lpstr>
      <vt:lpstr>30-08-2022 107</vt:lpstr>
      <vt:lpstr>31-08-2022 108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2022-08-01T13:50:13Z</dcterms:created>
  <dcterms:modified xsi:type="dcterms:W3CDTF">2023-12-17T19:42:03Z</dcterms:modified>
</cp:coreProperties>
</file>