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xr:revisionPtr revIDLastSave="0" documentId="13_ncr:1_{B4D06B05-DE16-4A58-B140-260A65EB8FE1}" xr6:coauthVersionLast="47" xr6:coauthVersionMax="47" xr10:uidLastSave="{00000000-0000-0000-0000-000000000000}"/>
  <bookViews>
    <workbookView xWindow="-120" yWindow="-120" windowWidth="24240" windowHeight="13140" firstSheet="25" activeTab="30" xr2:uid="{010843F6-1420-4F3A-95D8-BB53558A150E}"/>
  </bookViews>
  <sheets>
    <sheet name="01-12-2022 157" sheetId="1" r:id="rId1"/>
    <sheet name="02-12-2022 158" sheetId="2" r:id="rId2"/>
    <sheet name="03-12-2022 159" sheetId="3" r:id="rId3"/>
    <sheet name="04-12-2022 160" sheetId="4" r:id="rId4"/>
    <sheet name="05-12-2022 161" sheetId="5" r:id="rId5"/>
    <sheet name="06-12-2022 162" sheetId="6" r:id="rId6"/>
    <sheet name="07-12-2022 163" sheetId="7" r:id="rId7"/>
    <sheet name="08-12-2022 164" sheetId="8" r:id="rId8"/>
    <sheet name="09-12-2022 165" sheetId="9" r:id="rId9"/>
    <sheet name="10-12-2022 166" sheetId="10" r:id="rId10"/>
    <sheet name="11-12-2022 167" sheetId="11" r:id="rId11"/>
    <sheet name="12-12-2022 168" sheetId="12" r:id="rId12"/>
    <sheet name="13-12-2022 169" sheetId="13" r:id="rId13"/>
    <sheet name="14-12-2022 170" sheetId="14" r:id="rId14"/>
    <sheet name="15-12-2022 171" sheetId="15" r:id="rId15"/>
    <sheet name="16-12-2022 172" sheetId="16" r:id="rId16"/>
    <sheet name="17-12-2022 173" sheetId="17" r:id="rId17"/>
    <sheet name="18-12-2022 174" sheetId="18" r:id="rId18"/>
    <sheet name="19-12-2022 175" sheetId="19" r:id="rId19"/>
    <sheet name="20-12-2022 176" sheetId="20" r:id="rId20"/>
    <sheet name="21-12-2022 177" sheetId="21" r:id="rId21"/>
    <sheet name="22-12-2022 178" sheetId="22" r:id="rId22"/>
    <sheet name="23-12-2022 179" sheetId="23" r:id="rId23"/>
    <sheet name="24-12-2022 180" sheetId="24" r:id="rId24"/>
    <sheet name="25-12-2022 181" sheetId="25" r:id="rId25"/>
    <sheet name="26-12-2022 182" sheetId="26" r:id="rId26"/>
    <sheet name="27-12-2022 183" sheetId="27" r:id="rId27"/>
    <sheet name="28-12-2022 184" sheetId="28" r:id="rId28"/>
    <sheet name="29-12-2022 185" sheetId="29" r:id="rId29"/>
    <sheet name="30-12-2022 186" sheetId="30" r:id="rId30"/>
    <sheet name="31-12-2022 187" sheetId="31" r:id="rId31"/>
  </sheets>
  <externalReferences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1" l="1"/>
  <c r="G11" i="31"/>
  <c r="G12" i="31"/>
  <c r="G13" i="31"/>
  <c r="G10" i="31"/>
  <c r="E14" i="31"/>
  <c r="G17" i="30"/>
  <c r="E14" i="30"/>
  <c r="G13" i="30"/>
  <c r="G12" i="30"/>
  <c r="G11" i="30"/>
  <c r="G10" i="30"/>
  <c r="G19" i="29"/>
  <c r="E16" i="29"/>
  <c r="G15" i="29"/>
  <c r="G14" i="29"/>
  <c r="G13" i="29"/>
  <c r="G12" i="29"/>
  <c r="G11" i="29"/>
  <c r="G10" i="29"/>
  <c r="G20" i="28"/>
  <c r="G12" i="28"/>
  <c r="E17" i="28"/>
  <c r="G16" i="28"/>
  <c r="G15" i="28"/>
  <c r="G14" i="28"/>
  <c r="G13" i="28"/>
  <c r="G11" i="28"/>
  <c r="G10" i="28"/>
  <c r="G19" i="27"/>
  <c r="E16" i="27"/>
  <c r="G15" i="27"/>
  <c r="G14" i="27"/>
  <c r="G13" i="27"/>
  <c r="G12" i="27"/>
  <c r="G11" i="27"/>
  <c r="G10" i="27"/>
  <c r="G16" i="27" s="1"/>
  <c r="G18" i="27" s="1"/>
  <c r="G25" i="26"/>
  <c r="G11" i="26"/>
  <c r="G12" i="26"/>
  <c r="G13" i="26"/>
  <c r="G14" i="26"/>
  <c r="G15" i="26"/>
  <c r="G16" i="26"/>
  <c r="G17" i="26"/>
  <c r="G18" i="26"/>
  <c r="G19" i="26"/>
  <c r="G20" i="26"/>
  <c r="G21" i="26"/>
  <c r="E22" i="26"/>
  <c r="G10" i="26"/>
  <c r="G17" i="25"/>
  <c r="G14" i="31" l="1"/>
  <c r="G16" i="31" s="1"/>
  <c r="G18" i="31" s="1"/>
  <c r="G20" i="31" s="1"/>
  <c r="G14" i="30"/>
  <c r="G16" i="30" s="1"/>
  <c r="G18" i="30" s="1"/>
  <c r="G20" i="30" s="1"/>
  <c r="G16" i="29"/>
  <c r="G18" i="29" s="1"/>
  <c r="G20" i="29" s="1"/>
  <c r="G17" i="28"/>
  <c r="G19" i="28" s="1"/>
  <c r="G21" i="28" s="1"/>
  <c r="G23" i="28" s="1"/>
  <c r="G20" i="27"/>
  <c r="G22" i="27" s="1"/>
  <c r="G22" i="26"/>
  <c r="G24" i="26" s="1"/>
  <c r="G26" i="26" s="1"/>
  <c r="G28" i="26" s="1"/>
  <c r="E14" i="25"/>
  <c r="G13" i="25"/>
  <c r="G12" i="25"/>
  <c r="G11" i="25"/>
  <c r="G10" i="25"/>
  <c r="G20" i="24"/>
  <c r="G11" i="24"/>
  <c r="G12" i="24"/>
  <c r="G13" i="24"/>
  <c r="G14" i="24"/>
  <c r="G15" i="24"/>
  <c r="G16" i="24"/>
  <c r="E17" i="24"/>
  <c r="G10" i="24"/>
  <c r="G18" i="23"/>
  <c r="G19" i="23" s="1"/>
  <c r="G11" i="23"/>
  <c r="G12" i="23"/>
  <c r="G13" i="23"/>
  <c r="G14" i="23"/>
  <c r="E15" i="23"/>
  <c r="G10" i="23"/>
  <c r="G19" i="22"/>
  <c r="G20" i="22"/>
  <c r="G18" i="22"/>
  <c r="G13" i="22"/>
  <c r="E14" i="22"/>
  <c r="G12" i="22"/>
  <c r="G11" i="22"/>
  <c r="G10" i="22"/>
  <c r="G22" i="21"/>
  <c r="G13" i="21"/>
  <c r="G14" i="21"/>
  <c r="G11" i="21"/>
  <c r="G10" i="21"/>
  <c r="G17" i="21"/>
  <c r="G12" i="21"/>
  <c r="G16" i="21"/>
  <c r="E19" i="21"/>
  <c r="G18" i="21"/>
  <c r="G15" i="21"/>
  <c r="G17" i="20"/>
  <c r="E14" i="20"/>
  <c r="G13" i="20"/>
  <c r="G12" i="20"/>
  <c r="G11" i="20"/>
  <c r="G10" i="20"/>
  <c r="G19" i="19"/>
  <c r="G11" i="19"/>
  <c r="G12" i="19"/>
  <c r="G13" i="19"/>
  <c r="G14" i="19"/>
  <c r="G15" i="19"/>
  <c r="E16" i="19"/>
  <c r="G10" i="19"/>
  <c r="G16" i="19" s="1"/>
  <c r="G18" i="19" s="1"/>
  <c r="G15" i="18"/>
  <c r="E12" i="18"/>
  <c r="G11" i="18"/>
  <c r="G10" i="18"/>
  <c r="G19" i="17"/>
  <c r="G11" i="17"/>
  <c r="G12" i="17"/>
  <c r="G13" i="17"/>
  <c r="G14" i="17"/>
  <c r="G15" i="17"/>
  <c r="E16" i="17"/>
  <c r="G10" i="17"/>
  <c r="G16" i="16"/>
  <c r="G11" i="16"/>
  <c r="G12" i="16"/>
  <c r="E13" i="16"/>
  <c r="G10" i="16"/>
  <c r="G13" i="16" s="1"/>
  <c r="G15" i="16" s="1"/>
  <c r="G17" i="16" s="1"/>
  <c r="G19" i="16" s="1"/>
  <c r="G15" i="15"/>
  <c r="E12" i="15"/>
  <c r="G11" i="15"/>
  <c r="G10" i="15"/>
  <c r="G10" i="14"/>
  <c r="G16" i="14"/>
  <c r="E13" i="14"/>
  <c r="G12" i="14"/>
  <c r="G11" i="14"/>
  <c r="G17" i="13"/>
  <c r="G11" i="13"/>
  <c r="G12" i="13"/>
  <c r="G13" i="13"/>
  <c r="E14" i="13"/>
  <c r="G10" i="13"/>
  <c r="G16" i="12"/>
  <c r="E13" i="12"/>
  <c r="G12" i="12"/>
  <c r="G11" i="12"/>
  <c r="G10" i="12"/>
  <c r="G13" i="12" s="1"/>
  <c r="G15" i="12" s="1"/>
  <c r="G14" i="25" l="1"/>
  <c r="G16" i="25" s="1"/>
  <c r="G18" i="25" s="1"/>
  <c r="G20" i="25" s="1"/>
  <c r="G17" i="24"/>
  <c r="G19" i="24" s="1"/>
  <c r="G21" i="24" s="1"/>
  <c r="G23" i="24" s="1"/>
  <c r="G15" i="23"/>
  <c r="G17" i="23" s="1"/>
  <c r="G21" i="23" s="1"/>
  <c r="G14" i="22"/>
  <c r="G16" i="22" s="1"/>
  <c r="G19" i="21"/>
  <c r="G21" i="21" s="1"/>
  <c r="G23" i="21" s="1"/>
  <c r="G25" i="21" s="1"/>
  <c r="G14" i="20"/>
  <c r="G16" i="20" s="1"/>
  <c r="G18" i="20" s="1"/>
  <c r="G20" i="20" s="1"/>
  <c r="G20" i="19"/>
  <c r="G22" i="19" s="1"/>
  <c r="G12" i="18"/>
  <c r="G14" i="18" s="1"/>
  <c r="G16" i="18" s="1"/>
  <c r="G18" i="18" s="1"/>
  <c r="G16" i="17"/>
  <c r="G18" i="17" s="1"/>
  <c r="G20" i="17" s="1"/>
  <c r="G22" i="17" s="1"/>
  <c r="G12" i="15"/>
  <c r="G14" i="15" s="1"/>
  <c r="G16" i="15" s="1"/>
  <c r="G18" i="15" s="1"/>
  <c r="G13" i="14"/>
  <c r="G15" i="14" s="1"/>
  <c r="G17" i="14" s="1"/>
  <c r="G19" i="14" s="1"/>
  <c r="G14" i="13"/>
  <c r="G16" i="13" s="1"/>
  <c r="G18" i="13" s="1"/>
  <c r="G20" i="13" s="1"/>
  <c r="G17" i="12"/>
  <c r="G22" i="22" l="1"/>
  <c r="G18" i="11"/>
  <c r="G11" i="11"/>
  <c r="G12" i="11"/>
  <c r="G13" i="11"/>
  <c r="G14" i="11"/>
  <c r="E15" i="11"/>
  <c r="G10" i="11"/>
  <c r="G15" i="11" s="1"/>
  <c r="G17" i="11" s="1"/>
  <c r="G11" i="10"/>
  <c r="G12" i="10"/>
  <c r="G13" i="10"/>
  <c r="G17" i="10"/>
  <c r="E14" i="10"/>
  <c r="G10" i="10"/>
  <c r="G20" i="9"/>
  <c r="G11" i="9"/>
  <c r="G12" i="9"/>
  <c r="G13" i="9"/>
  <c r="G14" i="9"/>
  <c r="G15" i="9"/>
  <c r="G16" i="9"/>
  <c r="E17" i="9"/>
  <c r="G10" i="9"/>
  <c r="G17" i="8"/>
  <c r="G19" i="11" l="1"/>
  <c r="G21" i="11" s="1"/>
  <c r="G14" i="10"/>
  <c r="G16" i="10" s="1"/>
  <c r="G18" i="10" s="1"/>
  <c r="G20" i="10" s="1"/>
  <c r="G17" i="9"/>
  <c r="G19" i="9" s="1"/>
  <c r="G21" i="9" s="1"/>
  <c r="G23" i="9" s="1"/>
  <c r="E14" i="8"/>
  <c r="G13" i="8"/>
  <c r="G12" i="8"/>
  <c r="G11" i="8"/>
  <c r="G10" i="8"/>
  <c r="G17" i="7"/>
  <c r="E14" i="7"/>
  <c r="G13" i="7"/>
  <c r="G12" i="7"/>
  <c r="G11" i="7"/>
  <c r="G10" i="7"/>
  <c r="G21" i="6"/>
  <c r="G18" i="6"/>
  <c r="E15" i="6"/>
  <c r="G14" i="6"/>
  <c r="G13" i="6"/>
  <c r="G12" i="6"/>
  <c r="G11" i="6"/>
  <c r="G10" i="6"/>
  <c r="G15" i="6" s="1"/>
  <c r="G17" i="6" s="1"/>
  <c r="G18" i="5"/>
  <c r="G12" i="5"/>
  <c r="E15" i="5"/>
  <c r="G14" i="5"/>
  <c r="G13" i="5"/>
  <c r="G11" i="5"/>
  <c r="G10" i="5"/>
  <c r="G17" i="4"/>
  <c r="G14" i="8" l="1"/>
  <c r="G16" i="8" s="1"/>
  <c r="G18" i="8" s="1"/>
  <c r="G20" i="8" s="1"/>
  <c r="G14" i="7"/>
  <c r="G16" i="7" s="1"/>
  <c r="G18" i="7" s="1"/>
  <c r="G20" i="7" s="1"/>
  <c r="G19" i="6"/>
  <c r="G15" i="5"/>
  <c r="G17" i="5" s="1"/>
  <c r="G19" i="5" s="1"/>
  <c r="E14" i="4"/>
  <c r="G13" i="4"/>
  <c r="G12" i="4"/>
  <c r="G11" i="4"/>
  <c r="G10" i="4"/>
  <c r="G19" i="3"/>
  <c r="G12" i="3"/>
  <c r="G10" i="3"/>
  <c r="G14" i="3"/>
  <c r="G13" i="3"/>
  <c r="G15" i="3"/>
  <c r="E16" i="3"/>
  <c r="G11" i="3"/>
  <c r="G17" i="2"/>
  <c r="E14" i="2"/>
  <c r="G13" i="2"/>
  <c r="G12" i="2"/>
  <c r="G11" i="2"/>
  <c r="G10" i="2"/>
  <c r="G17" i="1"/>
  <c r="G14" i="4" l="1"/>
  <c r="G16" i="4" s="1"/>
  <c r="G18" i="4" s="1"/>
  <c r="G20" i="4" s="1"/>
  <c r="G16" i="3"/>
  <c r="G18" i="3" s="1"/>
  <c r="G20" i="3" s="1"/>
  <c r="G22" i="3" s="1"/>
  <c r="G14" i="2"/>
  <c r="G16" i="2" s="1"/>
  <c r="G18" i="2" s="1"/>
  <c r="G20" i="2" s="1"/>
  <c r="E14" i="1"/>
  <c r="G13" i="1"/>
  <c r="G12" i="1"/>
  <c r="G11" i="1"/>
  <c r="G10" i="1"/>
  <c r="G14" i="1" l="1"/>
  <c r="G16" i="1" s="1"/>
  <c r="G18" i="1" s="1"/>
  <c r="G20" i="1" s="1"/>
</calcChain>
</file>

<file path=xl/sharedStrings.xml><?xml version="1.0" encoding="utf-8"?>
<sst xmlns="http://schemas.openxmlformats.org/spreadsheetml/2006/main" count="831" uniqueCount="156">
  <si>
    <t>TVM-BAH</t>
  </si>
  <si>
    <t>LIRA INTERNATIONAL</t>
  </si>
  <si>
    <t>DELICIOUS FOOD EXPORTS (THUCKALAY)</t>
  </si>
  <si>
    <t>Labour</t>
  </si>
  <si>
    <t>PACKING SPOT</t>
  </si>
  <si>
    <t>THUCKALAY</t>
  </si>
  <si>
    <t>ALBERT</t>
  </si>
  <si>
    <t>EDWIN</t>
  </si>
  <si>
    <t>SL/NO</t>
  </si>
  <si>
    <t>ITEMS</t>
  </si>
  <si>
    <t>QTY</t>
  </si>
  <si>
    <t xml:space="preserve">PACKING </t>
  </si>
  <si>
    <t>WEIGHT</t>
  </si>
  <si>
    <t>PINEAPPLE</t>
  </si>
  <si>
    <t>RK</t>
  </si>
  <si>
    <t>YB</t>
  </si>
  <si>
    <t>TOTAL</t>
  </si>
  <si>
    <t>Price Per kg</t>
  </si>
  <si>
    <t>BALANCE AMOUNT</t>
  </si>
  <si>
    <t>01/12/2022 Thursday</t>
  </si>
  <si>
    <t>G.MANGO</t>
  </si>
  <si>
    <t>BILL: 156</t>
  </si>
  <si>
    <t>30/11/2022 BILL BALANCE</t>
  </si>
  <si>
    <t>01/12/2022 CREDIT AMOUNT</t>
  </si>
  <si>
    <t>02/12/2022 Friday</t>
  </si>
  <si>
    <t>B.LEAVES</t>
  </si>
  <si>
    <t>BILL: 157</t>
  </si>
  <si>
    <t>01/12/2022 BILL BALANCE</t>
  </si>
  <si>
    <t>02/12/2022 CREDIT AMOUNT</t>
  </si>
  <si>
    <t>DRUMSTICK</t>
  </si>
  <si>
    <t>S.ONION</t>
  </si>
  <si>
    <t>03/12/2022 CREDIT AMOUNT</t>
  </si>
  <si>
    <t>BILL: 158</t>
  </si>
  <si>
    <t>02/12/2022 BILL BALANCE</t>
  </si>
  <si>
    <t>03/12/2022 Saturday</t>
  </si>
  <si>
    <t>04/12/2022 Sunday</t>
  </si>
  <si>
    <t>BILL: 159</t>
  </si>
  <si>
    <t>03/12/2022 BILL BALANCE</t>
  </si>
  <si>
    <t>04/12/2022 CREDIT AMOUNT</t>
  </si>
  <si>
    <t>05/12/2022 Monday</t>
  </si>
  <si>
    <t>RP</t>
  </si>
  <si>
    <t>BILL: 160</t>
  </si>
  <si>
    <t>04/12/2022 BILL BALANCE</t>
  </si>
  <si>
    <t>06/12/2022 Tuesday</t>
  </si>
  <si>
    <t>NELLI</t>
  </si>
  <si>
    <t>BILL: 161</t>
  </si>
  <si>
    <t>05/12/2022 BILL BALANCE</t>
  </si>
  <si>
    <t>05/12/2022 CREDIT AMOUNT</t>
  </si>
  <si>
    <t>07/12/2022 Wednesday</t>
  </si>
  <si>
    <t>BILL: 162</t>
  </si>
  <si>
    <t>06/12/2022 BILL BALANCE</t>
  </si>
  <si>
    <t>06/12/2022 CREDIT AMOUNT</t>
  </si>
  <si>
    <t>08/12/2022 Thursday</t>
  </si>
  <si>
    <t>BILL: 163</t>
  </si>
  <si>
    <t>07/12/2022 BILL BALANCE</t>
  </si>
  <si>
    <t>08/12/2022 CREDIT AMOUNT</t>
  </si>
  <si>
    <t>09/12/2022 Friday</t>
  </si>
  <si>
    <t>GOOSEBERRY</t>
  </si>
  <si>
    <t>BILL: 164</t>
  </si>
  <si>
    <t>08/12/2022 BILL BALANCE</t>
  </si>
  <si>
    <t>10/12/2022 Saturday</t>
  </si>
  <si>
    <t>BILL: 165</t>
  </si>
  <si>
    <t>09/12/2022 BILL BALANCE</t>
  </si>
  <si>
    <t>10/12/2022 CREDIT AMOUNT</t>
  </si>
  <si>
    <t>11/12/2022 Sunday</t>
  </si>
  <si>
    <t>BILL: 166</t>
  </si>
  <si>
    <t>10/12/2022 BILL BALANCE</t>
  </si>
  <si>
    <t>11/12/2022 CREDIT AMOUNT</t>
  </si>
  <si>
    <t>12/12/2022 Monday</t>
  </si>
  <si>
    <t>BILL: 167</t>
  </si>
  <si>
    <t>11/12/2022 BILL BALANCE</t>
  </si>
  <si>
    <t>13/12/2022 Tuesday</t>
  </si>
  <si>
    <t>BILL: 168</t>
  </si>
  <si>
    <t>12/12/2022 BILL BALANCE</t>
  </si>
  <si>
    <t>12/12/2022 CREDIT AMOUNT</t>
  </si>
  <si>
    <t>14/12/2022 Wednesday</t>
  </si>
  <si>
    <t>13/12/2022 BILL BALANCE</t>
  </si>
  <si>
    <t>BILL: 169</t>
  </si>
  <si>
    <t>13/12/2022 CREDIT AMOUNT</t>
  </si>
  <si>
    <t>15/12/2022 Thursday</t>
  </si>
  <si>
    <t>BILL: 170</t>
  </si>
  <si>
    <t>14/12/2022 BILL BALANCE</t>
  </si>
  <si>
    <t>14/12/2022 CREDIT AMOUNT</t>
  </si>
  <si>
    <t>16/12/2022 Friday</t>
  </si>
  <si>
    <t>15/12/2022 BILL BALANCE</t>
  </si>
  <si>
    <t>BILL: 171</t>
  </si>
  <si>
    <t>15/12/2022 CREDIT AMOUNT</t>
  </si>
  <si>
    <t>17/12/2022 Saturday</t>
  </si>
  <si>
    <t>BILL: 172</t>
  </si>
  <si>
    <t>16/12/2022 BILL BALANCE</t>
  </si>
  <si>
    <t>16/12/2022 CREDIT AMOUNT</t>
  </si>
  <si>
    <t>18/12/2022 Sunday</t>
  </si>
  <si>
    <t>BILL: 173</t>
  </si>
  <si>
    <t>17/12/2022 BILL BALANCE</t>
  </si>
  <si>
    <t>17/12/2022 CREDIT AMOUNT</t>
  </si>
  <si>
    <t>19/12/2022 Monday</t>
  </si>
  <si>
    <t>BILL: 174</t>
  </si>
  <si>
    <t>18/12/2022 BILL BALANCE</t>
  </si>
  <si>
    <t>18/12/2022 CREDIT AMOUNT</t>
  </si>
  <si>
    <t>20/12/2022 Tuesday</t>
  </si>
  <si>
    <t>19/12/2022 BILL BALANCE</t>
  </si>
  <si>
    <t>BILL: 175</t>
  </si>
  <si>
    <t>19/12/2022 CREDIT AMOUNT</t>
  </si>
  <si>
    <t>PO</t>
  </si>
  <si>
    <t>KOVA</t>
  </si>
  <si>
    <t>21/12/2022 Wednesday</t>
  </si>
  <si>
    <t>BILL: 176</t>
  </si>
  <si>
    <t>20/12/2022 BILL BALANCE</t>
  </si>
  <si>
    <t>21/12/2022 CREDIT AMOUNT</t>
  </si>
  <si>
    <t>22/12/2022 Thursday</t>
  </si>
  <si>
    <t>Kuruthola box + Other expenses</t>
  </si>
  <si>
    <t>BILL: 177</t>
  </si>
  <si>
    <t>21/12/2022 BILL BALANCE</t>
  </si>
  <si>
    <t>TOTAL AMOUNT</t>
  </si>
  <si>
    <t>23/12/2022 Friday</t>
  </si>
  <si>
    <t>BILL: 178</t>
  </si>
  <si>
    <t>22/12/2022 BILL BALANCE</t>
  </si>
  <si>
    <t>22/12/2022 CREDIT AMOUNT</t>
  </si>
  <si>
    <t>24/12/2022 Saturday</t>
  </si>
  <si>
    <t>23/12/2022 BILL BALANCE</t>
  </si>
  <si>
    <t>23/12/2022 CREDIT AMOUNT</t>
  </si>
  <si>
    <t>BILL: 179</t>
  </si>
  <si>
    <t>25/12/2022 Sunday</t>
  </si>
  <si>
    <t>BILL: 180</t>
  </si>
  <si>
    <t>24/12/2022 BILL BALANCE</t>
  </si>
  <si>
    <t>24/12/2022 CREDIT AMOUNT</t>
  </si>
  <si>
    <t>26/12/2022 Monday</t>
  </si>
  <si>
    <t>AMLA</t>
  </si>
  <si>
    <t>GAWAR</t>
  </si>
  <si>
    <t>JACK SEED</t>
  </si>
  <si>
    <t>KOORKA</t>
  </si>
  <si>
    <t>BILL: 181</t>
  </si>
  <si>
    <t>25/12/2022 BILL BALANCE</t>
  </si>
  <si>
    <t>26/12/2022 CREDIT AMOUNT</t>
  </si>
  <si>
    <t>27/12/2022 Tuesday</t>
  </si>
  <si>
    <t>CB</t>
  </si>
  <si>
    <t>26/12/2022 BILL BALANCE</t>
  </si>
  <si>
    <t>BILL: 182</t>
  </si>
  <si>
    <t>27/12/2022 CREDIT AMOUNT</t>
  </si>
  <si>
    <t>28/12/2022 Wednesday</t>
  </si>
  <si>
    <t>B.FLOWER</t>
  </si>
  <si>
    <t>KAACHIL</t>
  </si>
  <si>
    <t>27/12/2022 BILL BALANCE</t>
  </si>
  <si>
    <t>BILL: 183</t>
  </si>
  <si>
    <t>28/12/2022 CREDIT AMOUNT</t>
  </si>
  <si>
    <t>29/12/2022 Thursday</t>
  </si>
  <si>
    <t>BILL: 184</t>
  </si>
  <si>
    <t>28/12/2022 BILL BALANCE</t>
  </si>
  <si>
    <t>29/12/2022 CREDIT AMOUNT</t>
  </si>
  <si>
    <t>30/12/2022 Friday</t>
  </si>
  <si>
    <t>29/12/2022 BILL BALANCE</t>
  </si>
  <si>
    <t>BILL: 185</t>
  </si>
  <si>
    <t>31/12/2022 Saturday</t>
  </si>
  <si>
    <t>30/12/2022 CREDIT AMOUNT</t>
  </si>
  <si>
    <t>BILL: 186</t>
  </si>
  <si>
    <t>30/12/2022 BILL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</si>
</sst>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5" fillId="8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3" borderId="1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2" fillId="6" borderId="11" xfId="0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11-2022 138"/>
      <sheetName val="02-11-2022 139"/>
      <sheetName val="03-11-2022 140"/>
      <sheetName val="04-11-2022 141"/>
      <sheetName val="05-11-2022 142"/>
      <sheetName val="06-11-2022 143"/>
      <sheetName val="07-11-2022 144"/>
      <sheetName val="14-11-2022 145"/>
      <sheetName val="15-11-2022 146"/>
      <sheetName val="16-11-2022 147"/>
      <sheetName val="17-11-2022 148"/>
      <sheetName val="18-11-2022 149"/>
      <sheetName val="19-11-2022 150"/>
      <sheetName val="20-11-2022 151"/>
      <sheetName val="21-11-2022 152"/>
      <sheetName val="22-11-2022 153"/>
      <sheetName val="23-11-2022 154"/>
      <sheetName val="29-11-2022 155"/>
      <sheetName val="30-11-2022 15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2">
          <cell r="G22">
            <v>487656.79999999993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BC9B-44A9-40FF-9123-6384DB25101A}">
  <dimension ref="B2:K20"/>
  <sheetViews>
    <sheetView workbookViewId="0">
      <selection activeCell="J15" sqref="J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157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19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20</v>
      </c>
      <c r="E10" s="5">
        <v>4</v>
      </c>
      <c r="F10" s="4">
        <v>4.5999999999999996</v>
      </c>
      <c r="G10" s="4">
        <f>E10*F10</f>
        <v>18.399999999999999</v>
      </c>
      <c r="I10" s="6"/>
    </row>
    <row r="11" spans="2:11" ht="18.75" x14ac:dyDescent="0.25">
      <c r="B11" s="1"/>
      <c r="C11" s="4">
        <v>2</v>
      </c>
      <c r="D11" s="4" t="s">
        <v>13</v>
      </c>
      <c r="E11" s="5">
        <v>22</v>
      </c>
      <c r="F11" s="4">
        <v>7.5</v>
      </c>
      <c r="G11" s="4">
        <f t="shared" ref="G11:G13" si="0">E11*F11</f>
        <v>165</v>
      </c>
      <c r="I11" s="6"/>
    </row>
    <row r="12" spans="2:11" ht="18.75" x14ac:dyDescent="0.25">
      <c r="B12" s="1"/>
      <c r="C12" s="4">
        <v>3</v>
      </c>
      <c r="D12" s="4" t="s">
        <v>14</v>
      </c>
      <c r="E12" s="5">
        <v>45</v>
      </c>
      <c r="F12" s="4">
        <v>5</v>
      </c>
      <c r="G12" s="4">
        <f t="shared" si="0"/>
        <v>225</v>
      </c>
      <c r="I12" s="6"/>
    </row>
    <row r="13" spans="2:11" ht="19.5" thickBot="1" x14ac:dyDescent="0.3">
      <c r="B13" s="1"/>
      <c r="C13" s="4">
        <v>4</v>
      </c>
      <c r="D13" s="4" t="s">
        <v>15</v>
      </c>
      <c r="E13" s="5">
        <v>45</v>
      </c>
      <c r="F13" s="4">
        <v>5</v>
      </c>
      <c r="G13" s="4">
        <f t="shared" si="0"/>
        <v>225</v>
      </c>
      <c r="I13" s="6"/>
    </row>
    <row r="14" spans="2:11" ht="19.5" thickBot="1" x14ac:dyDescent="0.3">
      <c r="B14" s="1"/>
      <c r="C14" s="22" t="s">
        <v>16</v>
      </c>
      <c r="D14" s="23"/>
      <c r="E14" s="7">
        <f>SUM(E10:E13)</f>
        <v>116</v>
      </c>
      <c r="F14" s="8"/>
      <c r="G14" s="9">
        <f>SUM(G10:G13)</f>
        <v>633.4</v>
      </c>
    </row>
    <row r="15" spans="2:11" ht="21.75" thickBot="1" x14ac:dyDescent="0.3">
      <c r="B15" s="1"/>
      <c r="C15" s="19" t="s">
        <v>17</v>
      </c>
      <c r="D15" s="20"/>
      <c r="E15" s="20"/>
      <c r="F15" s="21"/>
      <c r="G15" s="10">
        <v>63</v>
      </c>
    </row>
    <row r="16" spans="2:11" ht="21.75" thickBot="1" x14ac:dyDescent="0.3">
      <c r="B16" s="1"/>
      <c r="C16" s="19" t="s">
        <v>16</v>
      </c>
      <c r="D16" s="20"/>
      <c r="E16" s="20"/>
      <c r="F16" s="21"/>
      <c r="G16" s="11">
        <f>G14*G15</f>
        <v>39904.199999999997</v>
      </c>
    </row>
    <row r="17" spans="3:9" ht="21.75" thickBot="1" x14ac:dyDescent="0.3">
      <c r="C17" s="12" t="s">
        <v>21</v>
      </c>
      <c r="D17" s="19" t="s">
        <v>22</v>
      </c>
      <c r="E17" s="20"/>
      <c r="F17" s="21"/>
      <c r="G17" s="13">
        <f>'[1]30-11-2022 156'!$G$22</f>
        <v>487656.79999999993</v>
      </c>
      <c r="H17" s="14"/>
      <c r="I17" s="14"/>
    </row>
    <row r="18" spans="3:9" ht="21.75" thickBot="1" x14ac:dyDescent="0.3">
      <c r="C18" s="19" t="s">
        <v>18</v>
      </c>
      <c r="D18" s="20"/>
      <c r="E18" s="20"/>
      <c r="F18" s="21"/>
      <c r="G18" s="15">
        <f>G16+G17</f>
        <v>527560.99999999988</v>
      </c>
      <c r="H18" s="16"/>
    </row>
    <row r="19" spans="3:9" ht="21.75" thickBot="1" x14ac:dyDescent="0.3">
      <c r="C19" s="19" t="s">
        <v>23</v>
      </c>
      <c r="D19" s="20"/>
      <c r="E19" s="20"/>
      <c r="F19" s="21"/>
      <c r="G19" s="17">
        <v>60000</v>
      </c>
    </row>
    <row r="20" spans="3:9" ht="21.75" thickBot="1" x14ac:dyDescent="0.3">
      <c r="C20" s="19" t="s">
        <v>18</v>
      </c>
      <c r="D20" s="20"/>
      <c r="E20" s="20"/>
      <c r="F20" s="21"/>
      <c r="G20" s="18">
        <f>G18-G19</f>
        <v>467560.99999999988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3B0-BA1A-49F7-BA93-15260BA916A5}">
  <dimension ref="B2:M20"/>
  <sheetViews>
    <sheetView workbookViewId="0">
      <selection activeCell="I20" sqref="I2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166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60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25</v>
      </c>
      <c r="E10" s="5">
        <v>11</v>
      </c>
      <c r="F10" s="4">
        <v>5.7</v>
      </c>
      <c r="G10" s="4">
        <f t="shared" ref="G10:G13" si="0">E10*F10</f>
        <v>62.7</v>
      </c>
    </row>
    <row r="11" spans="2:13" ht="18.75" x14ac:dyDescent="0.25">
      <c r="B11" s="1"/>
      <c r="C11" s="4">
        <v>2</v>
      </c>
      <c r="D11" s="4" t="s">
        <v>13</v>
      </c>
      <c r="E11" s="5">
        <v>13</v>
      </c>
      <c r="F11" s="4">
        <v>7.5</v>
      </c>
      <c r="G11" s="4">
        <f t="shared" si="0"/>
        <v>97.5</v>
      </c>
      <c r="I11" s="6"/>
    </row>
    <row r="12" spans="2:13" ht="18.75" x14ac:dyDescent="0.25">
      <c r="B12" s="1"/>
      <c r="C12" s="4">
        <v>3</v>
      </c>
      <c r="D12" s="4" t="s">
        <v>14</v>
      </c>
      <c r="E12" s="5">
        <v>35</v>
      </c>
      <c r="F12" s="4">
        <v>5</v>
      </c>
      <c r="G12" s="4">
        <f t="shared" si="0"/>
        <v>175</v>
      </c>
      <c r="I12" s="6"/>
    </row>
    <row r="13" spans="2:13" ht="19.5" thickBot="1" x14ac:dyDescent="0.3">
      <c r="B13" s="1"/>
      <c r="C13" s="4">
        <v>4</v>
      </c>
      <c r="D13" s="4" t="s">
        <v>15</v>
      </c>
      <c r="E13" s="5">
        <v>35</v>
      </c>
      <c r="F13" s="4">
        <v>5</v>
      </c>
      <c r="G13" s="4">
        <f t="shared" si="0"/>
        <v>175</v>
      </c>
      <c r="I13" s="6"/>
    </row>
    <row r="14" spans="2:13" ht="19.5" thickBot="1" x14ac:dyDescent="0.3">
      <c r="B14" s="1"/>
      <c r="C14" s="22" t="s">
        <v>16</v>
      </c>
      <c r="D14" s="23"/>
      <c r="E14" s="7">
        <f>SUM(E10:E13)</f>
        <v>94</v>
      </c>
      <c r="F14" s="8"/>
      <c r="G14" s="9">
        <f>SUM(G10:G13)</f>
        <v>510.2</v>
      </c>
    </row>
    <row r="15" spans="2:13" ht="21.75" thickBot="1" x14ac:dyDescent="0.3">
      <c r="B15" s="1"/>
      <c r="C15" s="19" t="s">
        <v>17</v>
      </c>
      <c r="D15" s="20"/>
      <c r="E15" s="20"/>
      <c r="F15" s="21"/>
      <c r="G15" s="10">
        <v>65</v>
      </c>
      <c r="M15" s="14"/>
    </row>
    <row r="16" spans="2:13" ht="21.75" thickBot="1" x14ac:dyDescent="0.3">
      <c r="B16" s="1"/>
      <c r="C16" s="19" t="s">
        <v>16</v>
      </c>
      <c r="D16" s="20"/>
      <c r="E16" s="20"/>
      <c r="F16" s="21"/>
      <c r="G16" s="11">
        <f>G14*G15</f>
        <v>33163</v>
      </c>
    </row>
    <row r="17" spans="3:9" ht="21.75" thickBot="1" x14ac:dyDescent="0.3">
      <c r="C17" s="12" t="s">
        <v>61</v>
      </c>
      <c r="D17" s="19" t="s">
        <v>62</v>
      </c>
      <c r="E17" s="20"/>
      <c r="F17" s="21"/>
      <c r="G17" s="13">
        <f>'09-12-2022 165'!G23</f>
        <v>467781.99999999988</v>
      </c>
      <c r="H17" s="14"/>
      <c r="I17" s="14"/>
    </row>
    <row r="18" spans="3:9" ht="21.75" thickBot="1" x14ac:dyDescent="0.3">
      <c r="C18" s="19" t="s">
        <v>18</v>
      </c>
      <c r="D18" s="20"/>
      <c r="E18" s="20"/>
      <c r="F18" s="21"/>
      <c r="G18" s="15">
        <f>G16+G17</f>
        <v>500944.99999999988</v>
      </c>
      <c r="H18" s="16"/>
    </row>
    <row r="19" spans="3:9" ht="21.75" thickBot="1" x14ac:dyDescent="0.3">
      <c r="C19" s="19" t="s">
        <v>63</v>
      </c>
      <c r="D19" s="20"/>
      <c r="E19" s="20"/>
      <c r="F19" s="21"/>
      <c r="G19" s="17">
        <v>40000</v>
      </c>
    </row>
    <row r="20" spans="3:9" ht="21.75" thickBot="1" x14ac:dyDescent="0.3">
      <c r="C20" s="19" t="s">
        <v>18</v>
      </c>
      <c r="D20" s="20"/>
      <c r="E20" s="20"/>
      <c r="F20" s="21"/>
      <c r="G20" s="18">
        <f>G18-G19</f>
        <v>460944.99999999988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B4A4-F81C-4A01-8325-B27B13223C08}">
  <dimension ref="B2:M21"/>
  <sheetViews>
    <sheetView topLeftCell="A7" workbookViewId="0">
      <selection activeCell="A20" sqref="A20:XFD21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167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64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29</v>
      </c>
      <c r="E10" s="5">
        <v>18</v>
      </c>
      <c r="F10" s="4">
        <v>4.0999999999999996</v>
      </c>
      <c r="G10" s="4">
        <f t="shared" ref="G10:G14" si="0">E10*F10</f>
        <v>73.8</v>
      </c>
    </row>
    <row r="11" spans="2:13" ht="18.75" x14ac:dyDescent="0.25">
      <c r="B11" s="1"/>
      <c r="C11" s="4">
        <v>2</v>
      </c>
      <c r="D11" s="4" t="s">
        <v>20</v>
      </c>
      <c r="E11" s="5">
        <v>6</v>
      </c>
      <c r="F11" s="4">
        <v>4.5999999999999996</v>
      </c>
      <c r="G11" s="4">
        <f t="shared" si="0"/>
        <v>27.599999999999998</v>
      </c>
    </row>
    <row r="12" spans="2:13" ht="18.75" x14ac:dyDescent="0.25">
      <c r="B12" s="1"/>
      <c r="C12" s="4">
        <v>3</v>
      </c>
      <c r="D12" s="4" t="s">
        <v>14</v>
      </c>
      <c r="E12" s="5">
        <v>35</v>
      </c>
      <c r="F12" s="4">
        <v>5</v>
      </c>
      <c r="G12" s="4">
        <f t="shared" si="0"/>
        <v>175</v>
      </c>
      <c r="I12" s="6"/>
    </row>
    <row r="13" spans="2:13" ht="18.75" x14ac:dyDescent="0.25">
      <c r="B13" s="1"/>
      <c r="C13" s="4">
        <v>4</v>
      </c>
      <c r="D13" s="4" t="s">
        <v>30</v>
      </c>
      <c r="E13" s="5">
        <v>18</v>
      </c>
      <c r="F13" s="4">
        <v>4.0999999999999996</v>
      </c>
      <c r="G13" s="4">
        <f t="shared" si="0"/>
        <v>73.8</v>
      </c>
      <c r="I13" s="6"/>
    </row>
    <row r="14" spans="2:13" ht="19.5" thickBot="1" x14ac:dyDescent="0.3">
      <c r="B14" s="1"/>
      <c r="C14" s="4">
        <v>5</v>
      </c>
      <c r="D14" s="4" t="s">
        <v>15</v>
      </c>
      <c r="E14" s="5">
        <v>35</v>
      </c>
      <c r="F14" s="4">
        <v>5</v>
      </c>
      <c r="G14" s="4">
        <f t="shared" si="0"/>
        <v>175</v>
      </c>
      <c r="I14" s="6"/>
    </row>
    <row r="15" spans="2:13" ht="19.5" thickBot="1" x14ac:dyDescent="0.3">
      <c r="B15" s="1"/>
      <c r="C15" s="22" t="s">
        <v>16</v>
      </c>
      <c r="D15" s="23"/>
      <c r="E15" s="7">
        <f>SUM(E10:E14)</f>
        <v>112</v>
      </c>
      <c r="F15" s="8"/>
      <c r="G15" s="9">
        <f>SUM(G10:G14)</f>
        <v>525.20000000000005</v>
      </c>
    </row>
    <row r="16" spans="2:13" ht="21.75" thickBot="1" x14ac:dyDescent="0.3">
      <c r="B16" s="1"/>
      <c r="C16" s="19" t="s">
        <v>17</v>
      </c>
      <c r="D16" s="20"/>
      <c r="E16" s="20"/>
      <c r="F16" s="21"/>
      <c r="G16" s="10">
        <v>70</v>
      </c>
      <c r="M16" s="14"/>
    </row>
    <row r="17" spans="2:9" ht="21.75" thickBot="1" x14ac:dyDescent="0.3">
      <c r="B17" s="1"/>
      <c r="C17" s="19" t="s">
        <v>16</v>
      </c>
      <c r="D17" s="20"/>
      <c r="E17" s="20"/>
      <c r="F17" s="21"/>
      <c r="G17" s="11">
        <f>G15*G16</f>
        <v>36764</v>
      </c>
    </row>
    <row r="18" spans="2:9" ht="21.75" thickBot="1" x14ac:dyDescent="0.3">
      <c r="C18" s="12" t="s">
        <v>65</v>
      </c>
      <c r="D18" s="19" t="s">
        <v>66</v>
      </c>
      <c r="E18" s="20"/>
      <c r="F18" s="21"/>
      <c r="G18" s="13">
        <f>'10-12-2022 166'!G20</f>
        <v>460944.99999999988</v>
      </c>
      <c r="H18" s="14"/>
      <c r="I18" s="14"/>
    </row>
    <row r="19" spans="2:9" ht="21.75" thickBot="1" x14ac:dyDescent="0.3">
      <c r="C19" s="19" t="s">
        <v>18</v>
      </c>
      <c r="D19" s="20"/>
      <c r="E19" s="20"/>
      <c r="F19" s="21"/>
      <c r="G19" s="15">
        <f>G17+G18</f>
        <v>497708.99999999988</v>
      </c>
      <c r="H19" s="16"/>
    </row>
    <row r="20" spans="2:9" ht="21.75" thickBot="1" x14ac:dyDescent="0.3">
      <c r="C20" s="19" t="s">
        <v>67</v>
      </c>
      <c r="D20" s="20"/>
      <c r="E20" s="20"/>
      <c r="F20" s="21"/>
      <c r="G20" s="17">
        <v>35000</v>
      </c>
    </row>
    <row r="21" spans="2:9" ht="21.75" thickBot="1" x14ac:dyDescent="0.3">
      <c r="C21" s="19" t="s">
        <v>18</v>
      </c>
      <c r="D21" s="20"/>
      <c r="E21" s="20"/>
      <c r="F21" s="21"/>
      <c r="G21" s="18">
        <f>G19-G20</f>
        <v>462708.99999999988</v>
      </c>
    </row>
  </sheetData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D9B9-E825-4664-8E7F-0DBD910D45C2}">
  <dimension ref="B2:M17"/>
  <sheetViews>
    <sheetView workbookViewId="0">
      <selection activeCell="K18" sqref="K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168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68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25</v>
      </c>
      <c r="E10" s="5">
        <v>11</v>
      </c>
      <c r="F10" s="4">
        <v>5.7</v>
      </c>
      <c r="G10" s="4">
        <f t="shared" ref="G10:G12" si="0">E10*F10</f>
        <v>62.7</v>
      </c>
    </row>
    <row r="11" spans="2:13" ht="18.75" x14ac:dyDescent="0.25">
      <c r="B11" s="1"/>
      <c r="C11" s="4">
        <v>2</v>
      </c>
      <c r="D11" s="4" t="s">
        <v>14</v>
      </c>
      <c r="E11" s="5">
        <v>35</v>
      </c>
      <c r="F11" s="4">
        <v>5</v>
      </c>
      <c r="G11" s="4">
        <f t="shared" si="0"/>
        <v>175</v>
      </c>
      <c r="I11" s="6"/>
    </row>
    <row r="12" spans="2:13" ht="19.5" thickBot="1" x14ac:dyDescent="0.3">
      <c r="B12" s="1"/>
      <c r="C12" s="4">
        <v>3</v>
      </c>
      <c r="D12" s="4" t="s">
        <v>15</v>
      </c>
      <c r="E12" s="5">
        <v>35</v>
      </c>
      <c r="F12" s="4">
        <v>5</v>
      </c>
      <c r="G12" s="4">
        <f t="shared" si="0"/>
        <v>175</v>
      </c>
      <c r="I12" s="6"/>
    </row>
    <row r="13" spans="2:13" ht="19.5" thickBot="1" x14ac:dyDescent="0.3">
      <c r="B13" s="1"/>
      <c r="C13" s="22" t="s">
        <v>16</v>
      </c>
      <c r="D13" s="23"/>
      <c r="E13" s="7">
        <f>SUM(E10:E12)</f>
        <v>81</v>
      </c>
      <c r="F13" s="8"/>
      <c r="G13" s="9">
        <f>SUM(G10:G12)</f>
        <v>412.7</v>
      </c>
    </row>
    <row r="14" spans="2:13" ht="21.75" thickBot="1" x14ac:dyDescent="0.3">
      <c r="B14" s="1"/>
      <c r="C14" s="19" t="s">
        <v>17</v>
      </c>
      <c r="D14" s="20"/>
      <c r="E14" s="20"/>
      <c r="F14" s="21"/>
      <c r="G14" s="10">
        <v>70</v>
      </c>
      <c r="M14" s="14"/>
    </row>
    <row r="15" spans="2:13" ht="21.75" thickBot="1" x14ac:dyDescent="0.3">
      <c r="B15" s="1"/>
      <c r="C15" s="19" t="s">
        <v>16</v>
      </c>
      <c r="D15" s="20"/>
      <c r="E15" s="20"/>
      <c r="F15" s="21"/>
      <c r="G15" s="11">
        <f>G13*G14</f>
        <v>28889</v>
      </c>
    </row>
    <row r="16" spans="2:13" ht="21.75" thickBot="1" x14ac:dyDescent="0.3">
      <c r="C16" s="12" t="s">
        <v>69</v>
      </c>
      <c r="D16" s="19" t="s">
        <v>70</v>
      </c>
      <c r="E16" s="20"/>
      <c r="F16" s="21"/>
      <c r="G16" s="13">
        <f>'11-12-2022 167'!G21</f>
        <v>462708.99999999988</v>
      </c>
      <c r="H16" s="14"/>
      <c r="I16" s="14"/>
      <c r="K16" s="14"/>
    </row>
    <row r="17" spans="3:8" ht="21.75" thickBot="1" x14ac:dyDescent="0.3">
      <c r="C17" s="19" t="s">
        <v>18</v>
      </c>
      <c r="D17" s="20"/>
      <c r="E17" s="20"/>
      <c r="F17" s="21"/>
      <c r="G17" s="15">
        <f>G15+G16</f>
        <v>491597.99999999988</v>
      </c>
      <c r="H17" s="16"/>
    </row>
  </sheetData>
  <mergeCells count="12">
    <mergeCell ref="C13:D13"/>
    <mergeCell ref="C14:F14"/>
    <mergeCell ref="C15:F15"/>
    <mergeCell ref="D16:F16"/>
    <mergeCell ref="C17:F17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03C4-ED96-4F3C-B246-1C6C199C1BAC}">
  <dimension ref="B2:M20"/>
  <sheetViews>
    <sheetView workbookViewId="0">
      <selection activeCell="G23" sqref="G2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169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71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20</v>
      </c>
      <c r="E10" s="5">
        <v>5</v>
      </c>
      <c r="F10" s="4">
        <v>4.5999999999999996</v>
      </c>
      <c r="G10" s="4">
        <f t="shared" ref="G10:G13" si="0">E10*F10</f>
        <v>23</v>
      </c>
    </row>
    <row r="11" spans="2:13" ht="18.75" x14ac:dyDescent="0.25">
      <c r="B11" s="1"/>
      <c r="C11" s="4">
        <v>2</v>
      </c>
      <c r="D11" s="4" t="s">
        <v>44</v>
      </c>
      <c r="E11" s="5">
        <v>5</v>
      </c>
      <c r="F11" s="4">
        <v>5</v>
      </c>
      <c r="G11" s="4">
        <f t="shared" si="0"/>
        <v>25</v>
      </c>
    </row>
    <row r="12" spans="2:13" ht="18.75" x14ac:dyDescent="0.25">
      <c r="B12" s="1"/>
      <c r="C12" s="4">
        <v>3</v>
      </c>
      <c r="D12" s="4" t="s">
        <v>14</v>
      </c>
      <c r="E12" s="5">
        <v>40</v>
      </c>
      <c r="F12" s="4">
        <v>5</v>
      </c>
      <c r="G12" s="4">
        <f t="shared" si="0"/>
        <v>200</v>
      </c>
      <c r="I12" s="6"/>
    </row>
    <row r="13" spans="2:13" ht="19.5" thickBot="1" x14ac:dyDescent="0.3">
      <c r="B13" s="1"/>
      <c r="C13" s="4">
        <v>4</v>
      </c>
      <c r="D13" s="4" t="s">
        <v>15</v>
      </c>
      <c r="E13" s="5">
        <v>40</v>
      </c>
      <c r="F13" s="4">
        <v>5</v>
      </c>
      <c r="G13" s="4">
        <f t="shared" si="0"/>
        <v>200</v>
      </c>
      <c r="I13" s="6"/>
    </row>
    <row r="14" spans="2:13" ht="19.5" thickBot="1" x14ac:dyDescent="0.3">
      <c r="B14" s="1"/>
      <c r="C14" s="22" t="s">
        <v>16</v>
      </c>
      <c r="D14" s="23"/>
      <c r="E14" s="7">
        <f>SUM(E10:E13)</f>
        <v>90</v>
      </c>
      <c r="F14" s="8"/>
      <c r="G14" s="9">
        <f>SUM(G10:G13)</f>
        <v>448</v>
      </c>
    </row>
    <row r="15" spans="2:13" ht="21.75" thickBot="1" x14ac:dyDescent="0.3">
      <c r="B15" s="1"/>
      <c r="C15" s="19" t="s">
        <v>17</v>
      </c>
      <c r="D15" s="20"/>
      <c r="E15" s="20"/>
      <c r="F15" s="21"/>
      <c r="G15" s="10">
        <v>70</v>
      </c>
      <c r="M15" s="14"/>
    </row>
    <row r="16" spans="2:13" ht="21.75" thickBot="1" x14ac:dyDescent="0.3">
      <c r="B16" s="1"/>
      <c r="C16" s="19" t="s">
        <v>16</v>
      </c>
      <c r="D16" s="20"/>
      <c r="E16" s="20"/>
      <c r="F16" s="21"/>
      <c r="G16" s="11">
        <f>G14*G15</f>
        <v>31360</v>
      </c>
    </row>
    <row r="17" spans="3:11" ht="21.75" thickBot="1" x14ac:dyDescent="0.3">
      <c r="C17" s="12" t="s">
        <v>72</v>
      </c>
      <c r="D17" s="19" t="s">
        <v>73</v>
      </c>
      <c r="E17" s="20"/>
      <c r="F17" s="21"/>
      <c r="G17" s="13">
        <f>'12-12-2022 168'!G17</f>
        <v>491597.99999999988</v>
      </c>
      <c r="H17" s="14"/>
      <c r="I17" s="14"/>
      <c r="K17" s="14"/>
    </row>
    <row r="18" spans="3:11" ht="21.75" thickBot="1" x14ac:dyDescent="0.3">
      <c r="C18" s="19" t="s">
        <v>18</v>
      </c>
      <c r="D18" s="20"/>
      <c r="E18" s="20"/>
      <c r="F18" s="21"/>
      <c r="G18" s="15">
        <f>G16+G17</f>
        <v>522957.99999999988</v>
      </c>
      <c r="H18" s="16"/>
    </row>
    <row r="19" spans="3:11" ht="21.75" thickBot="1" x14ac:dyDescent="0.3">
      <c r="C19" s="19" t="s">
        <v>74</v>
      </c>
      <c r="D19" s="20"/>
      <c r="E19" s="20"/>
      <c r="F19" s="21"/>
      <c r="G19" s="17">
        <v>70000</v>
      </c>
    </row>
    <row r="20" spans="3:11" ht="21.75" thickBot="1" x14ac:dyDescent="0.3">
      <c r="C20" s="19" t="s">
        <v>18</v>
      </c>
      <c r="D20" s="20"/>
      <c r="E20" s="20"/>
      <c r="F20" s="21"/>
      <c r="G20" s="18">
        <f>G18-G19</f>
        <v>452957.99999999988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92E8-DE01-48D3-97B3-34CCF97833BD}">
  <dimension ref="B2:M19"/>
  <sheetViews>
    <sheetView workbookViewId="0">
      <selection activeCell="H22" sqref="H2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170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75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44</v>
      </c>
      <c r="E10" s="5">
        <v>9</v>
      </c>
      <c r="F10" s="4">
        <v>5</v>
      </c>
      <c r="G10" s="4">
        <f t="shared" ref="G10:G12" si="0">E10*F10</f>
        <v>45</v>
      </c>
    </row>
    <row r="11" spans="2:13" ht="18.75" x14ac:dyDescent="0.25">
      <c r="B11" s="1"/>
      <c r="C11" s="4">
        <v>2</v>
      </c>
      <c r="D11" s="4" t="s">
        <v>14</v>
      </c>
      <c r="E11" s="5">
        <v>40</v>
      </c>
      <c r="F11" s="4">
        <v>5</v>
      </c>
      <c r="G11" s="4">
        <f t="shared" si="0"/>
        <v>200</v>
      </c>
    </row>
    <row r="12" spans="2:13" ht="19.5" thickBot="1" x14ac:dyDescent="0.3">
      <c r="B12" s="1"/>
      <c r="C12" s="4">
        <v>3</v>
      </c>
      <c r="D12" s="4" t="s">
        <v>15</v>
      </c>
      <c r="E12" s="5">
        <v>41</v>
      </c>
      <c r="F12" s="4">
        <v>5</v>
      </c>
      <c r="G12" s="4">
        <f t="shared" si="0"/>
        <v>205</v>
      </c>
      <c r="I12" s="6"/>
    </row>
    <row r="13" spans="2:13" ht="19.5" thickBot="1" x14ac:dyDescent="0.3">
      <c r="B13" s="1"/>
      <c r="C13" s="22" t="s">
        <v>16</v>
      </c>
      <c r="D13" s="23"/>
      <c r="E13" s="7">
        <f>SUM(E10:E12)</f>
        <v>90</v>
      </c>
      <c r="F13" s="8"/>
      <c r="G13" s="9">
        <f>SUM(G10:G12)</f>
        <v>450</v>
      </c>
    </row>
    <row r="14" spans="2:13" ht="21.75" thickBot="1" x14ac:dyDescent="0.3">
      <c r="B14" s="1"/>
      <c r="C14" s="19" t="s">
        <v>17</v>
      </c>
      <c r="D14" s="20"/>
      <c r="E14" s="20"/>
      <c r="F14" s="21"/>
      <c r="G14" s="10">
        <v>70</v>
      </c>
      <c r="M14" s="14"/>
    </row>
    <row r="15" spans="2:13" ht="21.75" thickBot="1" x14ac:dyDescent="0.3">
      <c r="B15" s="1"/>
      <c r="C15" s="19" t="s">
        <v>16</v>
      </c>
      <c r="D15" s="20"/>
      <c r="E15" s="20"/>
      <c r="F15" s="21"/>
      <c r="G15" s="11">
        <f>G13*G14</f>
        <v>31500</v>
      </c>
    </row>
    <row r="16" spans="2:13" ht="21.75" thickBot="1" x14ac:dyDescent="0.3">
      <c r="C16" s="12" t="s">
        <v>77</v>
      </c>
      <c r="D16" s="19" t="s">
        <v>76</v>
      </c>
      <c r="E16" s="20"/>
      <c r="F16" s="21"/>
      <c r="G16" s="13">
        <f>'13-12-2022 169'!G20</f>
        <v>452957.99999999988</v>
      </c>
      <c r="H16" s="14"/>
      <c r="I16" s="14"/>
      <c r="K16" s="14"/>
    </row>
    <row r="17" spans="3:8" ht="21.75" thickBot="1" x14ac:dyDescent="0.3">
      <c r="C17" s="19" t="s">
        <v>18</v>
      </c>
      <c r="D17" s="20"/>
      <c r="E17" s="20"/>
      <c r="F17" s="21"/>
      <c r="G17" s="15">
        <f>G15+G16</f>
        <v>484457.99999999988</v>
      </c>
      <c r="H17" s="16"/>
    </row>
    <row r="18" spans="3:8" ht="21.75" thickBot="1" x14ac:dyDescent="0.3">
      <c r="C18" s="19" t="s">
        <v>78</v>
      </c>
      <c r="D18" s="20"/>
      <c r="E18" s="20"/>
      <c r="F18" s="21"/>
      <c r="G18" s="17">
        <v>35000</v>
      </c>
    </row>
    <row r="19" spans="3:8" ht="21.75" thickBot="1" x14ac:dyDescent="0.3">
      <c r="C19" s="19" t="s">
        <v>18</v>
      </c>
      <c r="D19" s="20"/>
      <c r="E19" s="20"/>
      <c r="F19" s="21"/>
      <c r="G19" s="18">
        <f>G17-G18</f>
        <v>449457.99999999988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19:F19"/>
    <mergeCell ref="C13:D13"/>
    <mergeCell ref="C14:F14"/>
    <mergeCell ref="C15:F15"/>
    <mergeCell ref="D16:F16"/>
    <mergeCell ref="C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498AF-383C-42EA-B8A6-B5B644E60421}">
  <dimension ref="B2:M18"/>
  <sheetViews>
    <sheetView workbookViewId="0">
      <selection activeCell="K14" sqref="K14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171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79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14</v>
      </c>
      <c r="E10" s="5">
        <v>40</v>
      </c>
      <c r="F10" s="4">
        <v>5</v>
      </c>
      <c r="G10" s="4">
        <f t="shared" ref="G10:G11" si="0">E10*F10</f>
        <v>200</v>
      </c>
    </row>
    <row r="11" spans="2:13" ht="19.5" thickBot="1" x14ac:dyDescent="0.3">
      <c r="B11" s="1"/>
      <c r="C11" s="4">
        <v>2</v>
      </c>
      <c r="D11" s="4" t="s">
        <v>15</v>
      </c>
      <c r="E11" s="5">
        <v>40</v>
      </c>
      <c r="F11" s="4">
        <v>5</v>
      </c>
      <c r="G11" s="4">
        <f t="shared" si="0"/>
        <v>200</v>
      </c>
      <c r="I11" s="6"/>
    </row>
    <row r="12" spans="2:13" ht="19.5" thickBot="1" x14ac:dyDescent="0.3">
      <c r="B12" s="1"/>
      <c r="C12" s="22" t="s">
        <v>16</v>
      </c>
      <c r="D12" s="23"/>
      <c r="E12" s="7">
        <f>SUM(E10:E11)</f>
        <v>80</v>
      </c>
      <c r="F12" s="8"/>
      <c r="G12" s="9">
        <f>SUM(G10:G11)</f>
        <v>400</v>
      </c>
    </row>
    <row r="13" spans="2:13" ht="21.75" thickBot="1" x14ac:dyDescent="0.3">
      <c r="B13" s="1"/>
      <c r="C13" s="19" t="s">
        <v>17</v>
      </c>
      <c r="D13" s="20"/>
      <c r="E13" s="20"/>
      <c r="F13" s="21"/>
      <c r="G13" s="10">
        <v>70</v>
      </c>
      <c r="M13" s="14"/>
    </row>
    <row r="14" spans="2:13" ht="21.75" thickBot="1" x14ac:dyDescent="0.3">
      <c r="B14" s="1"/>
      <c r="C14" s="19" t="s">
        <v>16</v>
      </c>
      <c r="D14" s="20"/>
      <c r="E14" s="20"/>
      <c r="F14" s="21"/>
      <c r="G14" s="11">
        <f>G12*G13</f>
        <v>28000</v>
      </c>
    </row>
    <row r="15" spans="2:13" ht="21.75" thickBot="1" x14ac:dyDescent="0.3">
      <c r="C15" s="12" t="s">
        <v>80</v>
      </c>
      <c r="D15" s="19" t="s">
        <v>81</v>
      </c>
      <c r="E15" s="20"/>
      <c r="F15" s="21"/>
      <c r="G15" s="13">
        <f>'14-12-2022 170'!G19</f>
        <v>449457.99999999988</v>
      </c>
      <c r="H15" s="14"/>
      <c r="I15" s="14"/>
      <c r="K15" s="14"/>
    </row>
    <row r="16" spans="2:13" ht="21.75" thickBot="1" x14ac:dyDescent="0.3">
      <c r="C16" s="19" t="s">
        <v>18</v>
      </c>
      <c r="D16" s="20"/>
      <c r="E16" s="20"/>
      <c r="F16" s="21"/>
      <c r="G16" s="15">
        <f>G14+G15</f>
        <v>477457.99999999988</v>
      </c>
      <c r="H16" s="16"/>
    </row>
    <row r="17" spans="3:7" ht="21.75" thickBot="1" x14ac:dyDescent="0.3">
      <c r="C17" s="19" t="s">
        <v>82</v>
      </c>
      <c r="D17" s="20"/>
      <c r="E17" s="20"/>
      <c r="F17" s="21"/>
      <c r="G17" s="17">
        <v>35000</v>
      </c>
    </row>
    <row r="18" spans="3:7" ht="21.75" thickBot="1" x14ac:dyDescent="0.3">
      <c r="C18" s="19" t="s">
        <v>18</v>
      </c>
      <c r="D18" s="20"/>
      <c r="E18" s="20"/>
      <c r="F18" s="21"/>
      <c r="G18" s="18">
        <f>G16-G17</f>
        <v>442457.99999999988</v>
      </c>
    </row>
  </sheetData>
  <mergeCells count="14">
    <mergeCell ref="C18:F18"/>
    <mergeCell ref="C12:D12"/>
    <mergeCell ref="C13:F13"/>
    <mergeCell ref="C14:F14"/>
    <mergeCell ref="D15:F15"/>
    <mergeCell ref="C16:F16"/>
    <mergeCell ref="C17:F17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2034-3C86-4BD3-A217-487D9721D95B}">
  <dimension ref="B2:M19"/>
  <sheetViews>
    <sheetView workbookViewId="0">
      <selection activeCell="J17" sqref="J1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172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83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14</v>
      </c>
      <c r="E10" s="5">
        <v>35</v>
      </c>
      <c r="F10" s="4">
        <v>5</v>
      </c>
      <c r="G10" s="4">
        <f t="shared" ref="G10:G12" si="0">E10*F10</f>
        <v>175</v>
      </c>
    </row>
    <row r="11" spans="2:13" ht="18.75" x14ac:dyDescent="0.25">
      <c r="B11" s="1"/>
      <c r="C11" s="4">
        <v>2</v>
      </c>
      <c r="D11" s="4" t="s">
        <v>30</v>
      </c>
      <c r="E11" s="5">
        <v>12</v>
      </c>
      <c r="F11" s="4">
        <v>4.0999999999999996</v>
      </c>
      <c r="G11" s="4">
        <f t="shared" si="0"/>
        <v>49.199999999999996</v>
      </c>
    </row>
    <row r="12" spans="2:13" ht="19.5" thickBot="1" x14ac:dyDescent="0.3">
      <c r="B12" s="1"/>
      <c r="C12" s="4">
        <v>3</v>
      </c>
      <c r="D12" s="4" t="s">
        <v>15</v>
      </c>
      <c r="E12" s="5">
        <v>35</v>
      </c>
      <c r="F12" s="4">
        <v>5</v>
      </c>
      <c r="G12" s="4">
        <f t="shared" si="0"/>
        <v>175</v>
      </c>
      <c r="I12" s="6"/>
    </row>
    <row r="13" spans="2:13" ht="19.5" thickBot="1" x14ac:dyDescent="0.3">
      <c r="B13" s="1"/>
      <c r="C13" s="22" t="s">
        <v>16</v>
      </c>
      <c r="D13" s="23"/>
      <c r="E13" s="7">
        <f>SUM(E10:E12)</f>
        <v>82</v>
      </c>
      <c r="F13" s="8"/>
      <c r="G13" s="9">
        <f>SUM(G10:G12)</f>
        <v>399.2</v>
      </c>
    </row>
    <row r="14" spans="2:13" ht="21.75" thickBot="1" x14ac:dyDescent="0.3">
      <c r="B14" s="1"/>
      <c r="C14" s="19" t="s">
        <v>17</v>
      </c>
      <c r="D14" s="20"/>
      <c r="E14" s="20"/>
      <c r="F14" s="21"/>
      <c r="G14" s="10">
        <v>70</v>
      </c>
      <c r="M14" s="14"/>
    </row>
    <row r="15" spans="2:13" ht="21.75" thickBot="1" x14ac:dyDescent="0.3">
      <c r="B15" s="1"/>
      <c r="C15" s="19" t="s">
        <v>16</v>
      </c>
      <c r="D15" s="20"/>
      <c r="E15" s="20"/>
      <c r="F15" s="21"/>
      <c r="G15" s="11">
        <f>G13*G14</f>
        <v>27944</v>
      </c>
    </row>
    <row r="16" spans="2:13" ht="21.75" thickBot="1" x14ac:dyDescent="0.3">
      <c r="C16" s="12" t="s">
        <v>85</v>
      </c>
      <c r="D16" s="19" t="s">
        <v>84</v>
      </c>
      <c r="E16" s="20"/>
      <c r="F16" s="21"/>
      <c r="G16" s="13">
        <f>'15-12-2022 171'!G18</f>
        <v>442457.99999999988</v>
      </c>
      <c r="H16" s="14"/>
      <c r="I16" s="14"/>
      <c r="K16" s="14"/>
    </row>
    <row r="17" spans="3:8" ht="21.75" thickBot="1" x14ac:dyDescent="0.3">
      <c r="C17" s="19" t="s">
        <v>18</v>
      </c>
      <c r="D17" s="20"/>
      <c r="E17" s="20"/>
      <c r="F17" s="21"/>
      <c r="G17" s="15">
        <f>G15+G16</f>
        <v>470401.99999999988</v>
      </c>
      <c r="H17" s="16"/>
    </row>
    <row r="18" spans="3:8" ht="21.75" thickBot="1" x14ac:dyDescent="0.3">
      <c r="C18" s="19" t="s">
        <v>86</v>
      </c>
      <c r="D18" s="20"/>
      <c r="E18" s="20"/>
      <c r="F18" s="21"/>
      <c r="G18" s="17">
        <v>30000</v>
      </c>
    </row>
    <row r="19" spans="3:8" ht="21.75" thickBot="1" x14ac:dyDescent="0.3">
      <c r="C19" s="19" t="s">
        <v>18</v>
      </c>
      <c r="D19" s="20"/>
      <c r="E19" s="20"/>
      <c r="F19" s="21"/>
      <c r="G19" s="18">
        <f>G17-G18</f>
        <v>440401.99999999988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19:F19"/>
    <mergeCell ref="C13:D13"/>
    <mergeCell ref="C14:F14"/>
    <mergeCell ref="C15:F15"/>
    <mergeCell ref="D16:F16"/>
    <mergeCell ref="C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2320-CD0B-445C-84A8-B9CD22A633A8}">
  <dimension ref="B2:M22"/>
  <sheetViews>
    <sheetView workbookViewId="0">
      <selection activeCell="K18" sqref="K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173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87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7</v>
      </c>
      <c r="F10" s="4">
        <v>4.0999999999999996</v>
      </c>
      <c r="G10" s="4">
        <f t="shared" ref="G10:G15" si="0">E10*F10</f>
        <v>28.699999999999996</v>
      </c>
    </row>
    <row r="11" spans="2:11" ht="18.75" x14ac:dyDescent="0.25">
      <c r="B11" s="1"/>
      <c r="C11" s="4">
        <v>2</v>
      </c>
      <c r="D11" s="4" t="s">
        <v>20</v>
      </c>
      <c r="E11" s="5">
        <v>5</v>
      </c>
      <c r="F11" s="4">
        <v>4.5999999999999996</v>
      </c>
      <c r="G11" s="4">
        <f t="shared" si="0"/>
        <v>23</v>
      </c>
    </row>
    <row r="12" spans="2:11" ht="18.75" x14ac:dyDescent="0.25">
      <c r="B12" s="1"/>
      <c r="C12" s="4">
        <v>3</v>
      </c>
      <c r="D12" s="4" t="s">
        <v>44</v>
      </c>
      <c r="E12" s="5">
        <v>5</v>
      </c>
      <c r="F12" s="4">
        <v>5</v>
      </c>
      <c r="G12" s="4">
        <f t="shared" si="0"/>
        <v>25</v>
      </c>
    </row>
    <row r="13" spans="2:11" ht="18.75" x14ac:dyDescent="0.25">
      <c r="B13" s="1"/>
      <c r="C13" s="4">
        <v>4</v>
      </c>
      <c r="D13" s="4" t="s">
        <v>14</v>
      </c>
      <c r="E13" s="5">
        <v>35</v>
      </c>
      <c r="F13" s="4">
        <v>5</v>
      </c>
      <c r="G13" s="4">
        <f t="shared" si="0"/>
        <v>175</v>
      </c>
    </row>
    <row r="14" spans="2:11" ht="18.75" x14ac:dyDescent="0.25">
      <c r="B14" s="1"/>
      <c r="C14" s="4">
        <v>5</v>
      </c>
      <c r="D14" s="4" t="s">
        <v>30</v>
      </c>
      <c r="E14" s="5">
        <v>13</v>
      </c>
      <c r="F14" s="4">
        <v>4.0999999999999996</v>
      </c>
      <c r="G14" s="4">
        <f t="shared" si="0"/>
        <v>53.3</v>
      </c>
    </row>
    <row r="15" spans="2:11" ht="19.5" thickBot="1" x14ac:dyDescent="0.3">
      <c r="B15" s="1"/>
      <c r="C15" s="4">
        <v>6</v>
      </c>
      <c r="D15" s="4" t="s">
        <v>15</v>
      </c>
      <c r="E15" s="5">
        <v>35</v>
      </c>
      <c r="F15" s="4">
        <v>5</v>
      </c>
      <c r="G15" s="4">
        <f t="shared" si="0"/>
        <v>175</v>
      </c>
      <c r="I15" s="6"/>
    </row>
    <row r="16" spans="2:11" ht="19.5" thickBot="1" x14ac:dyDescent="0.3">
      <c r="B16" s="1"/>
      <c r="C16" s="22" t="s">
        <v>16</v>
      </c>
      <c r="D16" s="23"/>
      <c r="E16" s="7">
        <f>SUM(E10:E15)</f>
        <v>100</v>
      </c>
      <c r="F16" s="8"/>
      <c r="G16" s="9">
        <f>SUM(G10:G15)</f>
        <v>480</v>
      </c>
    </row>
    <row r="17" spans="2:13" ht="21.75" thickBot="1" x14ac:dyDescent="0.3">
      <c r="B17" s="1"/>
      <c r="C17" s="19" t="s">
        <v>17</v>
      </c>
      <c r="D17" s="20"/>
      <c r="E17" s="20"/>
      <c r="F17" s="21"/>
      <c r="G17" s="10">
        <v>70</v>
      </c>
      <c r="M17" s="14"/>
    </row>
    <row r="18" spans="2:13" ht="21.75" thickBot="1" x14ac:dyDescent="0.3">
      <c r="B18" s="1"/>
      <c r="C18" s="19" t="s">
        <v>16</v>
      </c>
      <c r="D18" s="20"/>
      <c r="E18" s="20"/>
      <c r="F18" s="21"/>
      <c r="G18" s="11">
        <f>G16*G17</f>
        <v>33600</v>
      </c>
    </row>
    <row r="19" spans="2:13" ht="21.75" thickBot="1" x14ac:dyDescent="0.3">
      <c r="C19" s="12" t="s">
        <v>88</v>
      </c>
      <c r="D19" s="19" t="s">
        <v>89</v>
      </c>
      <c r="E19" s="20"/>
      <c r="F19" s="21"/>
      <c r="G19" s="13">
        <f>'16-12-2022 172'!G19</f>
        <v>440401.99999999988</v>
      </c>
      <c r="H19" s="14"/>
      <c r="I19" s="14"/>
      <c r="K19" s="14"/>
    </row>
    <row r="20" spans="2:13" ht="21.75" thickBot="1" x14ac:dyDescent="0.3">
      <c r="C20" s="19" t="s">
        <v>18</v>
      </c>
      <c r="D20" s="20"/>
      <c r="E20" s="20"/>
      <c r="F20" s="21"/>
      <c r="G20" s="15">
        <f>G18+G19</f>
        <v>474001.99999999988</v>
      </c>
      <c r="H20" s="16"/>
    </row>
    <row r="21" spans="2:13" ht="21.75" thickBot="1" x14ac:dyDescent="0.3">
      <c r="C21" s="19" t="s">
        <v>90</v>
      </c>
      <c r="D21" s="20"/>
      <c r="E21" s="20"/>
      <c r="F21" s="21"/>
      <c r="G21" s="17">
        <v>30000</v>
      </c>
    </row>
    <row r="22" spans="2:13" ht="21.75" thickBot="1" x14ac:dyDescent="0.3">
      <c r="C22" s="19" t="s">
        <v>18</v>
      </c>
      <c r="D22" s="20"/>
      <c r="E22" s="20"/>
      <c r="F22" s="21"/>
      <c r="G22" s="18">
        <f>G20-G21</f>
        <v>444001.99999999988</v>
      </c>
    </row>
  </sheetData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DDAF-897B-483C-BCF6-DC04797CA803}">
  <dimension ref="B2:M18"/>
  <sheetViews>
    <sheetView workbookViewId="0">
      <selection activeCell="K13" sqref="K1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174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91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14</v>
      </c>
      <c r="E10" s="5">
        <v>40</v>
      </c>
      <c r="F10" s="4">
        <v>5</v>
      </c>
      <c r="G10" s="4">
        <f t="shared" ref="G10:G11" si="0">E10*F10</f>
        <v>200</v>
      </c>
    </row>
    <row r="11" spans="2:13" ht="19.5" thickBot="1" x14ac:dyDescent="0.3">
      <c r="B11" s="1"/>
      <c r="C11" s="4">
        <v>2</v>
      </c>
      <c r="D11" s="4" t="s">
        <v>15</v>
      </c>
      <c r="E11" s="5">
        <v>40</v>
      </c>
      <c r="F11" s="4">
        <v>5</v>
      </c>
      <c r="G11" s="4">
        <f t="shared" si="0"/>
        <v>200</v>
      </c>
      <c r="I11" s="6"/>
    </row>
    <row r="12" spans="2:13" ht="19.5" thickBot="1" x14ac:dyDescent="0.3">
      <c r="B12" s="1"/>
      <c r="C12" s="22" t="s">
        <v>16</v>
      </c>
      <c r="D12" s="23"/>
      <c r="E12" s="7">
        <f>SUM(E10:E11)</f>
        <v>80</v>
      </c>
      <c r="F12" s="8"/>
      <c r="G12" s="9">
        <f>SUM(G10:G11)</f>
        <v>400</v>
      </c>
    </row>
    <row r="13" spans="2:13" ht="21.75" thickBot="1" x14ac:dyDescent="0.3">
      <c r="B13" s="1"/>
      <c r="C13" s="19" t="s">
        <v>17</v>
      </c>
      <c r="D13" s="20"/>
      <c r="E13" s="20"/>
      <c r="F13" s="21"/>
      <c r="G13" s="10">
        <v>70</v>
      </c>
      <c r="M13" s="14"/>
    </row>
    <row r="14" spans="2:13" ht="21.75" thickBot="1" x14ac:dyDescent="0.3">
      <c r="B14" s="1"/>
      <c r="C14" s="19" t="s">
        <v>16</v>
      </c>
      <c r="D14" s="20"/>
      <c r="E14" s="20"/>
      <c r="F14" s="21"/>
      <c r="G14" s="11">
        <f>G12*G13</f>
        <v>28000</v>
      </c>
    </row>
    <row r="15" spans="2:13" ht="21.75" thickBot="1" x14ac:dyDescent="0.3">
      <c r="C15" s="12" t="s">
        <v>92</v>
      </c>
      <c r="D15" s="19" t="s">
        <v>93</v>
      </c>
      <c r="E15" s="20"/>
      <c r="F15" s="21"/>
      <c r="G15" s="13">
        <f>'17-12-2022 173'!G22</f>
        <v>444001.99999999988</v>
      </c>
      <c r="H15" s="14"/>
      <c r="I15" s="14"/>
      <c r="K15" s="14"/>
    </row>
    <row r="16" spans="2:13" ht="21.75" thickBot="1" x14ac:dyDescent="0.3">
      <c r="C16" s="19" t="s">
        <v>18</v>
      </c>
      <c r="D16" s="20"/>
      <c r="E16" s="20"/>
      <c r="F16" s="21"/>
      <c r="G16" s="15">
        <f>G14+G15</f>
        <v>472001.99999999988</v>
      </c>
      <c r="H16" s="16"/>
    </row>
    <row r="17" spans="3:7" ht="21.75" thickBot="1" x14ac:dyDescent="0.3">
      <c r="C17" s="19" t="s">
        <v>94</v>
      </c>
      <c r="D17" s="20"/>
      <c r="E17" s="20"/>
      <c r="F17" s="21"/>
      <c r="G17" s="17">
        <v>35000</v>
      </c>
    </row>
    <row r="18" spans="3:7" ht="21.75" thickBot="1" x14ac:dyDescent="0.3">
      <c r="C18" s="19" t="s">
        <v>18</v>
      </c>
      <c r="D18" s="20"/>
      <c r="E18" s="20"/>
      <c r="F18" s="21"/>
      <c r="G18" s="18">
        <f>G16-G17</f>
        <v>437001.99999999988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18:F18"/>
    <mergeCell ref="C12:D12"/>
    <mergeCell ref="C13:F13"/>
    <mergeCell ref="C14:F14"/>
    <mergeCell ref="D15:F15"/>
    <mergeCell ref="C16:F16"/>
    <mergeCell ref="C17:F17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7928-DE7B-4158-BDA9-62E793C4E2B0}">
  <dimension ref="B2:M22"/>
  <sheetViews>
    <sheetView workbookViewId="0">
      <selection activeCell="L8" sqref="L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175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95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9</v>
      </c>
      <c r="F10" s="4">
        <v>4.0999999999999996</v>
      </c>
      <c r="G10" s="4">
        <f t="shared" ref="G10:G15" si="0">E10*F10</f>
        <v>36.9</v>
      </c>
    </row>
    <row r="11" spans="2:11" ht="18.75" x14ac:dyDescent="0.25">
      <c r="B11" s="1"/>
      <c r="C11" s="4">
        <v>2</v>
      </c>
      <c r="D11" s="4" t="s">
        <v>20</v>
      </c>
      <c r="E11" s="5">
        <v>11</v>
      </c>
      <c r="F11" s="4">
        <v>4.5999999999999996</v>
      </c>
      <c r="G11" s="4">
        <f t="shared" si="0"/>
        <v>50.599999999999994</v>
      </c>
    </row>
    <row r="12" spans="2:11" ht="18.75" x14ac:dyDescent="0.25">
      <c r="B12" s="1"/>
      <c r="C12" s="4">
        <v>3</v>
      </c>
      <c r="D12" s="4" t="s">
        <v>44</v>
      </c>
      <c r="E12" s="5">
        <v>8</v>
      </c>
      <c r="F12" s="4">
        <v>5</v>
      </c>
      <c r="G12" s="4">
        <f t="shared" si="0"/>
        <v>40</v>
      </c>
    </row>
    <row r="13" spans="2:11" ht="18.75" x14ac:dyDescent="0.25">
      <c r="B13" s="1"/>
      <c r="C13" s="4">
        <v>4</v>
      </c>
      <c r="D13" s="4" t="s">
        <v>14</v>
      </c>
      <c r="E13" s="5">
        <v>35</v>
      </c>
      <c r="F13" s="4">
        <v>5</v>
      </c>
      <c r="G13" s="4">
        <f t="shared" si="0"/>
        <v>175</v>
      </c>
    </row>
    <row r="14" spans="2:11" ht="18.75" x14ac:dyDescent="0.25">
      <c r="B14" s="1"/>
      <c r="C14" s="4">
        <v>5</v>
      </c>
      <c r="D14" s="4" t="s">
        <v>30</v>
      </c>
      <c r="E14" s="5">
        <v>13</v>
      </c>
      <c r="F14" s="4">
        <v>4.0999999999999996</v>
      </c>
      <c r="G14" s="4">
        <f t="shared" si="0"/>
        <v>53.3</v>
      </c>
    </row>
    <row r="15" spans="2:11" ht="19.5" thickBot="1" x14ac:dyDescent="0.3">
      <c r="B15" s="1"/>
      <c r="C15" s="4">
        <v>6</v>
      </c>
      <c r="D15" s="4" t="s">
        <v>15</v>
      </c>
      <c r="E15" s="5">
        <v>35</v>
      </c>
      <c r="F15" s="4">
        <v>5</v>
      </c>
      <c r="G15" s="4">
        <f t="shared" si="0"/>
        <v>175</v>
      </c>
      <c r="I15" s="6"/>
    </row>
    <row r="16" spans="2:11" ht="19.5" thickBot="1" x14ac:dyDescent="0.3">
      <c r="B16" s="1"/>
      <c r="C16" s="22" t="s">
        <v>16</v>
      </c>
      <c r="D16" s="23"/>
      <c r="E16" s="7">
        <f>SUM(E10:E15)</f>
        <v>111</v>
      </c>
      <c r="F16" s="8"/>
      <c r="G16" s="9">
        <f>SUM(G10:G15)</f>
        <v>530.79999999999995</v>
      </c>
    </row>
    <row r="17" spans="2:13" ht="21.75" thickBot="1" x14ac:dyDescent="0.3">
      <c r="B17" s="1"/>
      <c r="C17" s="19" t="s">
        <v>17</v>
      </c>
      <c r="D17" s="20"/>
      <c r="E17" s="20"/>
      <c r="F17" s="21"/>
      <c r="G17" s="10">
        <v>70</v>
      </c>
      <c r="M17" s="14"/>
    </row>
    <row r="18" spans="2:13" ht="21.75" thickBot="1" x14ac:dyDescent="0.3">
      <c r="B18" s="1"/>
      <c r="C18" s="19" t="s">
        <v>16</v>
      </c>
      <c r="D18" s="20"/>
      <c r="E18" s="20"/>
      <c r="F18" s="21"/>
      <c r="G18" s="11">
        <f>G16*G17</f>
        <v>37156</v>
      </c>
    </row>
    <row r="19" spans="2:13" ht="21.75" thickBot="1" x14ac:dyDescent="0.3">
      <c r="C19" s="12" t="s">
        <v>96</v>
      </c>
      <c r="D19" s="19" t="s">
        <v>97</v>
      </c>
      <c r="E19" s="20"/>
      <c r="F19" s="21"/>
      <c r="G19" s="13">
        <f>'18-12-2022 174'!G18</f>
        <v>437001.99999999988</v>
      </c>
      <c r="H19" s="14"/>
      <c r="I19" s="14"/>
      <c r="K19" s="14"/>
    </row>
    <row r="20" spans="2:13" ht="21.75" thickBot="1" x14ac:dyDescent="0.3">
      <c r="C20" s="19" t="s">
        <v>18</v>
      </c>
      <c r="D20" s="20"/>
      <c r="E20" s="20"/>
      <c r="F20" s="21"/>
      <c r="G20" s="15">
        <f>G18+G19</f>
        <v>474157.99999999988</v>
      </c>
      <c r="H20" s="16"/>
    </row>
    <row r="21" spans="2:13" ht="21.75" thickBot="1" x14ac:dyDescent="0.3">
      <c r="C21" s="19" t="s">
        <v>98</v>
      </c>
      <c r="D21" s="20"/>
      <c r="E21" s="20"/>
      <c r="F21" s="21"/>
      <c r="G21" s="17">
        <v>30000</v>
      </c>
    </row>
    <row r="22" spans="2:13" ht="21.75" thickBot="1" x14ac:dyDescent="0.3">
      <c r="C22" s="19" t="s">
        <v>18</v>
      </c>
      <c r="D22" s="20"/>
      <c r="E22" s="20"/>
      <c r="F22" s="21"/>
      <c r="G22" s="18">
        <f>G20-G21</f>
        <v>444157.99999999988</v>
      </c>
    </row>
  </sheetData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F3D5-028C-4963-8856-DF423B941493}">
  <dimension ref="B2:K20"/>
  <sheetViews>
    <sheetView workbookViewId="0">
      <selection activeCell="L12" sqref="L1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158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24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25</v>
      </c>
      <c r="E10" s="5">
        <v>10</v>
      </c>
      <c r="F10" s="4">
        <v>5.7</v>
      </c>
      <c r="G10" s="4">
        <f>E10*F10</f>
        <v>57</v>
      </c>
      <c r="I10" s="6"/>
    </row>
    <row r="11" spans="2:11" ht="18.75" x14ac:dyDescent="0.25">
      <c r="B11" s="1"/>
      <c r="C11" s="4">
        <v>2</v>
      </c>
      <c r="D11" s="4" t="s">
        <v>13</v>
      </c>
      <c r="E11" s="5">
        <v>15</v>
      </c>
      <c r="F11" s="4">
        <v>7.5</v>
      </c>
      <c r="G11" s="4">
        <f t="shared" ref="G11:G13" si="0">E11*F11</f>
        <v>112.5</v>
      </c>
      <c r="I11" s="6"/>
    </row>
    <row r="12" spans="2:11" ht="18.75" x14ac:dyDescent="0.25">
      <c r="B12" s="1"/>
      <c r="C12" s="4">
        <v>3</v>
      </c>
      <c r="D12" s="4" t="s">
        <v>14</v>
      </c>
      <c r="E12" s="5">
        <v>35</v>
      </c>
      <c r="F12" s="4">
        <v>5</v>
      </c>
      <c r="G12" s="4">
        <f t="shared" si="0"/>
        <v>175</v>
      </c>
      <c r="I12" s="6"/>
    </row>
    <row r="13" spans="2:11" ht="19.5" thickBot="1" x14ac:dyDescent="0.3">
      <c r="B13" s="1"/>
      <c r="C13" s="4">
        <v>4</v>
      </c>
      <c r="D13" s="4" t="s">
        <v>15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22" t="s">
        <v>16</v>
      </c>
      <c r="D14" s="23"/>
      <c r="E14" s="7">
        <f>SUM(E10:E13)</f>
        <v>95</v>
      </c>
      <c r="F14" s="8"/>
      <c r="G14" s="9">
        <f>SUM(G10:G13)</f>
        <v>519.5</v>
      </c>
    </row>
    <row r="15" spans="2:11" ht="21.75" thickBot="1" x14ac:dyDescent="0.3">
      <c r="B15" s="1"/>
      <c r="C15" s="19" t="s">
        <v>17</v>
      </c>
      <c r="D15" s="20"/>
      <c r="E15" s="20"/>
      <c r="F15" s="21"/>
      <c r="G15" s="10">
        <v>63</v>
      </c>
    </row>
    <row r="16" spans="2:11" ht="21.75" thickBot="1" x14ac:dyDescent="0.3">
      <c r="B16" s="1"/>
      <c r="C16" s="19" t="s">
        <v>16</v>
      </c>
      <c r="D16" s="20"/>
      <c r="E16" s="20"/>
      <c r="F16" s="21"/>
      <c r="G16" s="11">
        <f>G14*G15</f>
        <v>32728.5</v>
      </c>
    </row>
    <row r="17" spans="3:9" ht="21.75" thickBot="1" x14ac:dyDescent="0.3">
      <c r="C17" s="12" t="s">
        <v>26</v>
      </c>
      <c r="D17" s="19" t="s">
        <v>27</v>
      </c>
      <c r="E17" s="20"/>
      <c r="F17" s="21"/>
      <c r="G17" s="13">
        <f>'01-12-2022 157'!G20</f>
        <v>467560.99999999988</v>
      </c>
      <c r="H17" s="14"/>
      <c r="I17" s="14"/>
    </row>
    <row r="18" spans="3:9" ht="21.75" thickBot="1" x14ac:dyDescent="0.3">
      <c r="C18" s="19" t="s">
        <v>18</v>
      </c>
      <c r="D18" s="20"/>
      <c r="E18" s="20"/>
      <c r="F18" s="21"/>
      <c r="G18" s="15">
        <f>G16+G17</f>
        <v>500289.49999999988</v>
      </c>
      <c r="H18" s="16"/>
    </row>
    <row r="19" spans="3:9" ht="21.75" thickBot="1" x14ac:dyDescent="0.3">
      <c r="C19" s="19" t="s">
        <v>28</v>
      </c>
      <c r="D19" s="20"/>
      <c r="E19" s="20"/>
      <c r="F19" s="21"/>
      <c r="G19" s="17">
        <v>40000</v>
      </c>
    </row>
    <row r="20" spans="3:9" ht="21.75" thickBot="1" x14ac:dyDescent="0.3">
      <c r="C20" s="19" t="s">
        <v>18</v>
      </c>
      <c r="D20" s="20"/>
      <c r="E20" s="20"/>
      <c r="F20" s="21"/>
      <c r="G20" s="18">
        <f>G18-G19</f>
        <v>460289.49999999988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0177-62A7-42C9-9021-FB01DE6FBEB2}">
  <dimension ref="B2:M20"/>
  <sheetViews>
    <sheetView workbookViewId="0">
      <selection activeCell="J12" sqref="J1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176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99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25</v>
      </c>
      <c r="E10" s="5">
        <v>11</v>
      </c>
      <c r="F10" s="4">
        <v>5.7</v>
      </c>
      <c r="G10" s="4">
        <f t="shared" ref="G10:G13" si="0">E10*F10</f>
        <v>62.7</v>
      </c>
    </row>
    <row r="11" spans="2:13" ht="18.75" x14ac:dyDescent="0.25">
      <c r="B11" s="1"/>
      <c r="C11" s="4">
        <v>2</v>
      </c>
      <c r="D11" s="4" t="s">
        <v>13</v>
      </c>
      <c r="E11" s="5">
        <v>15</v>
      </c>
      <c r="F11" s="4">
        <v>7</v>
      </c>
      <c r="G11" s="4">
        <f t="shared" si="0"/>
        <v>105</v>
      </c>
    </row>
    <row r="12" spans="2:13" ht="18.75" x14ac:dyDescent="0.25">
      <c r="B12" s="1"/>
      <c r="C12" s="4">
        <v>3</v>
      </c>
      <c r="D12" s="4" t="s">
        <v>14</v>
      </c>
      <c r="E12" s="5">
        <v>40</v>
      </c>
      <c r="F12" s="4">
        <v>5</v>
      </c>
      <c r="G12" s="4">
        <f t="shared" si="0"/>
        <v>200</v>
      </c>
    </row>
    <row r="13" spans="2:13" ht="19.5" thickBot="1" x14ac:dyDescent="0.3">
      <c r="B13" s="1"/>
      <c r="C13" s="4">
        <v>4</v>
      </c>
      <c r="D13" s="4" t="s">
        <v>15</v>
      </c>
      <c r="E13" s="5">
        <v>40</v>
      </c>
      <c r="F13" s="4">
        <v>5</v>
      </c>
      <c r="G13" s="4">
        <f t="shared" si="0"/>
        <v>200</v>
      </c>
    </row>
    <row r="14" spans="2:13" ht="19.5" thickBot="1" x14ac:dyDescent="0.3">
      <c r="B14" s="1"/>
      <c r="C14" s="22" t="s">
        <v>16</v>
      </c>
      <c r="D14" s="23"/>
      <c r="E14" s="7">
        <f>SUM(E10:E13)</f>
        <v>106</v>
      </c>
      <c r="F14" s="8"/>
      <c r="G14" s="9">
        <f>SUM(G10:G13)</f>
        <v>567.70000000000005</v>
      </c>
    </row>
    <row r="15" spans="2:13" ht="21.75" thickBot="1" x14ac:dyDescent="0.3">
      <c r="B15" s="1"/>
      <c r="C15" s="19" t="s">
        <v>17</v>
      </c>
      <c r="D15" s="20"/>
      <c r="E15" s="20"/>
      <c r="F15" s="21"/>
      <c r="G15" s="10">
        <v>70</v>
      </c>
      <c r="M15" s="14"/>
    </row>
    <row r="16" spans="2:13" ht="21.75" thickBot="1" x14ac:dyDescent="0.3">
      <c r="B16" s="1"/>
      <c r="C16" s="19" t="s">
        <v>16</v>
      </c>
      <c r="D16" s="20"/>
      <c r="E16" s="20"/>
      <c r="F16" s="21"/>
      <c r="G16" s="11">
        <f>G14*G15</f>
        <v>39739</v>
      </c>
    </row>
    <row r="17" spans="3:11" ht="21.75" thickBot="1" x14ac:dyDescent="0.3">
      <c r="C17" s="12" t="s">
        <v>101</v>
      </c>
      <c r="D17" s="19" t="s">
        <v>100</v>
      </c>
      <c r="E17" s="20"/>
      <c r="F17" s="21"/>
      <c r="G17" s="13">
        <f>'19-12-2022 175'!G22</f>
        <v>444157.99999999988</v>
      </c>
      <c r="H17" s="14"/>
      <c r="I17" s="14"/>
      <c r="K17" s="14"/>
    </row>
    <row r="18" spans="3:11" ht="21.75" thickBot="1" x14ac:dyDescent="0.3">
      <c r="C18" s="19" t="s">
        <v>18</v>
      </c>
      <c r="D18" s="20"/>
      <c r="E18" s="20"/>
      <c r="F18" s="21"/>
      <c r="G18" s="15">
        <f>G16+G17</f>
        <v>483896.99999999988</v>
      </c>
      <c r="H18" s="16"/>
    </row>
    <row r="19" spans="3:11" ht="21.75" thickBot="1" x14ac:dyDescent="0.3">
      <c r="C19" s="19" t="s">
        <v>102</v>
      </c>
      <c r="D19" s="20"/>
      <c r="E19" s="20"/>
      <c r="F19" s="21"/>
      <c r="G19" s="17">
        <v>40000</v>
      </c>
    </row>
    <row r="20" spans="3:11" ht="21.75" thickBot="1" x14ac:dyDescent="0.3">
      <c r="C20" s="19" t="s">
        <v>18</v>
      </c>
      <c r="D20" s="20"/>
      <c r="E20" s="20"/>
      <c r="F20" s="21"/>
      <c r="G20" s="18">
        <f>G18-G19</f>
        <v>443896.99999999988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3180-447D-4AD6-9768-9D99347DE33C}">
  <dimension ref="B2:M25"/>
  <sheetViews>
    <sheetView topLeftCell="A13" workbookViewId="0">
      <selection activeCell="J17" sqref="J1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177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105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8</v>
      </c>
      <c r="F10" s="4">
        <v>4.0999999999999996</v>
      </c>
      <c r="G10" s="4">
        <f t="shared" ref="G10:G18" si="0">E10*F10</f>
        <v>32.799999999999997</v>
      </c>
    </row>
    <row r="11" spans="2:11" ht="18.75" x14ac:dyDescent="0.25">
      <c r="B11" s="1"/>
      <c r="C11" s="4">
        <v>2</v>
      </c>
      <c r="D11" s="4" t="s">
        <v>20</v>
      </c>
      <c r="E11" s="5">
        <v>8</v>
      </c>
      <c r="F11" s="4">
        <v>4.5999999999999996</v>
      </c>
      <c r="G11" s="4">
        <f t="shared" si="0"/>
        <v>36.799999999999997</v>
      </c>
    </row>
    <row r="12" spans="2:11" ht="18.75" x14ac:dyDescent="0.25">
      <c r="B12" s="1"/>
      <c r="C12" s="4">
        <v>3</v>
      </c>
      <c r="D12" s="4" t="s">
        <v>104</v>
      </c>
      <c r="E12" s="5">
        <v>2</v>
      </c>
      <c r="F12" s="4">
        <v>4.5999999999999996</v>
      </c>
      <c r="G12" s="4">
        <f t="shared" si="0"/>
        <v>9.1999999999999993</v>
      </c>
    </row>
    <row r="13" spans="2:11" ht="18.75" x14ac:dyDescent="0.25">
      <c r="B13" s="1"/>
      <c r="C13" s="4">
        <v>4</v>
      </c>
      <c r="D13" s="4" t="s">
        <v>44</v>
      </c>
      <c r="E13" s="5">
        <v>18</v>
      </c>
      <c r="F13" s="4">
        <v>5</v>
      </c>
      <c r="G13" s="4">
        <f t="shared" si="0"/>
        <v>90</v>
      </c>
    </row>
    <row r="14" spans="2:11" ht="18.75" x14ac:dyDescent="0.25">
      <c r="B14" s="1"/>
      <c r="C14" s="4">
        <v>5</v>
      </c>
      <c r="D14" s="4" t="s">
        <v>103</v>
      </c>
      <c r="E14" s="5">
        <v>1</v>
      </c>
      <c r="F14" s="4">
        <v>5</v>
      </c>
      <c r="G14" s="4">
        <f t="shared" si="0"/>
        <v>5</v>
      </c>
    </row>
    <row r="15" spans="2:11" ht="18.75" x14ac:dyDescent="0.25">
      <c r="B15" s="1"/>
      <c r="C15" s="4">
        <v>6</v>
      </c>
      <c r="D15" s="4" t="s">
        <v>14</v>
      </c>
      <c r="E15" s="5">
        <v>40</v>
      </c>
      <c r="F15" s="4">
        <v>5</v>
      </c>
      <c r="G15" s="4">
        <f t="shared" si="0"/>
        <v>200</v>
      </c>
    </row>
    <row r="16" spans="2:11" ht="18.75" x14ac:dyDescent="0.25">
      <c r="B16" s="1"/>
      <c r="C16" s="4">
        <v>7</v>
      </c>
      <c r="D16" s="4" t="s">
        <v>40</v>
      </c>
      <c r="E16" s="5">
        <v>1</v>
      </c>
      <c r="F16" s="4">
        <v>5</v>
      </c>
      <c r="G16" s="4">
        <f t="shared" si="0"/>
        <v>5</v>
      </c>
    </row>
    <row r="17" spans="2:13" ht="18.75" x14ac:dyDescent="0.25">
      <c r="B17" s="1"/>
      <c r="C17" s="4">
        <v>8</v>
      </c>
      <c r="D17" s="4" t="s">
        <v>30</v>
      </c>
      <c r="E17" s="5">
        <v>12</v>
      </c>
      <c r="F17" s="4">
        <v>4.0999999999999996</v>
      </c>
      <c r="G17" s="4">
        <f t="shared" si="0"/>
        <v>49.199999999999996</v>
      </c>
    </row>
    <row r="18" spans="2:13" ht="19.5" thickBot="1" x14ac:dyDescent="0.3">
      <c r="B18" s="1"/>
      <c r="C18" s="4">
        <v>9</v>
      </c>
      <c r="D18" s="4" t="s">
        <v>15</v>
      </c>
      <c r="E18" s="5">
        <v>41</v>
      </c>
      <c r="F18" s="4">
        <v>5</v>
      </c>
      <c r="G18" s="4">
        <f t="shared" si="0"/>
        <v>205</v>
      </c>
    </row>
    <row r="19" spans="2:13" ht="19.5" thickBot="1" x14ac:dyDescent="0.3">
      <c r="B19" s="1"/>
      <c r="C19" s="22" t="s">
        <v>16</v>
      </c>
      <c r="D19" s="23"/>
      <c r="E19" s="7">
        <f>SUM(E10:E18)</f>
        <v>131</v>
      </c>
      <c r="F19" s="8"/>
      <c r="G19" s="9">
        <f>SUM(G10:G18)</f>
        <v>633</v>
      </c>
    </row>
    <row r="20" spans="2:13" ht="21.75" thickBot="1" x14ac:dyDescent="0.3">
      <c r="B20" s="1"/>
      <c r="C20" s="19" t="s">
        <v>17</v>
      </c>
      <c r="D20" s="20"/>
      <c r="E20" s="20"/>
      <c r="F20" s="21"/>
      <c r="G20" s="10">
        <v>70</v>
      </c>
      <c r="M20" s="14"/>
    </row>
    <row r="21" spans="2:13" ht="21.75" thickBot="1" x14ac:dyDescent="0.3">
      <c r="B21" s="1"/>
      <c r="C21" s="19" t="s">
        <v>16</v>
      </c>
      <c r="D21" s="20"/>
      <c r="E21" s="20"/>
      <c r="F21" s="21"/>
      <c r="G21" s="11">
        <f>G19*G20</f>
        <v>44310</v>
      </c>
    </row>
    <row r="22" spans="2:13" ht="21.75" thickBot="1" x14ac:dyDescent="0.3">
      <c r="C22" s="12" t="s">
        <v>106</v>
      </c>
      <c r="D22" s="19" t="s">
        <v>107</v>
      </c>
      <c r="E22" s="20"/>
      <c r="F22" s="21"/>
      <c r="G22" s="13">
        <f>'20-12-2022 176'!G20</f>
        <v>443896.99999999988</v>
      </c>
      <c r="H22" s="14"/>
      <c r="I22" s="14"/>
      <c r="K22" s="14"/>
    </row>
    <row r="23" spans="2:13" ht="21.75" thickBot="1" x14ac:dyDescent="0.3">
      <c r="C23" s="19" t="s">
        <v>18</v>
      </c>
      <c r="D23" s="20"/>
      <c r="E23" s="20"/>
      <c r="F23" s="21"/>
      <c r="G23" s="15">
        <f>G21+G22</f>
        <v>488206.99999999988</v>
      </c>
      <c r="H23" s="16"/>
    </row>
    <row r="24" spans="2:13" ht="21.75" thickBot="1" x14ac:dyDescent="0.3">
      <c r="C24" s="19" t="s">
        <v>108</v>
      </c>
      <c r="D24" s="20"/>
      <c r="E24" s="20"/>
      <c r="F24" s="21"/>
      <c r="G24" s="17">
        <v>50000</v>
      </c>
    </row>
    <row r="25" spans="2:13" ht="21.75" thickBot="1" x14ac:dyDescent="0.3">
      <c r="C25" s="19" t="s">
        <v>18</v>
      </c>
      <c r="D25" s="20"/>
      <c r="E25" s="20"/>
      <c r="F25" s="21"/>
      <c r="G25" s="18">
        <f>G23-G24</f>
        <v>438206.99999999988</v>
      </c>
    </row>
  </sheetData>
  <sortState xmlns:xlrd2="http://schemas.microsoft.com/office/spreadsheetml/2017/richdata2" ref="D10:G18">
    <sortCondition ref="D10:D18"/>
  </sortState>
  <mergeCells count="14">
    <mergeCell ref="C25:F25"/>
    <mergeCell ref="C19:D19"/>
    <mergeCell ref="C20:F20"/>
    <mergeCell ref="C21:F21"/>
    <mergeCell ref="D22:F22"/>
    <mergeCell ref="C23:F23"/>
    <mergeCell ref="C24:F24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736-1186-4BC8-A939-CF98F1EEF46C}">
  <dimension ref="B2:M22"/>
  <sheetViews>
    <sheetView workbookViewId="0">
      <selection activeCell="N9" sqref="N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178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109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29</v>
      </c>
      <c r="E10" s="5">
        <v>5</v>
      </c>
      <c r="F10" s="4">
        <v>4.0999999999999996</v>
      </c>
      <c r="G10" s="4">
        <f t="shared" ref="G10:G13" si="0">E10*F10</f>
        <v>20.5</v>
      </c>
    </row>
    <row r="11" spans="2:13" ht="18.75" x14ac:dyDescent="0.25">
      <c r="B11" s="1"/>
      <c r="C11" s="4">
        <v>2</v>
      </c>
      <c r="D11" s="4" t="s">
        <v>14</v>
      </c>
      <c r="E11" s="5">
        <v>35</v>
      </c>
      <c r="F11" s="4">
        <v>5</v>
      </c>
      <c r="G11" s="4">
        <f t="shared" si="0"/>
        <v>175</v>
      </c>
    </row>
    <row r="12" spans="2:13" ht="19.5" thickBot="1" x14ac:dyDescent="0.3">
      <c r="B12" s="1"/>
      <c r="C12" s="4">
        <v>3</v>
      </c>
      <c r="D12" s="4" t="s">
        <v>30</v>
      </c>
      <c r="E12" s="5">
        <v>12</v>
      </c>
      <c r="F12" s="4">
        <v>4.0999999999999996</v>
      </c>
      <c r="G12" s="4">
        <f t="shared" si="0"/>
        <v>49.199999999999996</v>
      </c>
    </row>
    <row r="13" spans="2:13" ht="19.5" thickBot="1" x14ac:dyDescent="0.3">
      <c r="B13" s="1"/>
      <c r="C13" s="4">
        <v>4</v>
      </c>
      <c r="D13" s="4" t="s">
        <v>15</v>
      </c>
      <c r="E13" s="5">
        <v>35</v>
      </c>
      <c r="F13" s="4">
        <v>5</v>
      </c>
      <c r="G13" s="4">
        <f t="shared" si="0"/>
        <v>175</v>
      </c>
    </row>
    <row r="14" spans="2:13" ht="19.5" thickBot="1" x14ac:dyDescent="0.3">
      <c r="B14" s="1"/>
      <c r="C14" s="22" t="s">
        <v>16</v>
      </c>
      <c r="D14" s="23"/>
      <c r="E14" s="7">
        <f>SUM(E10:E13)</f>
        <v>87</v>
      </c>
      <c r="F14" s="8"/>
      <c r="G14" s="9">
        <f>SUM(G10:G13)</f>
        <v>419.7</v>
      </c>
    </row>
    <row r="15" spans="2:13" ht="21.75" thickBot="1" x14ac:dyDescent="0.3">
      <c r="B15" s="1"/>
      <c r="C15" s="19" t="s">
        <v>17</v>
      </c>
      <c r="D15" s="20"/>
      <c r="E15" s="20"/>
      <c r="F15" s="21"/>
      <c r="G15" s="10">
        <v>70</v>
      </c>
      <c r="M15" s="14"/>
    </row>
    <row r="16" spans="2:13" ht="21.75" thickBot="1" x14ac:dyDescent="0.3">
      <c r="B16" s="1"/>
      <c r="C16" s="19" t="s">
        <v>16</v>
      </c>
      <c r="D16" s="20"/>
      <c r="E16" s="20"/>
      <c r="F16" s="21"/>
      <c r="G16" s="11">
        <f>G14*G15</f>
        <v>29379</v>
      </c>
    </row>
    <row r="17" spans="2:13" ht="21.75" thickBot="1" x14ac:dyDescent="0.3">
      <c r="B17" s="1"/>
      <c r="C17" s="19" t="s">
        <v>110</v>
      </c>
      <c r="D17" s="20"/>
      <c r="E17" s="20"/>
      <c r="F17" s="21"/>
      <c r="G17" s="10">
        <v>1000</v>
      </c>
      <c r="M17" s="14"/>
    </row>
    <row r="18" spans="2:13" ht="21.75" thickBot="1" x14ac:dyDescent="0.3">
      <c r="B18" s="1"/>
      <c r="C18" s="19" t="s">
        <v>113</v>
      </c>
      <c r="D18" s="20"/>
      <c r="E18" s="20"/>
      <c r="F18" s="21"/>
      <c r="G18" s="11">
        <f>G17+G16</f>
        <v>30379</v>
      </c>
    </row>
    <row r="19" spans="2:13" ht="21.75" thickBot="1" x14ac:dyDescent="0.3">
      <c r="C19" s="12" t="s">
        <v>111</v>
      </c>
      <c r="D19" s="19" t="s">
        <v>112</v>
      </c>
      <c r="E19" s="20"/>
      <c r="F19" s="21"/>
      <c r="G19" s="13">
        <f>'21-12-2022 177'!G25</f>
        <v>438206.99999999988</v>
      </c>
      <c r="H19" s="14"/>
      <c r="I19" s="14"/>
      <c r="K19" s="14"/>
    </row>
    <row r="20" spans="2:13" ht="21.75" thickBot="1" x14ac:dyDescent="0.3">
      <c r="C20" s="19" t="s">
        <v>18</v>
      </c>
      <c r="D20" s="20"/>
      <c r="E20" s="20"/>
      <c r="F20" s="21"/>
      <c r="G20" s="15">
        <f>G18+G19</f>
        <v>468585.99999999988</v>
      </c>
      <c r="H20" s="16"/>
    </row>
    <row r="21" spans="2:13" ht="21.75" thickBot="1" x14ac:dyDescent="0.3">
      <c r="C21" s="19" t="s">
        <v>108</v>
      </c>
      <c r="D21" s="20"/>
      <c r="E21" s="20"/>
      <c r="F21" s="21"/>
      <c r="G21" s="17">
        <v>50000</v>
      </c>
    </row>
    <row r="22" spans="2:13" ht="21.75" thickBot="1" x14ac:dyDescent="0.3">
      <c r="C22" s="19" t="s">
        <v>18</v>
      </c>
      <c r="D22" s="20"/>
      <c r="E22" s="20"/>
      <c r="F22" s="21"/>
      <c r="G22" s="18">
        <f>G20-G21</f>
        <v>418585.99999999988</v>
      </c>
    </row>
  </sheetData>
  <mergeCells count="16">
    <mergeCell ref="C7:D8"/>
    <mergeCell ref="E7:G8"/>
    <mergeCell ref="C3:C4"/>
    <mergeCell ref="D3:F4"/>
    <mergeCell ref="G3:G4"/>
    <mergeCell ref="C5:C6"/>
    <mergeCell ref="D5:G6"/>
    <mergeCell ref="C22:F22"/>
    <mergeCell ref="C17:F17"/>
    <mergeCell ref="C18:F18"/>
    <mergeCell ref="C14:D14"/>
    <mergeCell ref="C15:F15"/>
    <mergeCell ref="C16:F16"/>
    <mergeCell ref="D19:F19"/>
    <mergeCell ref="C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F8ED-0504-4067-963A-88368330D32E}">
  <dimension ref="B2:M21"/>
  <sheetViews>
    <sheetView workbookViewId="0">
      <selection activeCell="J13" sqref="J1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179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114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29</v>
      </c>
      <c r="E10" s="5">
        <v>7</v>
      </c>
      <c r="F10" s="4">
        <v>4.0999999999999996</v>
      </c>
      <c r="G10" s="4">
        <f t="shared" ref="G10:G14" si="0">E10*F10</f>
        <v>28.699999999999996</v>
      </c>
    </row>
    <row r="11" spans="2:13" ht="18.75" x14ac:dyDescent="0.25">
      <c r="B11" s="1"/>
      <c r="C11" s="4">
        <v>2</v>
      </c>
      <c r="D11" s="4" t="s">
        <v>104</v>
      </c>
      <c r="E11" s="5">
        <v>5</v>
      </c>
      <c r="F11" s="4">
        <v>4.5999999999999996</v>
      </c>
      <c r="G11" s="4">
        <f t="shared" si="0"/>
        <v>23</v>
      </c>
    </row>
    <row r="12" spans="2:13" ht="18.75" x14ac:dyDescent="0.25">
      <c r="B12" s="1"/>
      <c r="C12" s="4">
        <v>3</v>
      </c>
      <c r="D12" s="4" t="s">
        <v>13</v>
      </c>
      <c r="E12" s="5">
        <v>13</v>
      </c>
      <c r="F12" s="4">
        <v>7</v>
      </c>
      <c r="G12" s="4">
        <f t="shared" si="0"/>
        <v>91</v>
      </c>
    </row>
    <row r="13" spans="2:13" ht="18.75" x14ac:dyDescent="0.25">
      <c r="B13" s="1"/>
      <c r="C13" s="4">
        <v>4</v>
      </c>
      <c r="D13" s="4" t="s">
        <v>14</v>
      </c>
      <c r="E13" s="5">
        <v>35</v>
      </c>
      <c r="F13" s="4">
        <v>5</v>
      </c>
      <c r="G13" s="4">
        <f t="shared" si="0"/>
        <v>175</v>
      </c>
    </row>
    <row r="14" spans="2:13" ht="19.5" thickBot="1" x14ac:dyDescent="0.3">
      <c r="B14" s="1"/>
      <c r="C14" s="4">
        <v>5</v>
      </c>
      <c r="D14" s="4" t="s">
        <v>15</v>
      </c>
      <c r="E14" s="5">
        <v>35</v>
      </c>
      <c r="F14" s="4">
        <v>5</v>
      </c>
      <c r="G14" s="4">
        <f t="shared" si="0"/>
        <v>175</v>
      </c>
    </row>
    <row r="15" spans="2:13" ht="19.5" thickBot="1" x14ac:dyDescent="0.3">
      <c r="B15" s="1"/>
      <c r="C15" s="22" t="s">
        <v>16</v>
      </c>
      <c r="D15" s="23"/>
      <c r="E15" s="7">
        <f>SUM(E10:E14)</f>
        <v>95</v>
      </c>
      <c r="F15" s="8"/>
      <c r="G15" s="9">
        <f>SUM(G10:G14)</f>
        <v>492.7</v>
      </c>
    </row>
    <row r="16" spans="2:13" ht="21.75" thickBot="1" x14ac:dyDescent="0.3">
      <c r="B16" s="1"/>
      <c r="C16" s="19" t="s">
        <v>17</v>
      </c>
      <c r="D16" s="20"/>
      <c r="E16" s="20"/>
      <c r="F16" s="21"/>
      <c r="G16" s="10">
        <v>70</v>
      </c>
      <c r="M16" s="14"/>
    </row>
    <row r="17" spans="2:11" ht="21.75" thickBot="1" x14ac:dyDescent="0.3">
      <c r="B17" s="1"/>
      <c r="C17" s="19" t="s">
        <v>16</v>
      </c>
      <c r="D17" s="20"/>
      <c r="E17" s="20"/>
      <c r="F17" s="21"/>
      <c r="G17" s="11">
        <f>G15*G16</f>
        <v>34489</v>
      </c>
    </row>
    <row r="18" spans="2:11" ht="21.75" thickBot="1" x14ac:dyDescent="0.3">
      <c r="C18" s="12" t="s">
        <v>115</v>
      </c>
      <c r="D18" s="19" t="s">
        <v>116</v>
      </c>
      <c r="E18" s="20"/>
      <c r="F18" s="21"/>
      <c r="G18" s="13">
        <f>'22-12-2022 178'!G22</f>
        <v>418585.99999999988</v>
      </c>
      <c r="H18" s="14"/>
      <c r="I18" s="14"/>
      <c r="K18" s="14"/>
    </row>
    <row r="19" spans="2:11" ht="21.75" thickBot="1" x14ac:dyDescent="0.3">
      <c r="C19" s="19" t="s">
        <v>18</v>
      </c>
      <c r="D19" s="20"/>
      <c r="E19" s="20"/>
      <c r="F19" s="21"/>
      <c r="G19" s="15">
        <f>G17+G18</f>
        <v>453074.99999999988</v>
      </c>
      <c r="H19" s="16"/>
    </row>
    <row r="20" spans="2:11" ht="21.75" thickBot="1" x14ac:dyDescent="0.3">
      <c r="C20" s="19" t="s">
        <v>117</v>
      </c>
      <c r="D20" s="20"/>
      <c r="E20" s="20"/>
      <c r="F20" s="21"/>
      <c r="G20" s="17">
        <v>40000</v>
      </c>
    </row>
    <row r="21" spans="2:11" ht="21.75" thickBot="1" x14ac:dyDescent="0.3">
      <c r="C21" s="19" t="s">
        <v>18</v>
      </c>
      <c r="D21" s="20"/>
      <c r="E21" s="20"/>
      <c r="F21" s="21"/>
      <c r="G21" s="18">
        <f>G19-G20</f>
        <v>413074.99999999988</v>
      </c>
    </row>
  </sheetData>
  <mergeCells count="14">
    <mergeCell ref="C19:F19"/>
    <mergeCell ref="C20:F20"/>
    <mergeCell ref="C21:F21"/>
    <mergeCell ref="C15:D15"/>
    <mergeCell ref="C16:F16"/>
    <mergeCell ref="C17:F17"/>
    <mergeCell ref="D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3511-1423-4D55-84A1-D23EE9E2C51E}">
  <dimension ref="B2:M23"/>
  <sheetViews>
    <sheetView topLeftCell="A13" workbookViewId="0">
      <selection activeCell="K13" sqref="K1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180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118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7</v>
      </c>
      <c r="F10" s="4">
        <v>4.0999999999999996</v>
      </c>
      <c r="G10" s="4">
        <f t="shared" ref="G10:G16" si="0">E10*F10</f>
        <v>28.699999999999996</v>
      </c>
    </row>
    <row r="11" spans="2:11" ht="18.75" x14ac:dyDescent="0.25">
      <c r="B11" s="1"/>
      <c r="C11" s="4">
        <v>2</v>
      </c>
      <c r="D11" s="4" t="s">
        <v>29</v>
      </c>
      <c r="E11" s="5">
        <v>1</v>
      </c>
      <c r="F11" s="4">
        <v>2.1</v>
      </c>
      <c r="G11" s="4">
        <f t="shared" si="0"/>
        <v>2.1</v>
      </c>
    </row>
    <row r="12" spans="2:11" ht="18.75" x14ac:dyDescent="0.25">
      <c r="B12" s="1"/>
      <c r="C12" s="4">
        <v>3</v>
      </c>
      <c r="D12" s="4" t="s">
        <v>104</v>
      </c>
      <c r="E12" s="5">
        <v>10</v>
      </c>
      <c r="F12" s="4">
        <v>4.5999999999999996</v>
      </c>
      <c r="G12" s="4">
        <f t="shared" si="0"/>
        <v>46</v>
      </c>
    </row>
    <row r="13" spans="2:11" ht="18.75" x14ac:dyDescent="0.25">
      <c r="B13" s="1"/>
      <c r="C13" s="4">
        <v>4</v>
      </c>
      <c r="D13" s="4" t="s">
        <v>44</v>
      </c>
      <c r="E13" s="5">
        <v>12</v>
      </c>
      <c r="F13" s="4">
        <v>5</v>
      </c>
      <c r="G13" s="4">
        <f t="shared" si="0"/>
        <v>60</v>
      </c>
    </row>
    <row r="14" spans="2:11" ht="18.75" x14ac:dyDescent="0.25">
      <c r="B14" s="1"/>
      <c r="C14" s="4">
        <v>5</v>
      </c>
      <c r="D14" s="4" t="s">
        <v>14</v>
      </c>
      <c r="E14" s="5">
        <v>35</v>
      </c>
      <c r="F14" s="4">
        <v>5</v>
      </c>
      <c r="G14" s="4">
        <f t="shared" si="0"/>
        <v>175</v>
      </c>
    </row>
    <row r="15" spans="2:11" ht="18.75" x14ac:dyDescent="0.25">
      <c r="B15" s="1"/>
      <c r="C15" s="4">
        <v>6</v>
      </c>
      <c r="D15" s="4" t="s">
        <v>30</v>
      </c>
      <c r="E15" s="5">
        <v>4</v>
      </c>
      <c r="F15" s="4">
        <v>4.0999999999999996</v>
      </c>
      <c r="G15" s="4">
        <f t="shared" si="0"/>
        <v>16.399999999999999</v>
      </c>
    </row>
    <row r="16" spans="2:11" ht="19.5" thickBot="1" x14ac:dyDescent="0.3">
      <c r="B16" s="1"/>
      <c r="C16" s="4">
        <v>7</v>
      </c>
      <c r="D16" s="4" t="s">
        <v>15</v>
      </c>
      <c r="E16" s="5">
        <v>35</v>
      </c>
      <c r="F16" s="4">
        <v>5</v>
      </c>
      <c r="G16" s="4">
        <f t="shared" si="0"/>
        <v>175</v>
      </c>
    </row>
    <row r="17" spans="2:13" ht="19.5" thickBot="1" x14ac:dyDescent="0.3">
      <c r="B17" s="1"/>
      <c r="C17" s="22" t="s">
        <v>16</v>
      </c>
      <c r="D17" s="23"/>
      <c r="E17" s="7">
        <f>SUM(E10:E16)</f>
        <v>104</v>
      </c>
      <c r="F17" s="8"/>
      <c r="G17" s="9">
        <f>SUM(G10:G16)</f>
        <v>503.2</v>
      </c>
    </row>
    <row r="18" spans="2:13" ht="21.75" thickBot="1" x14ac:dyDescent="0.3">
      <c r="B18" s="1"/>
      <c r="C18" s="19" t="s">
        <v>17</v>
      </c>
      <c r="D18" s="20"/>
      <c r="E18" s="20"/>
      <c r="F18" s="21"/>
      <c r="G18" s="10">
        <v>70</v>
      </c>
      <c r="M18" s="14"/>
    </row>
    <row r="19" spans="2:13" ht="21.75" thickBot="1" x14ac:dyDescent="0.3">
      <c r="B19" s="1"/>
      <c r="C19" s="19" t="s">
        <v>16</v>
      </c>
      <c r="D19" s="20"/>
      <c r="E19" s="20"/>
      <c r="F19" s="21"/>
      <c r="G19" s="11">
        <f>G17*G18</f>
        <v>35224</v>
      </c>
    </row>
    <row r="20" spans="2:13" ht="21.75" thickBot="1" x14ac:dyDescent="0.3">
      <c r="C20" s="12" t="s">
        <v>121</v>
      </c>
      <c r="D20" s="19" t="s">
        <v>119</v>
      </c>
      <c r="E20" s="20"/>
      <c r="F20" s="21"/>
      <c r="G20" s="13">
        <f>'23-12-2022 179'!G21</f>
        <v>413074.99999999988</v>
      </c>
      <c r="H20" s="14"/>
      <c r="I20" s="14"/>
      <c r="K20" s="14"/>
    </row>
    <row r="21" spans="2:13" ht="21.75" thickBot="1" x14ac:dyDescent="0.3">
      <c r="C21" s="19" t="s">
        <v>18</v>
      </c>
      <c r="D21" s="20"/>
      <c r="E21" s="20"/>
      <c r="F21" s="21"/>
      <c r="G21" s="15">
        <f>G19+G20</f>
        <v>448298.99999999988</v>
      </c>
      <c r="H21" s="16"/>
    </row>
    <row r="22" spans="2:13" ht="21.75" thickBot="1" x14ac:dyDescent="0.3">
      <c r="C22" s="19" t="s">
        <v>120</v>
      </c>
      <c r="D22" s="20"/>
      <c r="E22" s="20"/>
      <c r="F22" s="21"/>
      <c r="G22" s="17">
        <v>50000</v>
      </c>
    </row>
    <row r="23" spans="2:13" ht="21.75" thickBot="1" x14ac:dyDescent="0.3">
      <c r="C23" s="19" t="s">
        <v>18</v>
      </c>
      <c r="D23" s="20"/>
      <c r="E23" s="20"/>
      <c r="F23" s="21"/>
      <c r="G23" s="18">
        <f>G21-G22</f>
        <v>398298.99999999988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F65A-3414-4DAE-AD09-FAC589C5F756}">
  <dimension ref="B2:M20"/>
  <sheetViews>
    <sheetView workbookViewId="0">
      <selection activeCell="H3" sqref="H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181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122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13</v>
      </c>
      <c r="E10" s="5">
        <v>15</v>
      </c>
      <c r="F10" s="4">
        <v>7</v>
      </c>
      <c r="G10" s="4">
        <f t="shared" ref="G10:G13" si="0">E10*F10</f>
        <v>105</v>
      </c>
    </row>
    <row r="11" spans="2:13" ht="18.75" x14ac:dyDescent="0.25">
      <c r="B11" s="1"/>
      <c r="C11" s="4">
        <v>2</v>
      </c>
      <c r="D11" s="4" t="s">
        <v>14</v>
      </c>
      <c r="E11" s="5">
        <v>35</v>
      </c>
      <c r="F11" s="4">
        <v>5</v>
      </c>
      <c r="G11" s="4">
        <f t="shared" si="0"/>
        <v>175</v>
      </c>
    </row>
    <row r="12" spans="2:13" ht="18.75" x14ac:dyDescent="0.25">
      <c r="B12" s="1"/>
      <c r="C12" s="4">
        <v>3</v>
      </c>
      <c r="D12" s="4" t="s">
        <v>30</v>
      </c>
      <c r="E12" s="5">
        <v>16</v>
      </c>
      <c r="F12" s="4">
        <v>4.0999999999999996</v>
      </c>
      <c r="G12" s="4">
        <f t="shared" si="0"/>
        <v>65.599999999999994</v>
      </c>
    </row>
    <row r="13" spans="2:13" ht="19.5" thickBot="1" x14ac:dyDescent="0.3">
      <c r="B13" s="1"/>
      <c r="C13" s="4">
        <v>4</v>
      </c>
      <c r="D13" s="4" t="s">
        <v>15</v>
      </c>
      <c r="E13" s="5">
        <v>35</v>
      </c>
      <c r="F13" s="4">
        <v>5</v>
      </c>
      <c r="G13" s="4">
        <f t="shared" si="0"/>
        <v>175</v>
      </c>
    </row>
    <row r="14" spans="2:13" ht="19.5" thickBot="1" x14ac:dyDescent="0.3">
      <c r="B14" s="1"/>
      <c r="C14" s="22" t="s">
        <v>16</v>
      </c>
      <c r="D14" s="23"/>
      <c r="E14" s="7">
        <f>SUM(E10:E13)</f>
        <v>101</v>
      </c>
      <c r="F14" s="8"/>
      <c r="G14" s="9">
        <f>SUM(G10:G13)</f>
        <v>520.6</v>
      </c>
    </row>
    <row r="15" spans="2:13" ht="21.75" thickBot="1" x14ac:dyDescent="0.3">
      <c r="B15" s="1"/>
      <c r="C15" s="19" t="s">
        <v>17</v>
      </c>
      <c r="D15" s="20"/>
      <c r="E15" s="20"/>
      <c r="F15" s="21"/>
      <c r="G15" s="10">
        <v>70</v>
      </c>
      <c r="M15" s="14"/>
    </row>
    <row r="16" spans="2:13" ht="21.75" thickBot="1" x14ac:dyDescent="0.3">
      <c r="B16" s="1"/>
      <c r="C16" s="19" t="s">
        <v>16</v>
      </c>
      <c r="D16" s="20"/>
      <c r="E16" s="20"/>
      <c r="F16" s="21"/>
      <c r="G16" s="11">
        <f>G14*G15</f>
        <v>36442</v>
      </c>
    </row>
    <row r="17" spans="3:11" ht="21.75" thickBot="1" x14ac:dyDescent="0.3">
      <c r="C17" s="12" t="s">
        <v>123</v>
      </c>
      <c r="D17" s="19" t="s">
        <v>124</v>
      </c>
      <c r="E17" s="20"/>
      <c r="F17" s="21"/>
      <c r="G17" s="13">
        <f>'24-12-2022 180'!G23</f>
        <v>398298.99999999988</v>
      </c>
      <c r="H17" s="14"/>
      <c r="I17" s="14"/>
      <c r="K17" s="14"/>
    </row>
    <row r="18" spans="3:11" ht="21.75" thickBot="1" x14ac:dyDescent="0.3">
      <c r="C18" s="19" t="s">
        <v>18</v>
      </c>
      <c r="D18" s="20"/>
      <c r="E18" s="20"/>
      <c r="F18" s="21"/>
      <c r="G18" s="15">
        <f>G16+G17</f>
        <v>434740.99999999988</v>
      </c>
      <c r="H18" s="16"/>
    </row>
    <row r="19" spans="3:11" ht="21.75" thickBot="1" x14ac:dyDescent="0.3">
      <c r="C19" s="19" t="s">
        <v>125</v>
      </c>
      <c r="D19" s="20"/>
      <c r="E19" s="20"/>
      <c r="F19" s="21"/>
      <c r="G19" s="17">
        <v>50000</v>
      </c>
    </row>
    <row r="20" spans="3:11" ht="21.75" thickBot="1" x14ac:dyDescent="0.3">
      <c r="C20" s="19" t="s">
        <v>18</v>
      </c>
      <c r="D20" s="20"/>
      <c r="E20" s="20"/>
      <c r="F20" s="21"/>
      <c r="G20" s="18">
        <f>G18-G19</f>
        <v>384740.99999999988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629A-D052-464D-BE84-C1549DB7B1F5}">
  <dimension ref="B2:M28"/>
  <sheetViews>
    <sheetView topLeftCell="A13" workbookViewId="0">
      <selection activeCell="B2" sqref="B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182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126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127</v>
      </c>
      <c r="E10" s="5">
        <v>9</v>
      </c>
      <c r="F10" s="4">
        <v>5</v>
      </c>
      <c r="G10" s="4">
        <f t="shared" ref="G10:G21" si="0">E10*F10</f>
        <v>45</v>
      </c>
    </row>
    <row r="11" spans="2:11" ht="18.75" x14ac:dyDescent="0.25">
      <c r="B11" s="1"/>
      <c r="C11" s="4">
        <v>2</v>
      </c>
      <c r="D11" s="4" t="s">
        <v>25</v>
      </c>
      <c r="E11" s="5">
        <v>11</v>
      </c>
      <c r="F11" s="4">
        <v>5.7</v>
      </c>
      <c r="G11" s="4">
        <f t="shared" si="0"/>
        <v>62.7</v>
      </c>
    </row>
    <row r="12" spans="2:11" ht="18.75" x14ac:dyDescent="0.25">
      <c r="B12" s="1"/>
      <c r="C12" s="4">
        <v>3</v>
      </c>
      <c r="D12" s="4" t="s">
        <v>29</v>
      </c>
      <c r="E12" s="5">
        <v>5</v>
      </c>
      <c r="F12" s="4">
        <v>4.0999999999999996</v>
      </c>
      <c r="G12" s="4">
        <f t="shared" si="0"/>
        <v>20.5</v>
      </c>
    </row>
    <row r="13" spans="2:11" ht="18.75" x14ac:dyDescent="0.25">
      <c r="B13" s="1"/>
      <c r="C13" s="4">
        <v>4</v>
      </c>
      <c r="D13" s="4" t="s">
        <v>29</v>
      </c>
      <c r="E13" s="5">
        <v>1</v>
      </c>
      <c r="F13" s="4">
        <v>3.1</v>
      </c>
      <c r="G13" s="4">
        <f t="shared" si="0"/>
        <v>3.1</v>
      </c>
    </row>
    <row r="14" spans="2:11" ht="18.75" x14ac:dyDescent="0.25">
      <c r="B14" s="1"/>
      <c r="C14" s="4">
        <v>5</v>
      </c>
      <c r="D14" s="4" t="s">
        <v>20</v>
      </c>
      <c r="E14" s="5">
        <v>56</v>
      </c>
      <c r="F14" s="4">
        <v>4.5999999999999996</v>
      </c>
      <c r="G14" s="4">
        <f t="shared" si="0"/>
        <v>257.59999999999997</v>
      </c>
    </row>
    <row r="15" spans="2:11" ht="18.75" x14ac:dyDescent="0.25">
      <c r="B15" s="1"/>
      <c r="C15" s="4">
        <v>6</v>
      </c>
      <c r="D15" s="4" t="s">
        <v>128</v>
      </c>
      <c r="E15" s="5">
        <v>7</v>
      </c>
      <c r="F15" s="4">
        <v>4.5999999999999996</v>
      </c>
      <c r="G15" s="4">
        <f t="shared" si="0"/>
        <v>32.199999999999996</v>
      </c>
    </row>
    <row r="16" spans="2:11" ht="18.75" x14ac:dyDescent="0.25">
      <c r="B16" s="1"/>
      <c r="C16" s="4">
        <v>7</v>
      </c>
      <c r="D16" s="4" t="s">
        <v>129</v>
      </c>
      <c r="E16" s="5">
        <v>5</v>
      </c>
      <c r="F16" s="4">
        <v>4.5999999999999996</v>
      </c>
      <c r="G16" s="4">
        <f t="shared" si="0"/>
        <v>23</v>
      </c>
    </row>
    <row r="17" spans="2:13" ht="18.75" x14ac:dyDescent="0.25">
      <c r="B17" s="1"/>
      <c r="C17" s="4">
        <v>8</v>
      </c>
      <c r="D17" s="4" t="s">
        <v>130</v>
      </c>
      <c r="E17" s="5">
        <v>5</v>
      </c>
      <c r="F17" s="4">
        <v>4.5999999999999996</v>
      </c>
      <c r="G17" s="4">
        <f t="shared" si="0"/>
        <v>23</v>
      </c>
    </row>
    <row r="18" spans="2:13" ht="18.75" x14ac:dyDescent="0.25">
      <c r="B18" s="1"/>
      <c r="C18" s="4">
        <v>9</v>
      </c>
      <c r="D18" s="4" t="s">
        <v>104</v>
      </c>
      <c r="E18" s="5">
        <v>8</v>
      </c>
      <c r="F18" s="4">
        <v>4.5999999999999996</v>
      </c>
      <c r="G18" s="4">
        <f t="shared" si="0"/>
        <v>36.799999999999997</v>
      </c>
    </row>
    <row r="19" spans="2:13" ht="18.75" x14ac:dyDescent="0.25">
      <c r="B19" s="1"/>
      <c r="C19" s="4">
        <v>10</v>
      </c>
      <c r="D19" s="4" t="s">
        <v>13</v>
      </c>
      <c r="E19" s="5">
        <v>17</v>
      </c>
      <c r="F19" s="4">
        <v>7</v>
      </c>
      <c r="G19" s="4">
        <f t="shared" si="0"/>
        <v>119</v>
      </c>
    </row>
    <row r="20" spans="2:13" ht="18.75" x14ac:dyDescent="0.25">
      <c r="B20" s="1"/>
      <c r="C20" s="4">
        <v>11</v>
      </c>
      <c r="D20" s="4" t="s">
        <v>14</v>
      </c>
      <c r="E20" s="5">
        <v>35</v>
      </c>
      <c r="F20" s="4">
        <v>5</v>
      </c>
      <c r="G20" s="4">
        <f t="shared" si="0"/>
        <v>175</v>
      </c>
    </row>
    <row r="21" spans="2:13" ht="19.5" thickBot="1" x14ac:dyDescent="0.3">
      <c r="B21" s="1"/>
      <c r="C21" s="4">
        <v>12</v>
      </c>
      <c r="D21" s="4" t="s">
        <v>15</v>
      </c>
      <c r="E21" s="5">
        <v>35</v>
      </c>
      <c r="F21" s="4">
        <v>5</v>
      </c>
      <c r="G21" s="4">
        <f t="shared" si="0"/>
        <v>175</v>
      </c>
    </row>
    <row r="22" spans="2:13" ht="19.5" thickBot="1" x14ac:dyDescent="0.3">
      <c r="B22" s="1"/>
      <c r="C22" s="22" t="s">
        <v>16</v>
      </c>
      <c r="D22" s="23"/>
      <c r="E22" s="7">
        <f>SUM(E10:E21)</f>
        <v>194</v>
      </c>
      <c r="F22" s="8"/>
      <c r="G22" s="9">
        <f>SUM(G10:G21)</f>
        <v>972.9</v>
      </c>
    </row>
    <row r="23" spans="2:13" ht="21.75" thickBot="1" x14ac:dyDescent="0.3">
      <c r="B23" s="1"/>
      <c r="C23" s="19" t="s">
        <v>17</v>
      </c>
      <c r="D23" s="20"/>
      <c r="E23" s="20"/>
      <c r="F23" s="21"/>
      <c r="G23" s="10">
        <v>70</v>
      </c>
      <c r="M23" s="14"/>
    </row>
    <row r="24" spans="2:13" ht="21.75" thickBot="1" x14ac:dyDescent="0.3">
      <c r="B24" s="1"/>
      <c r="C24" s="19" t="s">
        <v>16</v>
      </c>
      <c r="D24" s="20"/>
      <c r="E24" s="20"/>
      <c r="F24" s="21"/>
      <c r="G24" s="11">
        <f>G22*G23</f>
        <v>68103</v>
      </c>
    </row>
    <row r="25" spans="2:13" ht="21.75" thickBot="1" x14ac:dyDescent="0.3">
      <c r="C25" s="12" t="s">
        <v>131</v>
      </c>
      <c r="D25" s="19" t="s">
        <v>132</v>
      </c>
      <c r="E25" s="20"/>
      <c r="F25" s="21"/>
      <c r="G25" s="13">
        <f>'25-12-2022 181'!G20</f>
        <v>384740.99999999988</v>
      </c>
      <c r="H25" s="14"/>
      <c r="I25" s="14"/>
      <c r="K25" s="14"/>
    </row>
    <row r="26" spans="2:13" ht="21.75" thickBot="1" x14ac:dyDescent="0.3">
      <c r="C26" s="19" t="s">
        <v>18</v>
      </c>
      <c r="D26" s="20"/>
      <c r="E26" s="20"/>
      <c r="F26" s="21"/>
      <c r="G26" s="15">
        <f>G24+G25</f>
        <v>452843.99999999988</v>
      </c>
      <c r="H26" s="16"/>
    </row>
    <row r="27" spans="2:13" ht="21.75" thickBot="1" x14ac:dyDescent="0.3">
      <c r="C27" s="19" t="s">
        <v>133</v>
      </c>
      <c r="D27" s="20"/>
      <c r="E27" s="20"/>
      <c r="F27" s="21"/>
      <c r="G27" s="17">
        <v>40000</v>
      </c>
    </row>
    <row r="28" spans="2:13" ht="21.75" thickBot="1" x14ac:dyDescent="0.3">
      <c r="C28" s="19" t="s">
        <v>18</v>
      </c>
      <c r="D28" s="20"/>
      <c r="E28" s="20"/>
      <c r="F28" s="21"/>
      <c r="G28" s="18">
        <f>G26-G27</f>
        <v>412843.99999999988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8:F28"/>
    <mergeCell ref="C22:D22"/>
    <mergeCell ref="C23:F23"/>
    <mergeCell ref="C24:F24"/>
    <mergeCell ref="D25:F25"/>
    <mergeCell ref="C26:F26"/>
    <mergeCell ref="C27:F27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0E81-C0A8-48F2-BA4E-3B67CDBA30AE}">
  <dimension ref="B2:M22"/>
  <sheetViews>
    <sheetView workbookViewId="0">
      <selection activeCell="H8" sqref="H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183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134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25</v>
      </c>
      <c r="E10" s="5">
        <v>15</v>
      </c>
      <c r="F10" s="4">
        <v>5.7</v>
      </c>
      <c r="G10" s="4">
        <f t="shared" ref="G10:G15" si="0">E10*F10</f>
        <v>85.5</v>
      </c>
    </row>
    <row r="11" spans="2:11" ht="18.75" x14ac:dyDescent="0.25">
      <c r="B11" s="1"/>
      <c r="C11" s="4">
        <v>2</v>
      </c>
      <c r="D11" s="4" t="s">
        <v>135</v>
      </c>
      <c r="E11" s="5">
        <v>5</v>
      </c>
      <c r="F11" s="4">
        <v>5</v>
      </c>
      <c r="G11" s="4">
        <f t="shared" si="0"/>
        <v>25</v>
      </c>
    </row>
    <row r="12" spans="2:11" ht="18.75" x14ac:dyDescent="0.25">
      <c r="B12" s="1"/>
      <c r="C12" s="4">
        <v>3</v>
      </c>
      <c r="D12" s="4" t="s">
        <v>103</v>
      </c>
      <c r="E12" s="5">
        <v>1</v>
      </c>
      <c r="F12" s="4">
        <v>5</v>
      </c>
      <c r="G12" s="4">
        <f t="shared" si="0"/>
        <v>5</v>
      </c>
    </row>
    <row r="13" spans="2:11" ht="18.75" x14ac:dyDescent="0.25">
      <c r="B13" s="1"/>
      <c r="C13" s="4">
        <v>4</v>
      </c>
      <c r="D13" s="4" t="s">
        <v>14</v>
      </c>
      <c r="E13" s="5">
        <v>40</v>
      </c>
      <c r="F13" s="4">
        <v>5</v>
      </c>
      <c r="G13" s="4">
        <f t="shared" si="0"/>
        <v>200</v>
      </c>
    </row>
    <row r="14" spans="2:11" ht="18.75" x14ac:dyDescent="0.25">
      <c r="B14" s="1"/>
      <c r="C14" s="4">
        <v>5</v>
      </c>
      <c r="D14" s="4" t="s">
        <v>30</v>
      </c>
      <c r="E14" s="5">
        <v>10</v>
      </c>
      <c r="F14" s="4">
        <v>4.0999999999999996</v>
      </c>
      <c r="G14" s="4">
        <f t="shared" si="0"/>
        <v>41</v>
      </c>
    </row>
    <row r="15" spans="2:11" ht="19.5" thickBot="1" x14ac:dyDescent="0.3">
      <c r="B15" s="1"/>
      <c r="C15" s="4">
        <v>6</v>
      </c>
      <c r="D15" s="4" t="s">
        <v>15</v>
      </c>
      <c r="E15" s="5">
        <v>40</v>
      </c>
      <c r="F15" s="4">
        <v>5</v>
      </c>
      <c r="G15" s="4">
        <f t="shared" si="0"/>
        <v>200</v>
      </c>
    </row>
    <row r="16" spans="2:11" ht="19.5" thickBot="1" x14ac:dyDescent="0.3">
      <c r="B16" s="1"/>
      <c r="C16" s="22" t="s">
        <v>16</v>
      </c>
      <c r="D16" s="23"/>
      <c r="E16" s="7">
        <f>SUM(E10:E15)</f>
        <v>111</v>
      </c>
      <c r="F16" s="8"/>
      <c r="G16" s="9">
        <f>SUM(G10:G15)</f>
        <v>556.5</v>
      </c>
    </row>
    <row r="17" spans="2:13" ht="21.75" thickBot="1" x14ac:dyDescent="0.3">
      <c r="B17" s="1"/>
      <c r="C17" s="19" t="s">
        <v>17</v>
      </c>
      <c r="D17" s="20"/>
      <c r="E17" s="20"/>
      <c r="F17" s="21"/>
      <c r="G17" s="10">
        <v>70</v>
      </c>
      <c r="M17" s="14"/>
    </row>
    <row r="18" spans="2:13" ht="21.75" thickBot="1" x14ac:dyDescent="0.3">
      <c r="B18" s="1"/>
      <c r="C18" s="19" t="s">
        <v>16</v>
      </c>
      <c r="D18" s="20"/>
      <c r="E18" s="20"/>
      <c r="F18" s="21"/>
      <c r="G18" s="11">
        <f>G16*G17</f>
        <v>38955</v>
      </c>
    </row>
    <row r="19" spans="2:13" ht="21.75" thickBot="1" x14ac:dyDescent="0.3">
      <c r="C19" s="12" t="s">
        <v>137</v>
      </c>
      <c r="D19" s="19" t="s">
        <v>136</v>
      </c>
      <c r="E19" s="20"/>
      <c r="F19" s="21"/>
      <c r="G19" s="13">
        <f>'26-12-2022 182'!G28</f>
        <v>412843.99999999988</v>
      </c>
      <c r="H19" s="14"/>
      <c r="I19" s="14"/>
      <c r="K19" s="14"/>
    </row>
    <row r="20" spans="2:13" ht="21.75" thickBot="1" x14ac:dyDescent="0.3">
      <c r="C20" s="19" t="s">
        <v>18</v>
      </c>
      <c r="D20" s="20"/>
      <c r="E20" s="20"/>
      <c r="F20" s="21"/>
      <c r="G20" s="15">
        <f>G18+G19</f>
        <v>451798.99999999988</v>
      </c>
      <c r="H20" s="16"/>
    </row>
    <row r="21" spans="2:13" ht="21.75" thickBot="1" x14ac:dyDescent="0.3">
      <c r="C21" s="19" t="s">
        <v>138</v>
      </c>
      <c r="D21" s="20"/>
      <c r="E21" s="20"/>
      <c r="F21" s="21"/>
      <c r="G21" s="17">
        <v>70000</v>
      </c>
    </row>
    <row r="22" spans="2:13" ht="21.75" thickBot="1" x14ac:dyDescent="0.3">
      <c r="C22" s="19" t="s">
        <v>18</v>
      </c>
      <c r="D22" s="20"/>
      <c r="E22" s="20"/>
      <c r="F22" s="21"/>
      <c r="G22" s="18">
        <f>G20-G21</f>
        <v>381798.99999999988</v>
      </c>
    </row>
  </sheetData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7E52-642D-44C9-9C88-D6E279FCECE8}">
  <dimension ref="B2:M23"/>
  <sheetViews>
    <sheetView topLeftCell="A7" workbookViewId="0">
      <selection activeCell="C22" sqref="C22:G2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184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139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140</v>
      </c>
      <c r="E10" s="5">
        <v>2</v>
      </c>
      <c r="F10" s="4">
        <v>5</v>
      </c>
      <c r="G10" s="4">
        <f t="shared" ref="G10:G16" si="0">E10*F10</f>
        <v>10</v>
      </c>
    </row>
    <row r="11" spans="2:11" ht="18.75" x14ac:dyDescent="0.25">
      <c r="B11" s="1"/>
      <c r="C11" s="4">
        <v>2</v>
      </c>
      <c r="D11" s="4" t="s">
        <v>141</v>
      </c>
      <c r="E11" s="5">
        <v>2</v>
      </c>
      <c r="F11" s="4">
        <v>4.5999999999999996</v>
      </c>
      <c r="G11" s="4">
        <f t="shared" si="0"/>
        <v>9.1999999999999993</v>
      </c>
    </row>
    <row r="12" spans="2:11" ht="18.75" x14ac:dyDescent="0.25">
      <c r="B12" s="1"/>
      <c r="C12" s="4">
        <v>3</v>
      </c>
      <c r="D12" s="4" t="s">
        <v>44</v>
      </c>
      <c r="E12" s="5">
        <v>5</v>
      </c>
      <c r="F12" s="4">
        <v>5</v>
      </c>
      <c r="G12" s="4">
        <f t="shared" si="0"/>
        <v>25</v>
      </c>
    </row>
    <row r="13" spans="2:11" ht="18.75" x14ac:dyDescent="0.25">
      <c r="B13" s="1"/>
      <c r="C13" s="4">
        <v>4</v>
      </c>
      <c r="D13" s="4" t="s">
        <v>103</v>
      </c>
      <c r="E13" s="5">
        <v>1</v>
      </c>
      <c r="F13" s="4">
        <v>5</v>
      </c>
      <c r="G13" s="4">
        <f t="shared" si="0"/>
        <v>5</v>
      </c>
    </row>
    <row r="14" spans="2:11" ht="18.75" x14ac:dyDescent="0.25">
      <c r="B14" s="1"/>
      <c r="C14" s="4">
        <v>4</v>
      </c>
      <c r="D14" s="4" t="s">
        <v>14</v>
      </c>
      <c r="E14" s="5">
        <v>40</v>
      </c>
      <c r="F14" s="4">
        <v>5</v>
      </c>
      <c r="G14" s="4">
        <f t="shared" si="0"/>
        <v>200</v>
      </c>
    </row>
    <row r="15" spans="2:11" ht="18.75" x14ac:dyDescent="0.25">
      <c r="B15" s="1"/>
      <c r="C15" s="4">
        <v>5</v>
      </c>
      <c r="D15" s="4" t="s">
        <v>40</v>
      </c>
      <c r="E15" s="5">
        <v>2</v>
      </c>
      <c r="F15" s="4">
        <v>5</v>
      </c>
      <c r="G15" s="4">
        <f t="shared" si="0"/>
        <v>10</v>
      </c>
    </row>
    <row r="16" spans="2:11" ht="19.5" thickBot="1" x14ac:dyDescent="0.3">
      <c r="B16" s="1"/>
      <c r="C16" s="4">
        <v>6</v>
      </c>
      <c r="D16" s="4" t="s">
        <v>15</v>
      </c>
      <c r="E16" s="5">
        <v>40</v>
      </c>
      <c r="F16" s="4">
        <v>5</v>
      </c>
      <c r="G16" s="4">
        <f t="shared" si="0"/>
        <v>200</v>
      </c>
    </row>
    <row r="17" spans="2:13" ht="19.5" thickBot="1" x14ac:dyDescent="0.3">
      <c r="B17" s="1"/>
      <c r="C17" s="22" t="s">
        <v>16</v>
      </c>
      <c r="D17" s="23"/>
      <c r="E17" s="7">
        <f>SUM(E10:E16)</f>
        <v>92</v>
      </c>
      <c r="F17" s="8"/>
      <c r="G17" s="9">
        <f>SUM(G10:G16)</f>
        <v>459.2</v>
      </c>
    </row>
    <row r="18" spans="2:13" ht="21.75" thickBot="1" x14ac:dyDescent="0.3">
      <c r="B18" s="1"/>
      <c r="C18" s="19" t="s">
        <v>17</v>
      </c>
      <c r="D18" s="20"/>
      <c r="E18" s="20"/>
      <c r="F18" s="21"/>
      <c r="G18" s="10">
        <v>70</v>
      </c>
      <c r="M18" s="14"/>
    </row>
    <row r="19" spans="2:13" ht="21.75" thickBot="1" x14ac:dyDescent="0.3">
      <c r="B19" s="1"/>
      <c r="C19" s="19" t="s">
        <v>16</v>
      </c>
      <c r="D19" s="20"/>
      <c r="E19" s="20"/>
      <c r="F19" s="21"/>
      <c r="G19" s="11">
        <f>G17*G18</f>
        <v>32144</v>
      </c>
    </row>
    <row r="20" spans="2:13" ht="21.75" thickBot="1" x14ac:dyDescent="0.3">
      <c r="C20" s="12" t="s">
        <v>143</v>
      </c>
      <c r="D20" s="19" t="s">
        <v>142</v>
      </c>
      <c r="E20" s="20"/>
      <c r="F20" s="21"/>
      <c r="G20" s="13">
        <f>'27-12-2022 183'!G22</f>
        <v>381798.99999999988</v>
      </c>
      <c r="H20" s="14"/>
      <c r="I20" s="14"/>
      <c r="K20" s="14"/>
    </row>
    <row r="21" spans="2:13" ht="21.75" thickBot="1" x14ac:dyDescent="0.3">
      <c r="C21" s="19" t="s">
        <v>18</v>
      </c>
      <c r="D21" s="20"/>
      <c r="E21" s="20"/>
      <c r="F21" s="21"/>
      <c r="G21" s="15">
        <f>G19+G20</f>
        <v>413942.99999999988</v>
      </c>
      <c r="H21" s="16"/>
    </row>
    <row r="22" spans="2:13" ht="21.75" thickBot="1" x14ac:dyDescent="0.3">
      <c r="C22" s="19" t="s">
        <v>144</v>
      </c>
      <c r="D22" s="20"/>
      <c r="E22" s="20"/>
      <c r="F22" s="21"/>
      <c r="G22" s="17">
        <v>40000</v>
      </c>
    </row>
    <row r="23" spans="2:13" ht="21.75" thickBot="1" x14ac:dyDescent="0.3">
      <c r="C23" s="19" t="s">
        <v>18</v>
      </c>
      <c r="D23" s="20"/>
      <c r="E23" s="20"/>
      <c r="F23" s="21"/>
      <c r="G23" s="18">
        <f>G21-G22</f>
        <v>373942.99999999988</v>
      </c>
    </row>
  </sheetData>
  <sortState xmlns:xlrd2="http://schemas.microsoft.com/office/spreadsheetml/2017/richdata2" ref="D10:G16">
    <sortCondition ref="D10:D16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E74C-6283-4327-A5BC-710BDFB770B2}">
  <dimension ref="B2:M20"/>
  <sheetViews>
    <sheetView workbookViewId="0">
      <selection activeCell="I11" sqref="I11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185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145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20</v>
      </c>
      <c r="E10" s="5">
        <v>5</v>
      </c>
      <c r="F10" s="4">
        <v>4.5999999999999996</v>
      </c>
      <c r="G10" s="4">
        <f t="shared" ref="G10:G15" si="0">E10*F10</f>
        <v>23</v>
      </c>
    </row>
    <row r="11" spans="2:11" ht="18.75" x14ac:dyDescent="0.25">
      <c r="B11" s="1"/>
      <c r="C11" s="4">
        <v>2</v>
      </c>
      <c r="D11" s="4" t="s">
        <v>104</v>
      </c>
      <c r="E11" s="5">
        <v>5</v>
      </c>
      <c r="F11" s="4">
        <v>4.5999999999999996</v>
      </c>
      <c r="G11" s="4">
        <f t="shared" si="0"/>
        <v>23</v>
      </c>
    </row>
    <row r="12" spans="2:11" ht="18.75" x14ac:dyDescent="0.25">
      <c r="B12" s="1"/>
      <c r="C12" s="4">
        <v>3</v>
      </c>
      <c r="D12" s="4" t="s">
        <v>44</v>
      </c>
      <c r="E12" s="5">
        <v>4</v>
      </c>
      <c r="F12" s="4">
        <v>5</v>
      </c>
      <c r="G12" s="4">
        <f t="shared" si="0"/>
        <v>20</v>
      </c>
    </row>
    <row r="13" spans="2:11" ht="18.75" x14ac:dyDescent="0.25">
      <c r="B13" s="1"/>
      <c r="C13" s="4">
        <v>4</v>
      </c>
      <c r="D13" s="4" t="s">
        <v>14</v>
      </c>
      <c r="E13" s="5">
        <v>35</v>
      </c>
      <c r="F13" s="4">
        <v>5</v>
      </c>
      <c r="G13" s="4">
        <f t="shared" si="0"/>
        <v>175</v>
      </c>
    </row>
    <row r="14" spans="2:11" ht="18.75" x14ac:dyDescent="0.25">
      <c r="B14" s="1"/>
      <c r="C14" s="4">
        <v>5</v>
      </c>
      <c r="D14" s="4" t="s">
        <v>30</v>
      </c>
      <c r="E14" s="5">
        <v>11</v>
      </c>
      <c r="F14" s="4">
        <v>4.0999999999999996</v>
      </c>
      <c r="G14" s="4">
        <f t="shared" si="0"/>
        <v>45.099999999999994</v>
      </c>
    </row>
    <row r="15" spans="2:11" ht="19.5" thickBot="1" x14ac:dyDescent="0.3">
      <c r="B15" s="1"/>
      <c r="C15" s="4">
        <v>6</v>
      </c>
      <c r="D15" s="4" t="s">
        <v>15</v>
      </c>
      <c r="E15" s="5">
        <v>35</v>
      </c>
      <c r="F15" s="4">
        <v>5</v>
      </c>
      <c r="G15" s="4">
        <f t="shared" si="0"/>
        <v>175</v>
      </c>
    </row>
    <row r="16" spans="2:11" ht="19.5" thickBot="1" x14ac:dyDescent="0.3">
      <c r="B16" s="1"/>
      <c r="C16" s="22" t="s">
        <v>16</v>
      </c>
      <c r="D16" s="23"/>
      <c r="E16" s="7">
        <f>SUM(E10:E15)</f>
        <v>95</v>
      </c>
      <c r="F16" s="8"/>
      <c r="G16" s="9">
        <f>SUM(G10:G15)</f>
        <v>461.1</v>
      </c>
    </row>
    <row r="17" spans="2:13" ht="21.75" thickBot="1" x14ac:dyDescent="0.3">
      <c r="B17" s="1"/>
      <c r="C17" s="19" t="s">
        <v>17</v>
      </c>
      <c r="D17" s="20"/>
      <c r="E17" s="20"/>
      <c r="F17" s="21"/>
      <c r="G17" s="10">
        <v>70</v>
      </c>
      <c r="M17" s="14"/>
    </row>
    <row r="18" spans="2:13" ht="21.75" thickBot="1" x14ac:dyDescent="0.3">
      <c r="B18" s="1"/>
      <c r="C18" s="19" t="s">
        <v>16</v>
      </c>
      <c r="D18" s="20"/>
      <c r="E18" s="20"/>
      <c r="F18" s="21"/>
      <c r="G18" s="11">
        <f>G16*G17</f>
        <v>32277</v>
      </c>
    </row>
    <row r="19" spans="2:13" ht="21.75" thickBot="1" x14ac:dyDescent="0.3">
      <c r="C19" s="12" t="s">
        <v>146</v>
      </c>
      <c r="D19" s="19" t="s">
        <v>147</v>
      </c>
      <c r="E19" s="20"/>
      <c r="F19" s="21"/>
      <c r="G19" s="13">
        <f>'28-12-2022 184'!G23</f>
        <v>373942.99999999988</v>
      </c>
      <c r="H19" s="14"/>
      <c r="I19" s="14"/>
      <c r="K19" s="14"/>
    </row>
    <row r="20" spans="2:13" ht="21.75" thickBot="1" x14ac:dyDescent="0.3">
      <c r="C20" s="19" t="s">
        <v>18</v>
      </c>
      <c r="D20" s="20"/>
      <c r="E20" s="20"/>
      <c r="F20" s="21"/>
      <c r="G20" s="15">
        <f>G18+G19</f>
        <v>406219.99999999988</v>
      </c>
      <c r="H20" s="16"/>
    </row>
  </sheetData>
  <sortState xmlns:xlrd2="http://schemas.microsoft.com/office/spreadsheetml/2017/richdata2" ref="D10:G15">
    <sortCondition ref="D10:D15"/>
  </sortState>
  <mergeCells count="12">
    <mergeCell ref="C16:D16"/>
    <mergeCell ref="C17:F17"/>
    <mergeCell ref="C18:F18"/>
    <mergeCell ref="D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7BBE-C647-4362-88C2-C031CECA1D11}">
  <dimension ref="B2:K22"/>
  <sheetViews>
    <sheetView workbookViewId="0">
      <selection activeCell="L11" sqref="L11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159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34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12</v>
      </c>
      <c r="F10" s="4">
        <v>4.0999999999999996</v>
      </c>
      <c r="G10" s="4">
        <f t="shared" ref="G10:G15" si="0">E10*F10</f>
        <v>49.199999999999996</v>
      </c>
      <c r="I10" s="6"/>
    </row>
    <row r="11" spans="2:11" ht="18.75" x14ac:dyDescent="0.25">
      <c r="B11" s="1"/>
      <c r="C11" s="4">
        <v>2</v>
      </c>
      <c r="D11" s="4" t="s">
        <v>20</v>
      </c>
      <c r="E11" s="5">
        <v>5</v>
      </c>
      <c r="F11" s="4">
        <v>4.5999999999999996</v>
      </c>
      <c r="G11" s="4">
        <f t="shared" si="0"/>
        <v>23</v>
      </c>
      <c r="I11" s="6"/>
    </row>
    <row r="12" spans="2:11" ht="18.75" x14ac:dyDescent="0.25">
      <c r="B12" s="1"/>
      <c r="C12" s="4">
        <v>3</v>
      </c>
      <c r="D12" s="4" t="s">
        <v>13</v>
      </c>
      <c r="E12" s="5">
        <v>19</v>
      </c>
      <c r="F12" s="4">
        <v>7.5</v>
      </c>
      <c r="G12" s="4">
        <f t="shared" si="0"/>
        <v>142.5</v>
      </c>
      <c r="I12" s="6"/>
    </row>
    <row r="13" spans="2:11" ht="18.75" x14ac:dyDescent="0.25">
      <c r="B13" s="1"/>
      <c r="C13" s="4">
        <v>4</v>
      </c>
      <c r="D13" s="4" t="s">
        <v>14</v>
      </c>
      <c r="E13" s="5">
        <v>40</v>
      </c>
      <c r="F13" s="4">
        <v>5</v>
      </c>
      <c r="G13" s="4">
        <f t="shared" si="0"/>
        <v>200</v>
      </c>
      <c r="I13" s="6"/>
    </row>
    <row r="14" spans="2:11" ht="18.75" x14ac:dyDescent="0.25">
      <c r="B14" s="1"/>
      <c r="C14" s="4">
        <v>5</v>
      </c>
      <c r="D14" s="4" t="s">
        <v>30</v>
      </c>
      <c r="E14" s="5">
        <v>18</v>
      </c>
      <c r="F14" s="4">
        <v>4.0999999999999996</v>
      </c>
      <c r="G14" s="4">
        <f t="shared" si="0"/>
        <v>73.8</v>
      </c>
      <c r="I14" s="6"/>
    </row>
    <row r="15" spans="2:11" ht="19.5" thickBot="1" x14ac:dyDescent="0.3">
      <c r="B15" s="1"/>
      <c r="C15" s="4">
        <v>6</v>
      </c>
      <c r="D15" s="4" t="s">
        <v>15</v>
      </c>
      <c r="E15" s="5">
        <v>40</v>
      </c>
      <c r="F15" s="4">
        <v>5</v>
      </c>
      <c r="G15" s="4">
        <f t="shared" si="0"/>
        <v>200</v>
      </c>
      <c r="I15" s="6"/>
    </row>
    <row r="16" spans="2:11" ht="19.5" thickBot="1" x14ac:dyDescent="0.3">
      <c r="B16" s="1"/>
      <c r="C16" s="22" t="s">
        <v>16</v>
      </c>
      <c r="D16" s="23"/>
      <c r="E16" s="7">
        <f>SUM(E10:E15)</f>
        <v>134</v>
      </c>
      <c r="F16" s="8"/>
      <c r="G16" s="9">
        <f>SUM(G10:G15)</f>
        <v>688.5</v>
      </c>
    </row>
    <row r="17" spans="2:9" ht="21.75" thickBot="1" x14ac:dyDescent="0.3">
      <c r="B17" s="1"/>
      <c r="C17" s="19" t="s">
        <v>17</v>
      </c>
      <c r="D17" s="20"/>
      <c r="E17" s="20"/>
      <c r="F17" s="21"/>
      <c r="G17" s="10">
        <v>65</v>
      </c>
    </row>
    <row r="18" spans="2:9" ht="21.75" thickBot="1" x14ac:dyDescent="0.3">
      <c r="B18" s="1"/>
      <c r="C18" s="19" t="s">
        <v>16</v>
      </c>
      <c r="D18" s="20"/>
      <c r="E18" s="20"/>
      <c r="F18" s="21"/>
      <c r="G18" s="11">
        <f>G16*G17</f>
        <v>44752.5</v>
      </c>
    </row>
    <row r="19" spans="2:9" ht="21.75" thickBot="1" x14ac:dyDescent="0.3">
      <c r="C19" s="12" t="s">
        <v>32</v>
      </c>
      <c r="D19" s="19" t="s">
        <v>33</v>
      </c>
      <c r="E19" s="20"/>
      <c r="F19" s="21"/>
      <c r="G19" s="13">
        <f>'02-12-2022 158'!G20</f>
        <v>460289.49999999988</v>
      </c>
      <c r="H19" s="14"/>
      <c r="I19" s="14"/>
    </row>
    <row r="20" spans="2:9" ht="21.75" thickBot="1" x14ac:dyDescent="0.3">
      <c r="C20" s="19" t="s">
        <v>18</v>
      </c>
      <c r="D20" s="20"/>
      <c r="E20" s="20"/>
      <c r="F20" s="21"/>
      <c r="G20" s="15">
        <f>G18+G19</f>
        <v>505041.99999999988</v>
      </c>
      <c r="H20" s="16"/>
    </row>
    <row r="21" spans="2:9" ht="21.75" thickBot="1" x14ac:dyDescent="0.3">
      <c r="C21" s="19" t="s">
        <v>31</v>
      </c>
      <c r="D21" s="20"/>
      <c r="E21" s="20"/>
      <c r="F21" s="21"/>
      <c r="G21" s="17">
        <v>40000</v>
      </c>
    </row>
    <row r="22" spans="2:9" ht="21.75" thickBot="1" x14ac:dyDescent="0.3">
      <c r="C22" s="19" t="s">
        <v>18</v>
      </c>
      <c r="D22" s="20"/>
      <c r="E22" s="20"/>
      <c r="F22" s="21"/>
      <c r="G22" s="18">
        <f>G20-G21</f>
        <v>465041.99999999988</v>
      </c>
    </row>
  </sheetData>
  <sortState xmlns:xlrd2="http://schemas.microsoft.com/office/spreadsheetml/2017/richdata2" ref="D10:G15">
    <sortCondition ref="D10:D15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E21F-F4F0-421B-865B-89A25ED0355A}">
  <dimension ref="B2:M20"/>
  <sheetViews>
    <sheetView workbookViewId="0">
      <selection activeCell="I14" sqref="I14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186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149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44</v>
      </c>
      <c r="E10" s="5">
        <v>16</v>
      </c>
      <c r="F10" s="4">
        <v>5</v>
      </c>
      <c r="G10" s="4">
        <f>E10*F10</f>
        <v>80</v>
      </c>
    </row>
    <row r="11" spans="2:13" ht="18.75" x14ac:dyDescent="0.25">
      <c r="B11" s="1"/>
      <c r="C11" s="4">
        <v>2</v>
      </c>
      <c r="D11" s="4" t="s">
        <v>14</v>
      </c>
      <c r="E11" s="5">
        <v>35</v>
      </c>
      <c r="F11" s="4">
        <v>5</v>
      </c>
      <c r="G11" s="4">
        <f>E11*F11</f>
        <v>175</v>
      </c>
    </row>
    <row r="12" spans="2:13" ht="18.75" x14ac:dyDescent="0.25">
      <c r="B12" s="1"/>
      <c r="C12" s="4">
        <v>3</v>
      </c>
      <c r="D12" s="4" t="s">
        <v>30</v>
      </c>
      <c r="E12" s="5">
        <v>12</v>
      </c>
      <c r="F12" s="4">
        <v>4.0999999999999996</v>
      </c>
      <c r="G12" s="4">
        <f>E12*F12</f>
        <v>49.199999999999996</v>
      </c>
    </row>
    <row r="13" spans="2:13" ht="19.5" thickBot="1" x14ac:dyDescent="0.3">
      <c r="B13" s="1"/>
      <c r="C13" s="4">
        <v>4</v>
      </c>
      <c r="D13" s="4" t="s">
        <v>15</v>
      </c>
      <c r="E13" s="5">
        <v>35</v>
      </c>
      <c r="F13" s="4">
        <v>5</v>
      </c>
      <c r="G13" s="4">
        <f>E13*F13</f>
        <v>175</v>
      </c>
    </row>
    <row r="14" spans="2:13" ht="19.5" thickBot="1" x14ac:dyDescent="0.3">
      <c r="B14" s="1"/>
      <c r="C14" s="22" t="s">
        <v>16</v>
      </c>
      <c r="D14" s="23"/>
      <c r="E14" s="7">
        <f>SUM(E10:E13)</f>
        <v>98</v>
      </c>
      <c r="F14" s="8"/>
      <c r="G14" s="9">
        <f>SUM(G10:G13)</f>
        <v>479.2</v>
      </c>
    </row>
    <row r="15" spans="2:13" ht="21.75" thickBot="1" x14ac:dyDescent="0.3">
      <c r="B15" s="1"/>
      <c r="C15" s="19" t="s">
        <v>17</v>
      </c>
      <c r="D15" s="20"/>
      <c r="E15" s="20"/>
      <c r="F15" s="21"/>
      <c r="G15" s="10">
        <v>70</v>
      </c>
      <c r="M15" s="14"/>
    </row>
    <row r="16" spans="2:13" ht="21.75" thickBot="1" x14ac:dyDescent="0.3">
      <c r="B16" s="1"/>
      <c r="C16" s="19" t="s">
        <v>16</v>
      </c>
      <c r="D16" s="20"/>
      <c r="E16" s="20"/>
      <c r="F16" s="21"/>
      <c r="G16" s="11">
        <f>G14*G15</f>
        <v>33544</v>
      </c>
    </row>
    <row r="17" spans="3:11" ht="21.75" thickBot="1" x14ac:dyDescent="0.3">
      <c r="C17" s="12" t="s">
        <v>151</v>
      </c>
      <c r="D17" s="19" t="s">
        <v>150</v>
      </c>
      <c r="E17" s="20"/>
      <c r="F17" s="21"/>
      <c r="G17" s="13">
        <f>'29-12-2022 185'!G20</f>
        <v>406219.99999999988</v>
      </c>
      <c r="H17" s="14"/>
      <c r="I17" s="14"/>
      <c r="K17" s="14"/>
    </row>
    <row r="18" spans="3:11" ht="21.75" thickBot="1" x14ac:dyDescent="0.3">
      <c r="C18" s="19" t="s">
        <v>18</v>
      </c>
      <c r="D18" s="20"/>
      <c r="E18" s="20"/>
      <c r="F18" s="21"/>
      <c r="G18" s="15">
        <f>G16+G17</f>
        <v>439763.99999999988</v>
      </c>
      <c r="H18" s="16"/>
    </row>
    <row r="19" spans="3:11" ht="21.75" thickBot="1" x14ac:dyDescent="0.3">
      <c r="C19" s="19" t="s">
        <v>148</v>
      </c>
      <c r="D19" s="20"/>
      <c r="E19" s="20"/>
      <c r="F19" s="21"/>
      <c r="G19" s="17">
        <v>50000</v>
      </c>
    </row>
    <row r="20" spans="3:11" ht="21.75" thickBot="1" x14ac:dyDescent="0.3">
      <c r="C20" s="19" t="s">
        <v>18</v>
      </c>
      <c r="D20" s="20"/>
      <c r="E20" s="20"/>
      <c r="F20" s="21"/>
      <c r="G20" s="18">
        <f>G18-G19</f>
        <v>389763.99999999988</v>
      </c>
    </row>
  </sheetData>
  <sortState xmlns:xlrd2="http://schemas.microsoft.com/office/spreadsheetml/2017/richdata2" ref="D10:G13">
    <sortCondition ref="D10:D13"/>
  </sortState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704A-049E-44A5-994F-5292537C9F67}">
  <dimension ref="B2:M20"/>
  <sheetViews>
    <sheetView tabSelected="1"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3" ht="15.75" thickBot="1" x14ac:dyDescent="0.3"/>
    <row r="3" spans="2:13" ht="15" customHeight="1" x14ac:dyDescent="0.25">
      <c r="B3" s="1"/>
      <c r="C3" s="30" t="s">
        <v>0</v>
      </c>
      <c r="D3" s="32" t="s">
        <v>1</v>
      </c>
      <c r="E3" s="33"/>
      <c r="F3" s="33"/>
      <c r="G3" s="36">
        <v>187</v>
      </c>
    </row>
    <row r="4" spans="2:13" ht="15.75" thickBot="1" x14ac:dyDescent="0.3">
      <c r="B4" s="1"/>
      <c r="C4" s="31"/>
      <c r="D4" s="34"/>
      <c r="E4" s="35"/>
      <c r="F4" s="35"/>
      <c r="G4" s="37"/>
    </row>
    <row r="5" spans="2:13" ht="15" customHeight="1" x14ac:dyDescent="0.25">
      <c r="B5" s="1"/>
      <c r="C5" s="38" t="s">
        <v>152</v>
      </c>
      <c r="D5" s="40" t="s">
        <v>2</v>
      </c>
      <c r="E5" s="41"/>
      <c r="F5" s="41"/>
      <c r="G5" s="42"/>
      <c r="J5" s="2" t="s">
        <v>3</v>
      </c>
    </row>
    <row r="6" spans="2:13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3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3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13</v>
      </c>
      <c r="E10" s="5">
        <v>11</v>
      </c>
      <c r="F10" s="4">
        <v>7.5</v>
      </c>
      <c r="G10" s="4">
        <f>E10*F10</f>
        <v>82.5</v>
      </c>
    </row>
    <row r="11" spans="2:13" ht="18.75" x14ac:dyDescent="0.25">
      <c r="B11" s="1"/>
      <c r="C11" s="4">
        <v>2</v>
      </c>
      <c r="D11" s="4" t="s">
        <v>14</v>
      </c>
      <c r="E11" s="5">
        <v>35</v>
      </c>
      <c r="F11" s="4">
        <v>5</v>
      </c>
      <c r="G11" s="4">
        <f t="shared" ref="G11:G13" si="0">E11*F11</f>
        <v>175</v>
      </c>
    </row>
    <row r="12" spans="2:13" ht="18.75" x14ac:dyDescent="0.25">
      <c r="B12" s="1"/>
      <c r="C12" s="4">
        <v>3</v>
      </c>
      <c r="D12" s="4" t="s">
        <v>30</v>
      </c>
      <c r="E12" s="5">
        <v>19</v>
      </c>
      <c r="F12" s="4">
        <v>4.0999999999999996</v>
      </c>
      <c r="G12" s="4">
        <f t="shared" si="0"/>
        <v>77.899999999999991</v>
      </c>
    </row>
    <row r="13" spans="2:13" ht="19.5" thickBot="1" x14ac:dyDescent="0.3">
      <c r="B13" s="1"/>
      <c r="C13" s="4">
        <v>4</v>
      </c>
      <c r="D13" s="4" t="s">
        <v>15</v>
      </c>
      <c r="E13" s="5">
        <v>35</v>
      </c>
      <c r="F13" s="4">
        <v>5</v>
      </c>
      <c r="G13" s="4">
        <f t="shared" si="0"/>
        <v>175</v>
      </c>
    </row>
    <row r="14" spans="2:13" ht="19.5" thickBot="1" x14ac:dyDescent="0.3">
      <c r="B14" s="1"/>
      <c r="C14" s="22" t="s">
        <v>16</v>
      </c>
      <c r="D14" s="23"/>
      <c r="E14" s="7">
        <f>SUM(E10:E13)</f>
        <v>100</v>
      </c>
      <c r="F14" s="8"/>
      <c r="G14" s="9">
        <f>SUM(G10:G13)</f>
        <v>510.4</v>
      </c>
    </row>
    <row r="15" spans="2:13" ht="21.75" thickBot="1" x14ac:dyDescent="0.3">
      <c r="B15" s="1"/>
      <c r="C15" s="19" t="s">
        <v>17</v>
      </c>
      <c r="D15" s="20"/>
      <c r="E15" s="20"/>
      <c r="F15" s="21"/>
      <c r="G15" s="10">
        <v>70</v>
      </c>
      <c r="M15" s="14"/>
    </row>
    <row r="16" spans="2:13" ht="21.75" thickBot="1" x14ac:dyDescent="0.3">
      <c r="B16" s="1"/>
      <c r="C16" s="19" t="s">
        <v>16</v>
      </c>
      <c r="D16" s="20"/>
      <c r="E16" s="20"/>
      <c r="F16" s="21"/>
      <c r="G16" s="11">
        <f>G14*G15</f>
        <v>35728</v>
      </c>
    </row>
    <row r="17" spans="3:11" ht="21.75" thickBot="1" x14ac:dyDescent="0.3">
      <c r="C17" s="12" t="s">
        <v>154</v>
      </c>
      <c r="D17" s="19" t="s">
        <v>155</v>
      </c>
      <c r="E17" s="20"/>
      <c r="F17" s="21"/>
      <c r="G17" s="13">
        <f>'30-12-2022 186'!G20</f>
        <v>389763.99999999988</v>
      </c>
      <c r="H17" s="14"/>
      <c r="I17" s="14"/>
      <c r="K17" s="14"/>
    </row>
    <row r="18" spans="3:11" ht="21.75" thickBot="1" x14ac:dyDescent="0.3">
      <c r="C18" s="19" t="s">
        <v>18</v>
      </c>
      <c r="D18" s="20"/>
      <c r="E18" s="20"/>
      <c r="F18" s="21"/>
      <c r="G18" s="15">
        <f>G16+G17</f>
        <v>425491.99999999988</v>
      </c>
      <c r="H18" s="16"/>
    </row>
    <row r="19" spans="3:11" ht="21.75" thickBot="1" x14ac:dyDescent="0.3">
      <c r="C19" s="19" t="s">
        <v>153</v>
      </c>
      <c r="D19" s="20"/>
      <c r="E19" s="20"/>
      <c r="F19" s="21"/>
      <c r="G19" s="17">
        <v>35000</v>
      </c>
    </row>
    <row r="20" spans="3:11" ht="21.75" thickBot="1" x14ac:dyDescent="0.3">
      <c r="C20" s="19" t="s">
        <v>18</v>
      </c>
      <c r="D20" s="20"/>
      <c r="E20" s="20"/>
      <c r="F20" s="21"/>
      <c r="G20" s="18">
        <f>G18-G19</f>
        <v>390491.99999999988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3:C4"/>
    <mergeCell ref="D3:F4"/>
    <mergeCell ref="G3:G4"/>
    <mergeCell ref="C5:C6"/>
    <mergeCell ref="D5:G6"/>
    <mergeCell ref="C7:D8"/>
    <mergeCell ref="E7:G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6AE3-2C2E-45AD-896B-7A7BBED0717B}">
  <dimension ref="B2:K20"/>
  <sheetViews>
    <sheetView workbookViewId="0">
      <selection activeCell="A15" sqref="A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160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35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5</v>
      </c>
      <c r="F10" s="4">
        <v>4.0999999999999996</v>
      </c>
      <c r="G10" s="4">
        <f t="shared" ref="G10:G13" si="0">E10*F10</f>
        <v>20.5</v>
      </c>
      <c r="I10" s="6"/>
    </row>
    <row r="11" spans="2:11" ht="18.75" x14ac:dyDescent="0.25">
      <c r="B11" s="1"/>
      <c r="C11" s="4">
        <v>2</v>
      </c>
      <c r="D11" s="4" t="s">
        <v>20</v>
      </c>
      <c r="E11" s="5">
        <v>5</v>
      </c>
      <c r="F11" s="4">
        <v>4.5999999999999996</v>
      </c>
      <c r="G11" s="4">
        <f t="shared" si="0"/>
        <v>23</v>
      </c>
      <c r="I11" s="6"/>
    </row>
    <row r="12" spans="2:11" ht="18.75" x14ac:dyDescent="0.25">
      <c r="B12" s="1"/>
      <c r="C12" s="4">
        <v>3</v>
      </c>
      <c r="D12" s="4" t="s">
        <v>14</v>
      </c>
      <c r="E12" s="5">
        <v>40</v>
      </c>
      <c r="F12" s="4">
        <v>5</v>
      </c>
      <c r="G12" s="4">
        <f t="shared" si="0"/>
        <v>200</v>
      </c>
      <c r="I12" s="6"/>
    </row>
    <row r="13" spans="2:11" ht="19.5" thickBot="1" x14ac:dyDescent="0.3">
      <c r="B13" s="1"/>
      <c r="C13" s="4">
        <v>4</v>
      </c>
      <c r="D13" s="4" t="s">
        <v>15</v>
      </c>
      <c r="E13" s="5">
        <v>40</v>
      </c>
      <c r="F13" s="4">
        <v>5</v>
      </c>
      <c r="G13" s="4">
        <f t="shared" si="0"/>
        <v>200</v>
      </c>
      <c r="I13" s="6"/>
    </row>
    <row r="14" spans="2:11" ht="19.5" thickBot="1" x14ac:dyDescent="0.3">
      <c r="B14" s="1"/>
      <c r="C14" s="22" t="s">
        <v>16</v>
      </c>
      <c r="D14" s="23"/>
      <c r="E14" s="7">
        <f>SUM(E10:E13)</f>
        <v>90</v>
      </c>
      <c r="F14" s="8"/>
      <c r="G14" s="9">
        <f>SUM(G10:G13)</f>
        <v>443.5</v>
      </c>
    </row>
    <row r="15" spans="2:11" ht="21.75" thickBot="1" x14ac:dyDescent="0.3">
      <c r="B15" s="1"/>
      <c r="C15" s="19" t="s">
        <v>17</v>
      </c>
      <c r="D15" s="20"/>
      <c r="E15" s="20"/>
      <c r="F15" s="21"/>
      <c r="G15" s="10">
        <v>65</v>
      </c>
    </row>
    <row r="16" spans="2:11" ht="21.75" thickBot="1" x14ac:dyDescent="0.3">
      <c r="B16" s="1"/>
      <c r="C16" s="19" t="s">
        <v>16</v>
      </c>
      <c r="D16" s="20"/>
      <c r="E16" s="20"/>
      <c r="F16" s="21"/>
      <c r="G16" s="11">
        <f>G14*G15</f>
        <v>28827.5</v>
      </c>
    </row>
    <row r="17" spans="3:9" ht="21.75" thickBot="1" x14ac:dyDescent="0.3">
      <c r="C17" s="12" t="s">
        <v>36</v>
      </c>
      <c r="D17" s="19" t="s">
        <v>37</v>
      </c>
      <c r="E17" s="20"/>
      <c r="F17" s="21"/>
      <c r="G17" s="13">
        <f>'03-12-2022 159'!G22</f>
        <v>465041.99999999988</v>
      </c>
      <c r="H17" s="14"/>
      <c r="I17" s="14"/>
    </row>
    <row r="18" spans="3:9" ht="21.75" thickBot="1" x14ac:dyDescent="0.3">
      <c r="C18" s="19" t="s">
        <v>18</v>
      </c>
      <c r="D18" s="20"/>
      <c r="E18" s="20"/>
      <c r="F18" s="21"/>
      <c r="G18" s="15">
        <f>G16+G17</f>
        <v>493869.49999999988</v>
      </c>
      <c r="H18" s="16"/>
    </row>
    <row r="19" spans="3:9" ht="21.75" thickBot="1" x14ac:dyDescent="0.3">
      <c r="C19" s="19" t="s">
        <v>38</v>
      </c>
      <c r="D19" s="20"/>
      <c r="E19" s="20"/>
      <c r="F19" s="21"/>
      <c r="G19" s="17">
        <v>45000</v>
      </c>
    </row>
    <row r="20" spans="3:9" ht="21.75" thickBot="1" x14ac:dyDescent="0.3">
      <c r="C20" s="19" t="s">
        <v>18</v>
      </c>
      <c r="D20" s="20"/>
      <c r="E20" s="20"/>
      <c r="F20" s="21"/>
      <c r="G20" s="18">
        <f>G18-G19</f>
        <v>448869.49999999988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93A7-D09E-4958-B641-046AEAA538B0}">
  <dimension ref="B2:K19"/>
  <sheetViews>
    <sheetView workbookViewId="0">
      <selection activeCell="K19" sqref="K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161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39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6</v>
      </c>
      <c r="F10" s="4">
        <v>4.0999999999999996</v>
      </c>
      <c r="G10" s="4">
        <f t="shared" ref="G10:G14" si="0">E10*F10</f>
        <v>24.599999999999998</v>
      </c>
      <c r="I10" s="6"/>
    </row>
    <row r="11" spans="2:11" ht="18.75" x14ac:dyDescent="0.25">
      <c r="B11" s="1"/>
      <c r="C11" s="4">
        <v>2</v>
      </c>
      <c r="D11" s="4" t="s">
        <v>13</v>
      </c>
      <c r="E11" s="5">
        <v>13</v>
      </c>
      <c r="F11" s="4">
        <v>7.5</v>
      </c>
      <c r="G11" s="4">
        <f t="shared" si="0"/>
        <v>97.5</v>
      </c>
      <c r="I11" s="6"/>
    </row>
    <row r="12" spans="2:11" ht="18.75" x14ac:dyDescent="0.25">
      <c r="B12" s="1"/>
      <c r="C12" s="4">
        <v>3</v>
      </c>
      <c r="D12" s="4" t="s">
        <v>40</v>
      </c>
      <c r="E12" s="5">
        <v>2</v>
      </c>
      <c r="F12" s="4">
        <v>5</v>
      </c>
      <c r="G12" s="4">
        <f t="shared" ref="G12" si="1">E12*F12</f>
        <v>10</v>
      </c>
      <c r="I12" s="6"/>
    </row>
    <row r="13" spans="2:11" ht="18.75" x14ac:dyDescent="0.25">
      <c r="B13" s="1"/>
      <c r="C13" s="4">
        <v>4</v>
      </c>
      <c r="D13" s="4" t="s">
        <v>14</v>
      </c>
      <c r="E13" s="5">
        <v>40</v>
      </c>
      <c r="F13" s="4">
        <v>5</v>
      </c>
      <c r="G13" s="4">
        <f t="shared" si="0"/>
        <v>200</v>
      </c>
      <c r="I13" s="6"/>
    </row>
    <row r="14" spans="2:11" ht="19.5" thickBot="1" x14ac:dyDescent="0.3">
      <c r="B14" s="1"/>
      <c r="C14" s="4">
        <v>5</v>
      </c>
      <c r="D14" s="4" t="s">
        <v>15</v>
      </c>
      <c r="E14" s="5">
        <v>40</v>
      </c>
      <c r="F14" s="4">
        <v>5</v>
      </c>
      <c r="G14" s="4">
        <f t="shared" si="0"/>
        <v>200</v>
      </c>
      <c r="I14" s="6"/>
    </row>
    <row r="15" spans="2:11" ht="19.5" thickBot="1" x14ac:dyDescent="0.3">
      <c r="B15" s="1"/>
      <c r="C15" s="22" t="s">
        <v>16</v>
      </c>
      <c r="D15" s="23"/>
      <c r="E15" s="7">
        <f>SUM(E10:E14)</f>
        <v>101</v>
      </c>
      <c r="F15" s="8"/>
      <c r="G15" s="9">
        <f>SUM(G10:G14)</f>
        <v>532.1</v>
      </c>
    </row>
    <row r="16" spans="2:11" ht="21.75" thickBot="1" x14ac:dyDescent="0.3">
      <c r="B16" s="1"/>
      <c r="C16" s="19" t="s">
        <v>17</v>
      </c>
      <c r="D16" s="20"/>
      <c r="E16" s="20"/>
      <c r="F16" s="21"/>
      <c r="G16" s="10">
        <v>65</v>
      </c>
    </row>
    <row r="17" spans="2:9" ht="21.75" thickBot="1" x14ac:dyDescent="0.3">
      <c r="B17" s="1"/>
      <c r="C17" s="19" t="s">
        <v>16</v>
      </c>
      <c r="D17" s="20"/>
      <c r="E17" s="20"/>
      <c r="F17" s="21"/>
      <c r="G17" s="11">
        <f>G15*G16</f>
        <v>34586.5</v>
      </c>
    </row>
    <row r="18" spans="2:9" ht="21.75" thickBot="1" x14ac:dyDescent="0.3">
      <c r="C18" s="12" t="s">
        <v>41</v>
      </c>
      <c r="D18" s="19" t="s">
        <v>42</v>
      </c>
      <c r="E18" s="20"/>
      <c r="F18" s="21"/>
      <c r="G18" s="13">
        <f>'04-12-2022 160'!G20</f>
        <v>448869.49999999988</v>
      </c>
      <c r="H18" s="14"/>
      <c r="I18" s="14"/>
    </row>
    <row r="19" spans="2:9" ht="21.75" thickBot="1" x14ac:dyDescent="0.3">
      <c r="C19" s="19" t="s">
        <v>18</v>
      </c>
      <c r="D19" s="20"/>
      <c r="E19" s="20"/>
      <c r="F19" s="21"/>
      <c r="G19" s="15">
        <f>G17+G18</f>
        <v>483455.99999999988</v>
      </c>
      <c r="H19" s="16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2DEB-AC9C-4509-8D77-750769E55C2E}">
  <dimension ref="B2:K21"/>
  <sheetViews>
    <sheetView workbookViewId="0">
      <selection activeCell="M17" sqref="M1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162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43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14</v>
      </c>
      <c r="F10" s="4">
        <v>4.0999999999999996</v>
      </c>
      <c r="G10" s="4">
        <f t="shared" ref="G10:G14" si="0">E10*F10</f>
        <v>57.399999999999991</v>
      </c>
      <c r="I10" s="6"/>
    </row>
    <row r="11" spans="2:11" ht="18.75" x14ac:dyDescent="0.25">
      <c r="B11" s="1"/>
      <c r="C11" s="4">
        <v>2</v>
      </c>
      <c r="D11" s="4" t="s">
        <v>44</v>
      </c>
      <c r="E11" s="5">
        <v>4</v>
      </c>
      <c r="F11" s="4">
        <v>5</v>
      </c>
      <c r="G11" s="4">
        <f t="shared" si="0"/>
        <v>20</v>
      </c>
      <c r="I11" s="6"/>
    </row>
    <row r="12" spans="2:11" ht="18.75" x14ac:dyDescent="0.25">
      <c r="B12" s="1"/>
      <c r="C12" s="4">
        <v>3</v>
      </c>
      <c r="D12" s="4" t="s">
        <v>13</v>
      </c>
      <c r="E12" s="5">
        <v>13</v>
      </c>
      <c r="F12" s="4">
        <v>7.5</v>
      </c>
      <c r="G12" s="4">
        <f t="shared" si="0"/>
        <v>97.5</v>
      </c>
      <c r="I12" s="6"/>
    </row>
    <row r="13" spans="2:11" ht="18.75" x14ac:dyDescent="0.25">
      <c r="B13" s="1"/>
      <c r="C13" s="4">
        <v>4</v>
      </c>
      <c r="D13" s="4" t="s">
        <v>14</v>
      </c>
      <c r="E13" s="5">
        <v>50</v>
      </c>
      <c r="F13" s="4">
        <v>5</v>
      </c>
      <c r="G13" s="4">
        <f t="shared" si="0"/>
        <v>250</v>
      </c>
      <c r="I13" s="6"/>
    </row>
    <row r="14" spans="2:11" ht="19.5" thickBot="1" x14ac:dyDescent="0.3">
      <c r="B14" s="1"/>
      <c r="C14" s="4">
        <v>5</v>
      </c>
      <c r="D14" s="4" t="s">
        <v>15</v>
      </c>
      <c r="E14" s="5">
        <v>50</v>
      </c>
      <c r="F14" s="4">
        <v>5</v>
      </c>
      <c r="G14" s="4">
        <f t="shared" si="0"/>
        <v>250</v>
      </c>
      <c r="I14" s="6"/>
    </row>
    <row r="15" spans="2:11" ht="19.5" thickBot="1" x14ac:dyDescent="0.3">
      <c r="B15" s="1"/>
      <c r="C15" s="22" t="s">
        <v>16</v>
      </c>
      <c r="D15" s="23"/>
      <c r="E15" s="7">
        <f>SUM(E10:E14)</f>
        <v>131</v>
      </c>
      <c r="F15" s="8"/>
      <c r="G15" s="9">
        <f>SUM(G10:G14)</f>
        <v>674.9</v>
      </c>
    </row>
    <row r="16" spans="2:11" ht="21.75" thickBot="1" x14ac:dyDescent="0.3">
      <c r="B16" s="1"/>
      <c r="C16" s="19" t="s">
        <v>17</v>
      </c>
      <c r="D16" s="20"/>
      <c r="E16" s="20"/>
      <c r="F16" s="21"/>
      <c r="G16" s="10">
        <v>65</v>
      </c>
    </row>
    <row r="17" spans="2:9" ht="21.75" thickBot="1" x14ac:dyDescent="0.3">
      <c r="B17" s="1"/>
      <c r="C17" s="19" t="s">
        <v>16</v>
      </c>
      <c r="D17" s="20"/>
      <c r="E17" s="20"/>
      <c r="F17" s="21"/>
      <c r="G17" s="11">
        <f>G15*G16</f>
        <v>43868.5</v>
      </c>
    </row>
    <row r="18" spans="2:9" ht="21.75" thickBot="1" x14ac:dyDescent="0.3">
      <c r="C18" s="12" t="s">
        <v>45</v>
      </c>
      <c r="D18" s="19" t="s">
        <v>46</v>
      </c>
      <c r="E18" s="20"/>
      <c r="F18" s="21"/>
      <c r="G18" s="13">
        <f>'05-12-2022 161'!G19</f>
        <v>483455.99999999988</v>
      </c>
      <c r="H18" s="14"/>
      <c r="I18" s="14"/>
    </row>
    <row r="19" spans="2:9" ht="21.75" thickBot="1" x14ac:dyDescent="0.3">
      <c r="C19" s="19" t="s">
        <v>18</v>
      </c>
      <c r="D19" s="20"/>
      <c r="E19" s="20"/>
      <c r="F19" s="21"/>
      <c r="G19" s="15">
        <f>G17+G18</f>
        <v>527324.49999999988</v>
      </c>
      <c r="H19" s="16"/>
    </row>
    <row r="20" spans="2:9" ht="21.75" thickBot="1" x14ac:dyDescent="0.3">
      <c r="C20" s="19" t="s">
        <v>47</v>
      </c>
      <c r="D20" s="20"/>
      <c r="E20" s="20"/>
      <c r="F20" s="21"/>
      <c r="G20" s="17">
        <v>40000</v>
      </c>
    </row>
    <row r="21" spans="2:9" ht="21.75" thickBot="1" x14ac:dyDescent="0.3">
      <c r="C21" s="19" t="s">
        <v>18</v>
      </c>
      <c r="D21" s="20"/>
      <c r="E21" s="20"/>
      <c r="F21" s="21"/>
      <c r="G21" s="18">
        <f>G19-G20</f>
        <v>487324.49999999988</v>
      </c>
    </row>
  </sheetData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E3B6-0EF2-4568-A0A5-6136A1331CA8}">
  <dimension ref="B2:K20"/>
  <sheetViews>
    <sheetView workbookViewId="0">
      <selection activeCell="M10" sqref="M1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163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48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25</v>
      </c>
      <c r="E10" s="5">
        <v>11</v>
      </c>
      <c r="F10" s="4">
        <v>5.7</v>
      </c>
      <c r="G10" s="4">
        <f t="shared" ref="G10:G13" si="0">E10*F10</f>
        <v>62.7</v>
      </c>
      <c r="I10" s="6"/>
    </row>
    <row r="11" spans="2:11" ht="18.75" x14ac:dyDescent="0.25">
      <c r="B11" s="1"/>
      <c r="C11" s="4">
        <v>2</v>
      </c>
      <c r="D11" s="4" t="s">
        <v>13</v>
      </c>
      <c r="E11" s="5">
        <v>12</v>
      </c>
      <c r="F11" s="4">
        <v>7.5</v>
      </c>
      <c r="G11" s="4">
        <f t="shared" si="0"/>
        <v>90</v>
      </c>
      <c r="I11" s="6"/>
    </row>
    <row r="12" spans="2:11" ht="18.75" x14ac:dyDescent="0.25">
      <c r="B12" s="1"/>
      <c r="C12" s="4">
        <v>3</v>
      </c>
      <c r="D12" s="4" t="s">
        <v>14</v>
      </c>
      <c r="E12" s="5">
        <v>35</v>
      </c>
      <c r="F12" s="4">
        <v>5</v>
      </c>
      <c r="G12" s="4">
        <f t="shared" si="0"/>
        <v>175</v>
      </c>
      <c r="I12" s="6"/>
    </row>
    <row r="13" spans="2:11" ht="19.5" thickBot="1" x14ac:dyDescent="0.3">
      <c r="B13" s="1"/>
      <c r="C13" s="4">
        <v>4</v>
      </c>
      <c r="D13" s="4" t="s">
        <v>15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22" t="s">
        <v>16</v>
      </c>
      <c r="D14" s="23"/>
      <c r="E14" s="7">
        <f>SUM(E10:E13)</f>
        <v>93</v>
      </c>
      <c r="F14" s="8"/>
      <c r="G14" s="9">
        <f>SUM(G10:G13)</f>
        <v>502.7</v>
      </c>
    </row>
    <row r="15" spans="2:11" ht="21.75" thickBot="1" x14ac:dyDescent="0.3">
      <c r="B15" s="1"/>
      <c r="C15" s="19" t="s">
        <v>17</v>
      </c>
      <c r="D15" s="20"/>
      <c r="E15" s="20"/>
      <c r="F15" s="21"/>
      <c r="G15" s="10">
        <v>65</v>
      </c>
    </row>
    <row r="16" spans="2:11" ht="21.75" thickBot="1" x14ac:dyDescent="0.3">
      <c r="B16" s="1"/>
      <c r="C16" s="19" t="s">
        <v>16</v>
      </c>
      <c r="D16" s="20"/>
      <c r="E16" s="20"/>
      <c r="F16" s="21"/>
      <c r="G16" s="11">
        <f>G14*G15</f>
        <v>32675.5</v>
      </c>
    </row>
    <row r="17" spans="3:9" ht="21.75" thickBot="1" x14ac:dyDescent="0.3">
      <c r="C17" s="12" t="s">
        <v>49</v>
      </c>
      <c r="D17" s="19" t="s">
        <v>50</v>
      </c>
      <c r="E17" s="20"/>
      <c r="F17" s="21"/>
      <c r="G17" s="13">
        <f>'06-12-2022 162'!G21</f>
        <v>487324.49999999988</v>
      </c>
      <c r="H17" s="14"/>
      <c r="I17" s="14"/>
    </row>
    <row r="18" spans="3:9" ht="21.75" thickBot="1" x14ac:dyDescent="0.3">
      <c r="C18" s="19" t="s">
        <v>18</v>
      </c>
      <c r="D18" s="20"/>
      <c r="E18" s="20"/>
      <c r="F18" s="21"/>
      <c r="G18" s="15">
        <f>G16+G17</f>
        <v>519999.99999999988</v>
      </c>
      <c r="H18" s="16"/>
    </row>
    <row r="19" spans="3:9" ht="21.75" thickBot="1" x14ac:dyDescent="0.3">
      <c r="C19" s="19" t="s">
        <v>51</v>
      </c>
      <c r="D19" s="20"/>
      <c r="E19" s="20"/>
      <c r="F19" s="21"/>
      <c r="G19" s="17">
        <v>50000</v>
      </c>
    </row>
    <row r="20" spans="3:9" ht="21.75" thickBot="1" x14ac:dyDescent="0.3">
      <c r="C20" s="19" t="s">
        <v>18</v>
      </c>
      <c r="D20" s="20"/>
      <c r="E20" s="20"/>
      <c r="F20" s="21"/>
      <c r="G20" s="18">
        <f>G18-G19</f>
        <v>469999.99999999988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3741-A987-47A3-AA5F-52F0BFAC38FC}">
  <dimension ref="B2:K20"/>
  <sheetViews>
    <sheetView workbookViewId="0">
      <selection activeCell="M12" sqref="M1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164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52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30</v>
      </c>
      <c r="E10" s="5">
        <v>2</v>
      </c>
      <c r="F10" s="4">
        <v>4.0999999999999996</v>
      </c>
      <c r="G10" s="4">
        <f t="shared" ref="G10:G13" si="0">E10*F10</f>
        <v>8.1999999999999993</v>
      </c>
      <c r="I10" s="6"/>
    </row>
    <row r="11" spans="2:11" ht="18.75" x14ac:dyDescent="0.25">
      <c r="B11" s="1"/>
      <c r="C11" s="4">
        <v>2</v>
      </c>
      <c r="D11" s="4" t="s">
        <v>13</v>
      </c>
      <c r="E11" s="5">
        <v>11</v>
      </c>
      <c r="F11" s="4">
        <v>7.5</v>
      </c>
      <c r="G11" s="4">
        <f t="shared" si="0"/>
        <v>82.5</v>
      </c>
      <c r="I11" s="6"/>
    </row>
    <row r="12" spans="2:11" ht="18.75" x14ac:dyDescent="0.25">
      <c r="B12" s="1"/>
      <c r="C12" s="4">
        <v>3</v>
      </c>
      <c r="D12" s="4" t="s">
        <v>14</v>
      </c>
      <c r="E12" s="5">
        <v>35</v>
      </c>
      <c r="F12" s="4">
        <v>5</v>
      </c>
      <c r="G12" s="4">
        <f t="shared" si="0"/>
        <v>175</v>
      </c>
      <c r="I12" s="6"/>
    </row>
    <row r="13" spans="2:11" ht="19.5" thickBot="1" x14ac:dyDescent="0.3">
      <c r="B13" s="1"/>
      <c r="C13" s="4">
        <v>4</v>
      </c>
      <c r="D13" s="4" t="s">
        <v>15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22" t="s">
        <v>16</v>
      </c>
      <c r="D14" s="23"/>
      <c r="E14" s="7">
        <f>SUM(E10:E13)</f>
        <v>83</v>
      </c>
      <c r="F14" s="8"/>
      <c r="G14" s="9">
        <f>SUM(G10:G13)</f>
        <v>440.7</v>
      </c>
    </row>
    <row r="15" spans="2:11" ht="21.75" thickBot="1" x14ac:dyDescent="0.3">
      <c r="B15" s="1"/>
      <c r="C15" s="19" t="s">
        <v>17</v>
      </c>
      <c r="D15" s="20"/>
      <c r="E15" s="20"/>
      <c r="F15" s="21"/>
      <c r="G15" s="10">
        <v>65</v>
      </c>
    </row>
    <row r="16" spans="2:11" ht="21.75" thickBot="1" x14ac:dyDescent="0.3">
      <c r="B16" s="1"/>
      <c r="C16" s="19" t="s">
        <v>16</v>
      </c>
      <c r="D16" s="20"/>
      <c r="E16" s="20"/>
      <c r="F16" s="21"/>
      <c r="G16" s="11">
        <f>G14*G15</f>
        <v>28645.5</v>
      </c>
    </row>
    <row r="17" spans="3:9" ht="21.75" thickBot="1" x14ac:dyDescent="0.3">
      <c r="C17" s="12" t="s">
        <v>53</v>
      </c>
      <c r="D17" s="19" t="s">
        <v>54</v>
      </c>
      <c r="E17" s="20"/>
      <c r="F17" s="21"/>
      <c r="G17" s="13">
        <f>'07-12-2022 163'!G20</f>
        <v>469999.99999999988</v>
      </c>
      <c r="H17" s="14"/>
      <c r="I17" s="14"/>
    </row>
    <row r="18" spans="3:9" ht="21.75" thickBot="1" x14ac:dyDescent="0.3">
      <c r="C18" s="19" t="s">
        <v>18</v>
      </c>
      <c r="D18" s="20"/>
      <c r="E18" s="20"/>
      <c r="F18" s="21"/>
      <c r="G18" s="15">
        <f>G16+G17</f>
        <v>498645.49999999988</v>
      </c>
      <c r="H18" s="16"/>
    </row>
    <row r="19" spans="3:9" ht="21.75" thickBot="1" x14ac:dyDescent="0.3">
      <c r="C19" s="19" t="s">
        <v>55</v>
      </c>
      <c r="D19" s="20"/>
      <c r="E19" s="20"/>
      <c r="F19" s="21"/>
      <c r="G19" s="17">
        <v>40000</v>
      </c>
    </row>
    <row r="20" spans="3:9" ht="21.75" thickBot="1" x14ac:dyDescent="0.3">
      <c r="C20" s="19" t="s">
        <v>18</v>
      </c>
      <c r="D20" s="20"/>
      <c r="E20" s="20"/>
      <c r="F20" s="21"/>
      <c r="G20" s="18">
        <f>G18-G19</f>
        <v>458645.49999999988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BB1-91E9-4382-97B1-C73CE98206A9}">
  <dimension ref="B2:M23"/>
  <sheetViews>
    <sheetView workbookViewId="0">
      <selection activeCell="M18" sqref="M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165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56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29</v>
      </c>
      <c r="E10" s="5">
        <v>11</v>
      </c>
      <c r="F10" s="4">
        <v>4.0999999999999996</v>
      </c>
      <c r="G10" s="4">
        <f t="shared" ref="G10:G16" si="0">E10*F10</f>
        <v>45.099999999999994</v>
      </c>
    </row>
    <row r="11" spans="2:11" ht="18.75" x14ac:dyDescent="0.25">
      <c r="B11" s="1"/>
      <c r="C11" s="4">
        <v>2</v>
      </c>
      <c r="D11" s="4" t="s">
        <v>20</v>
      </c>
      <c r="E11" s="5">
        <v>5</v>
      </c>
      <c r="F11" s="4">
        <v>4.5999999999999996</v>
      </c>
      <c r="G11" s="4">
        <f t="shared" si="0"/>
        <v>23</v>
      </c>
      <c r="I11" s="6"/>
    </row>
    <row r="12" spans="2:11" ht="18.75" x14ac:dyDescent="0.25">
      <c r="B12" s="1"/>
      <c r="C12" s="4">
        <v>3</v>
      </c>
      <c r="D12" s="4" t="s">
        <v>57</v>
      </c>
      <c r="E12" s="5">
        <v>5</v>
      </c>
      <c r="F12" s="4">
        <v>5</v>
      </c>
      <c r="G12" s="4">
        <f t="shared" si="0"/>
        <v>25</v>
      </c>
      <c r="I12" s="6"/>
    </row>
    <row r="13" spans="2:11" ht="18.75" x14ac:dyDescent="0.25">
      <c r="B13" s="1"/>
      <c r="C13" s="4">
        <v>4</v>
      </c>
      <c r="D13" s="4" t="s">
        <v>13</v>
      </c>
      <c r="E13" s="5">
        <v>13</v>
      </c>
      <c r="F13" s="4">
        <v>7.5</v>
      </c>
      <c r="G13" s="4">
        <f t="shared" si="0"/>
        <v>97.5</v>
      </c>
      <c r="I13" s="6"/>
    </row>
    <row r="14" spans="2:11" ht="18.75" x14ac:dyDescent="0.25">
      <c r="B14" s="1"/>
      <c r="C14" s="4">
        <v>5</v>
      </c>
      <c r="D14" s="4" t="s">
        <v>14</v>
      </c>
      <c r="E14" s="5">
        <v>35</v>
      </c>
      <c r="F14" s="4">
        <v>5</v>
      </c>
      <c r="G14" s="4">
        <f t="shared" si="0"/>
        <v>175</v>
      </c>
    </row>
    <row r="15" spans="2:11" ht="18.75" x14ac:dyDescent="0.25">
      <c r="B15" s="1"/>
      <c r="C15" s="4">
        <v>6</v>
      </c>
      <c r="D15" s="4" t="s">
        <v>30</v>
      </c>
      <c r="E15" s="5">
        <v>15</v>
      </c>
      <c r="F15" s="4">
        <v>4.0999999999999996</v>
      </c>
      <c r="G15" s="4">
        <f t="shared" si="0"/>
        <v>61.499999999999993</v>
      </c>
      <c r="I15" s="6"/>
    </row>
    <row r="16" spans="2:11" ht="19.5" thickBot="1" x14ac:dyDescent="0.3">
      <c r="B16" s="1"/>
      <c r="C16" s="4">
        <v>7</v>
      </c>
      <c r="D16" s="4" t="s">
        <v>15</v>
      </c>
      <c r="E16" s="5">
        <v>35</v>
      </c>
      <c r="F16" s="4">
        <v>5</v>
      </c>
      <c r="G16" s="4">
        <f t="shared" si="0"/>
        <v>175</v>
      </c>
      <c r="I16" s="6"/>
    </row>
    <row r="17" spans="2:13" ht="19.5" thickBot="1" x14ac:dyDescent="0.3">
      <c r="B17" s="1"/>
      <c r="C17" s="22" t="s">
        <v>16</v>
      </c>
      <c r="D17" s="23"/>
      <c r="E17" s="7">
        <f>SUM(E10:E16)</f>
        <v>119</v>
      </c>
      <c r="F17" s="8"/>
      <c r="G17" s="9">
        <f>SUM(G10:G16)</f>
        <v>602.1</v>
      </c>
    </row>
    <row r="18" spans="2:13" ht="21.75" thickBot="1" x14ac:dyDescent="0.3">
      <c r="B18" s="1"/>
      <c r="C18" s="19" t="s">
        <v>17</v>
      </c>
      <c r="D18" s="20"/>
      <c r="E18" s="20"/>
      <c r="F18" s="21"/>
      <c r="G18" s="10">
        <v>65</v>
      </c>
      <c r="M18" s="14"/>
    </row>
    <row r="19" spans="2:13" ht="21.75" thickBot="1" x14ac:dyDescent="0.3">
      <c r="B19" s="1"/>
      <c r="C19" s="19" t="s">
        <v>16</v>
      </c>
      <c r="D19" s="20"/>
      <c r="E19" s="20"/>
      <c r="F19" s="21"/>
      <c r="G19" s="11">
        <f>G17*G18</f>
        <v>39136.5</v>
      </c>
    </row>
    <row r="20" spans="2:13" ht="21.75" thickBot="1" x14ac:dyDescent="0.3">
      <c r="C20" s="12" t="s">
        <v>58</v>
      </c>
      <c r="D20" s="19" t="s">
        <v>59</v>
      </c>
      <c r="E20" s="20"/>
      <c r="F20" s="21"/>
      <c r="G20" s="13">
        <f>'08-12-2022 164'!G20</f>
        <v>458645.49999999988</v>
      </c>
      <c r="H20" s="14"/>
      <c r="I20" s="14"/>
    </row>
    <row r="21" spans="2:13" ht="21.75" thickBot="1" x14ac:dyDescent="0.3">
      <c r="C21" s="19" t="s">
        <v>18</v>
      </c>
      <c r="D21" s="20"/>
      <c r="E21" s="20"/>
      <c r="F21" s="21"/>
      <c r="G21" s="15">
        <f>G19+G20</f>
        <v>497781.99999999988</v>
      </c>
      <c r="H21" s="16"/>
    </row>
    <row r="22" spans="2:13" ht="21.75" thickBot="1" x14ac:dyDescent="0.3">
      <c r="C22" s="19" t="s">
        <v>55</v>
      </c>
      <c r="D22" s="20"/>
      <c r="E22" s="20"/>
      <c r="F22" s="21"/>
      <c r="G22" s="17">
        <v>30000</v>
      </c>
    </row>
    <row r="23" spans="2:13" ht="21.75" thickBot="1" x14ac:dyDescent="0.3">
      <c r="C23" s="19" t="s">
        <v>18</v>
      </c>
      <c r="D23" s="20"/>
      <c r="E23" s="20"/>
      <c r="F23" s="21"/>
      <c r="G23" s="18">
        <f>G21-G22</f>
        <v>467781.99999999988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01-12-2022 157</vt:lpstr>
      <vt:lpstr>02-12-2022 158</vt:lpstr>
      <vt:lpstr>03-12-2022 159</vt:lpstr>
      <vt:lpstr>04-12-2022 160</vt:lpstr>
      <vt:lpstr>05-12-2022 161</vt:lpstr>
      <vt:lpstr>06-12-2022 162</vt:lpstr>
      <vt:lpstr>07-12-2022 163</vt:lpstr>
      <vt:lpstr>08-12-2022 164</vt:lpstr>
      <vt:lpstr>09-12-2022 165</vt:lpstr>
      <vt:lpstr>10-12-2022 166</vt:lpstr>
      <vt:lpstr>11-12-2022 167</vt:lpstr>
      <vt:lpstr>12-12-2022 168</vt:lpstr>
      <vt:lpstr>13-12-2022 169</vt:lpstr>
      <vt:lpstr>14-12-2022 170</vt:lpstr>
      <vt:lpstr>15-12-2022 171</vt:lpstr>
      <vt:lpstr>16-12-2022 172</vt:lpstr>
      <vt:lpstr>17-12-2022 173</vt:lpstr>
      <vt:lpstr>18-12-2022 174</vt:lpstr>
      <vt:lpstr>19-12-2022 175</vt:lpstr>
      <vt:lpstr>20-12-2022 176</vt:lpstr>
      <vt:lpstr>21-12-2022 177</vt:lpstr>
      <vt:lpstr>22-12-2022 178</vt:lpstr>
      <vt:lpstr>23-12-2022 179</vt:lpstr>
      <vt:lpstr>24-12-2022 180</vt:lpstr>
      <vt:lpstr>25-12-2022 181</vt:lpstr>
      <vt:lpstr>26-12-2022 182</vt:lpstr>
      <vt:lpstr>27-12-2022 183</vt:lpstr>
      <vt:lpstr>28-12-2022 184</vt:lpstr>
      <vt:lpstr>29-12-2022 185</vt:lpstr>
      <vt:lpstr>30-12-2022 186</vt:lpstr>
      <vt:lpstr>31-12-2022 187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2022-12-01T13:17:34Z</dcterms:created>
  <dcterms:modified xsi:type="dcterms:W3CDTF">2022-12-31T14:10:43Z</dcterms:modified>
</cp:coreProperties>
</file>