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LIRA INTERNATIONAL\Bill\"/>
    </mc:Choice>
  </mc:AlternateContent>
  <xr:revisionPtr revIDLastSave="0" documentId="13_ncr:1_{4522619A-6077-48F5-87C8-FE130D904AD3}" xr6:coauthVersionLast="47" xr6:coauthVersionMax="47" xr10:uidLastSave="{00000000-0000-0000-0000-000000000000}"/>
  <bookViews>
    <workbookView xWindow="-120" yWindow="-120" windowWidth="24240" windowHeight="13140" firstSheet="13" activeTab="18" xr2:uid="{AD519DB7-C318-4FA9-B17D-AE5E1A1AB62A}"/>
  </bookViews>
  <sheets>
    <sheet name="01-11-2022 138" sheetId="1" r:id="rId1"/>
    <sheet name="02-11-2022 139" sheetId="2" r:id="rId2"/>
    <sheet name="03-11-2022 140" sheetId="3" r:id="rId3"/>
    <sheet name="04-11-2022 141" sheetId="4" r:id="rId4"/>
    <sheet name="05-11-2022 142" sheetId="5" r:id="rId5"/>
    <sheet name="06-11-2022 143" sheetId="6" r:id="rId6"/>
    <sheet name="07-11-2022 144" sheetId="7" r:id="rId7"/>
    <sheet name="14-11-2022 145" sheetId="8" r:id="rId8"/>
    <sheet name="15-11-2022 146" sheetId="9" r:id="rId9"/>
    <sheet name="16-11-2022 147" sheetId="10" r:id="rId10"/>
    <sheet name="17-11-2022 148" sheetId="11" r:id="rId11"/>
    <sheet name="18-11-2022 149" sheetId="12" r:id="rId12"/>
    <sheet name="19-11-2022 150" sheetId="13" r:id="rId13"/>
    <sheet name="20-11-2022 151" sheetId="14" r:id="rId14"/>
    <sheet name="21-11-2022 152" sheetId="15" r:id="rId15"/>
    <sheet name="22-11-2022 153" sheetId="16" r:id="rId16"/>
    <sheet name="23-11-2022 154" sheetId="17" r:id="rId17"/>
    <sheet name="29-11-2022 155" sheetId="18" r:id="rId18"/>
    <sheet name="30-11-2022 156" sheetId="19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9" l="1"/>
  <c r="G19" i="19"/>
  <c r="E16" i="19"/>
  <c r="G15" i="19"/>
  <c r="G14" i="19"/>
  <c r="G13" i="19"/>
  <c r="G12" i="19"/>
  <c r="G16" i="19" s="1"/>
  <c r="G18" i="19" s="1"/>
  <c r="G11" i="19"/>
  <c r="G10" i="19"/>
  <c r="G19" i="18"/>
  <c r="E16" i="18"/>
  <c r="G15" i="18"/>
  <c r="G14" i="18"/>
  <c r="G13" i="18"/>
  <c r="G12" i="18"/>
  <c r="G11" i="18"/>
  <c r="G10" i="18"/>
  <c r="G27" i="17"/>
  <c r="G23" i="17"/>
  <c r="G11" i="17"/>
  <c r="G12" i="17"/>
  <c r="G13" i="17"/>
  <c r="G14" i="17"/>
  <c r="G15" i="17"/>
  <c r="G16" i="17"/>
  <c r="G17" i="17"/>
  <c r="G18" i="17"/>
  <c r="G19" i="17"/>
  <c r="G20" i="19" l="1"/>
  <c r="G16" i="18"/>
  <c r="G18" i="18" s="1"/>
  <c r="G20" i="18" s="1"/>
  <c r="E20" i="17"/>
  <c r="G10" i="17"/>
  <c r="G20" i="16"/>
  <c r="G11" i="16"/>
  <c r="G12" i="16"/>
  <c r="G13" i="16"/>
  <c r="G14" i="16"/>
  <c r="G15" i="16"/>
  <c r="G16" i="16"/>
  <c r="E17" i="16"/>
  <c r="G10" i="16"/>
  <c r="G17" i="15"/>
  <c r="E14" i="15"/>
  <c r="G13" i="15"/>
  <c r="G12" i="15"/>
  <c r="G11" i="15"/>
  <c r="G10" i="15"/>
  <c r="G19" i="14"/>
  <c r="G11" i="14"/>
  <c r="G12" i="14"/>
  <c r="G13" i="14"/>
  <c r="G14" i="14"/>
  <c r="G15" i="14"/>
  <c r="E16" i="14"/>
  <c r="G10" i="14"/>
  <c r="G17" i="13"/>
  <c r="E14" i="13"/>
  <c r="G13" i="13"/>
  <c r="G12" i="13"/>
  <c r="G11" i="13"/>
  <c r="G10" i="13"/>
  <c r="G19" i="12"/>
  <c r="G11" i="12"/>
  <c r="G12" i="12"/>
  <c r="G13" i="12"/>
  <c r="G14" i="12"/>
  <c r="G15" i="12"/>
  <c r="E16" i="12"/>
  <c r="G10" i="12"/>
  <c r="G16" i="12" s="1"/>
  <c r="G18" i="12" s="1"/>
  <c r="G18" i="11"/>
  <c r="E15" i="11"/>
  <c r="G14" i="11"/>
  <c r="G13" i="11"/>
  <c r="G12" i="11"/>
  <c r="G11" i="11"/>
  <c r="G10" i="11"/>
  <c r="G20" i="17" l="1"/>
  <c r="G22" i="17" s="1"/>
  <c r="G24" i="17" s="1"/>
  <c r="G17" i="16"/>
  <c r="G19" i="16" s="1"/>
  <c r="G21" i="16" s="1"/>
  <c r="G23" i="16" s="1"/>
  <c r="G14" i="15"/>
  <c r="G16" i="15" s="1"/>
  <c r="G18" i="15" s="1"/>
  <c r="G16" i="14"/>
  <c r="G18" i="14" s="1"/>
  <c r="G20" i="14" s="1"/>
  <c r="G22" i="14" s="1"/>
  <c r="G14" i="13"/>
  <c r="G16" i="13" s="1"/>
  <c r="G18" i="13" s="1"/>
  <c r="G20" i="12"/>
  <c r="G22" i="12" s="1"/>
  <c r="G15" i="11"/>
  <c r="G17" i="11" s="1"/>
  <c r="G19" i="11" s="1"/>
  <c r="G21" i="11" s="1"/>
  <c r="G21" i="10" l="1"/>
  <c r="E18" i="10"/>
  <c r="G17" i="10"/>
  <c r="G16" i="10"/>
  <c r="G15" i="10"/>
  <c r="G14" i="10"/>
  <c r="G13" i="10"/>
  <c r="G12" i="10"/>
  <c r="G11" i="10"/>
  <c r="G10" i="10"/>
  <c r="G18" i="10" s="1"/>
  <c r="G20" i="10" s="1"/>
  <c r="G24" i="9"/>
  <c r="G21" i="9"/>
  <c r="G11" i="9"/>
  <c r="G12" i="9"/>
  <c r="G13" i="9"/>
  <c r="G14" i="9"/>
  <c r="G15" i="9"/>
  <c r="G16" i="9"/>
  <c r="G17" i="9"/>
  <c r="G22" i="10" l="1"/>
  <c r="G24" i="10" s="1"/>
  <c r="E18" i="9"/>
  <c r="G10" i="9"/>
  <c r="E15" i="8"/>
  <c r="G14" i="8"/>
  <c r="G13" i="8"/>
  <c r="G12" i="8"/>
  <c r="G11" i="8"/>
  <c r="G10" i="8"/>
  <c r="G18" i="9" l="1"/>
  <c r="G20" i="9" s="1"/>
  <c r="G15" i="8"/>
  <c r="G17" i="8" s="1"/>
  <c r="G12" i="7" l="1"/>
  <c r="G11" i="7"/>
  <c r="E15" i="7"/>
  <c r="G14" i="7"/>
  <c r="G13" i="7"/>
  <c r="G10" i="7"/>
  <c r="E14" i="6"/>
  <c r="G13" i="6"/>
  <c r="G12" i="6"/>
  <c r="G11" i="6"/>
  <c r="G10" i="6"/>
  <c r="G11" i="5"/>
  <c r="G12" i="5"/>
  <c r="G13" i="5"/>
  <c r="E14" i="5"/>
  <c r="G10" i="5"/>
  <c r="G11" i="4"/>
  <c r="G12" i="4"/>
  <c r="G13" i="4"/>
  <c r="G14" i="4"/>
  <c r="E15" i="4"/>
  <c r="G10" i="4"/>
  <c r="E14" i="3"/>
  <c r="G13" i="3"/>
  <c r="G12" i="3"/>
  <c r="G14" i="3" s="1"/>
  <c r="G16" i="3" s="1"/>
  <c r="G11" i="3"/>
  <c r="G10" i="3"/>
  <c r="E16" i="2"/>
  <c r="G15" i="2"/>
  <c r="G14" i="2"/>
  <c r="G13" i="2"/>
  <c r="G12" i="2"/>
  <c r="G11" i="2"/>
  <c r="G10" i="2"/>
  <c r="G11" i="1"/>
  <c r="G12" i="1"/>
  <c r="G13" i="1"/>
  <c r="G14" i="1"/>
  <c r="G16" i="1"/>
  <c r="G17" i="1"/>
  <c r="G21" i="1"/>
  <c r="G15" i="7" l="1"/>
  <c r="G17" i="7" s="1"/>
  <c r="G14" i="6"/>
  <c r="G16" i="6" s="1"/>
  <c r="G14" i="5"/>
  <c r="G16" i="5" s="1"/>
  <c r="G15" i="4"/>
  <c r="G17" i="4" s="1"/>
  <c r="G16" i="2"/>
  <c r="G18" i="2" s="1"/>
  <c r="E18" i="1"/>
  <c r="G10" i="1"/>
  <c r="G18" i="1" l="1"/>
  <c r="G20" i="1" s="1"/>
  <c r="G22" i="1" s="1"/>
  <c r="G24" i="1" s="1"/>
  <c r="G19" i="2" s="1"/>
  <c r="G20" i="2" s="1"/>
  <c r="G17" i="3" s="1"/>
  <c r="G18" i="3" s="1"/>
  <c r="G20" i="3" s="1"/>
  <c r="G18" i="4" s="1"/>
  <c r="G19" i="4" s="1"/>
  <c r="G17" i="5" s="1"/>
  <c r="G18" i="5" s="1"/>
  <c r="G20" i="5" s="1"/>
  <c r="G17" i="6" s="1"/>
  <c r="G18" i="6" s="1"/>
  <c r="G18" i="7" s="1"/>
  <c r="G19" i="7" s="1"/>
  <c r="G22" i="7" s="1"/>
  <c r="G22" i="9" l="1"/>
  <c r="G18" i="8"/>
  <c r="G19" i="8" s="1"/>
</calcChain>
</file>

<file path=xl/sharedStrings.xml><?xml version="1.0" encoding="utf-8"?>
<sst xmlns="http://schemas.openxmlformats.org/spreadsheetml/2006/main" count="534" uniqueCount="102">
  <si>
    <t>TVM-BAH</t>
  </si>
  <si>
    <t>LIRA INTERNATIONAL</t>
  </si>
  <si>
    <t>DELICIOUS FOOD EXPORTS (THUCKALAY)</t>
  </si>
  <si>
    <t>Labour</t>
  </si>
  <si>
    <t>PACKING SPOT</t>
  </si>
  <si>
    <t>THUCKALAY</t>
  </si>
  <si>
    <t>ALBERT</t>
  </si>
  <si>
    <t>EDWIN</t>
  </si>
  <si>
    <t>SL/NO</t>
  </si>
  <si>
    <t>ITEMS</t>
  </si>
  <si>
    <t>QTY</t>
  </si>
  <si>
    <t xml:space="preserve">PACKING </t>
  </si>
  <si>
    <t>WEIGHT</t>
  </si>
  <si>
    <t>DRUMSTICK</t>
  </si>
  <si>
    <t>G.MANGO</t>
  </si>
  <si>
    <t>PINEAPPLE</t>
  </si>
  <si>
    <t>RK</t>
  </si>
  <si>
    <t>YB</t>
  </si>
  <si>
    <t>TOTAL</t>
  </si>
  <si>
    <t>Price Per kg</t>
  </si>
  <si>
    <t>BALANCE AMOUNT</t>
  </si>
  <si>
    <t>31/10/2022 CREDIT AMOUNT</t>
  </si>
  <si>
    <t>01/11/2022 Tuesday</t>
  </si>
  <si>
    <t>BILL: 137</t>
  </si>
  <si>
    <t>31/10/2022 BILL BALANCE</t>
  </si>
  <si>
    <t>GAWAR</t>
  </si>
  <si>
    <t>RK KULA</t>
  </si>
  <si>
    <t>S.ONION</t>
  </si>
  <si>
    <t>02/11/2022 Wednesday</t>
  </si>
  <si>
    <t>BILL: 138</t>
  </si>
  <si>
    <t>01/11/2022 BILL BALANCE</t>
  </si>
  <si>
    <t>03/11/2022 Thursday</t>
  </si>
  <si>
    <t>NELLI</t>
  </si>
  <si>
    <t>BILL: 139</t>
  </si>
  <si>
    <t>02/11/2022 BILL BALANCE</t>
  </si>
  <si>
    <t>02/11/2022 CREDIT AMOUNT</t>
  </si>
  <si>
    <t>04/11/2022 Friday</t>
  </si>
  <si>
    <t>03/11/2022 BILL BALANCE</t>
  </si>
  <si>
    <t>BILL: 140</t>
  </si>
  <si>
    <t>05/11/2022 Saturday</t>
  </si>
  <si>
    <t>04/11/2022 CREDIT AMOUNT</t>
  </si>
  <si>
    <t>BILL: 141</t>
  </si>
  <si>
    <t>04/11/2022 BILL BALANCE</t>
  </si>
  <si>
    <t>06/11/2022 Sunday</t>
  </si>
  <si>
    <t>BILL: 142</t>
  </si>
  <si>
    <t>05/11/2022 BILL BALANCE</t>
  </si>
  <si>
    <t>07/11/2022 Monday</t>
  </si>
  <si>
    <t>SMALL ONION</t>
  </si>
  <si>
    <t>BILL: 143</t>
  </si>
  <si>
    <t>06/11/2022 BILL BALANCE</t>
  </si>
  <si>
    <t>06/11/2022 CREDIT AMOUNT</t>
  </si>
  <si>
    <t>09/11/2022 CREDIT AMOUNT</t>
  </si>
  <si>
    <t>Murugan</t>
  </si>
  <si>
    <t>14/11/2022 Monday</t>
  </si>
  <si>
    <t>BILL: 144</t>
  </si>
  <si>
    <t>07/11/2022 BILL BALANCE</t>
  </si>
  <si>
    <t>15/11/2022 Tuesday</t>
  </si>
  <si>
    <t>B.LEAVES</t>
  </si>
  <si>
    <t>BILL: 145</t>
  </si>
  <si>
    <t>14/11/2022 BILL BALANCE</t>
  </si>
  <si>
    <t>14/11/2022 CREDIT AMOUNT</t>
  </si>
  <si>
    <t>16/11/2022 Wednesday</t>
  </si>
  <si>
    <t>PO</t>
  </si>
  <si>
    <t>RP</t>
  </si>
  <si>
    <t>BILL: 146</t>
  </si>
  <si>
    <t>15/11/2022 BILL BALANCE</t>
  </si>
  <si>
    <t>15/11/2022 CREDIT AMOUNT</t>
  </si>
  <si>
    <t>17/11/2022 Thursday</t>
  </si>
  <si>
    <t>BILL: 147</t>
  </si>
  <si>
    <t>16/11/2022 BILL BALANCE</t>
  </si>
  <si>
    <t>16/11/2022 CREDIT AMOUNT</t>
  </si>
  <si>
    <t>18/11/2022 Friday</t>
  </si>
  <si>
    <t>BILL: 148</t>
  </si>
  <si>
    <t>17/11/2022 BILL BALANCE</t>
  </si>
  <si>
    <t>18/11/2022 CREDIT AMOUNT</t>
  </si>
  <si>
    <t>19/11/2022 Saturday</t>
  </si>
  <si>
    <t>BILL: 149</t>
  </si>
  <si>
    <t>18/11/2022 BILL BALANCE</t>
  </si>
  <si>
    <t>20/11/2022 Sunday</t>
  </si>
  <si>
    <t>19/11/2022 BILL BALANCE</t>
  </si>
  <si>
    <t>BILL: 150</t>
  </si>
  <si>
    <t>19/11/2022 CREDIT AMOUNT</t>
  </si>
  <si>
    <t>21/11/2022 Monday</t>
  </si>
  <si>
    <t>20/11/2022 BILL BALANCE</t>
  </si>
  <si>
    <t>BILL: 151</t>
  </si>
  <si>
    <t>22/11/2022 Tuesday</t>
  </si>
  <si>
    <t>BILL: 152</t>
  </si>
  <si>
    <t>21/11/2022 BILL BALANCE</t>
  </si>
  <si>
    <t>21/11/2022 CREDIT AMOUNT</t>
  </si>
  <si>
    <t>23/11/2022 Wednesday</t>
  </si>
  <si>
    <t>BILL: 153</t>
  </si>
  <si>
    <t>22/11/2022 BILL BALANCE</t>
  </si>
  <si>
    <t>23/11/2022 CREDIT AMOUNT</t>
  </si>
  <si>
    <t>26/11/2022 CREDIT AMOUNT</t>
  </si>
  <si>
    <t>29/11/2022 Tuesday</t>
  </si>
  <si>
    <t>Murugan (7 Pcs)</t>
  </si>
  <si>
    <t>BILL: 154</t>
  </si>
  <si>
    <t>23/11/2022 BILL BALANCE</t>
  </si>
  <si>
    <t>30/11/2022 Wednesday</t>
  </si>
  <si>
    <t>BILL: 155</t>
  </si>
  <si>
    <t>29/11/2022 BILL BALANCE</t>
  </si>
  <si>
    <t>29/11/2022 CREDIT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</si>
</sst>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5" fillId="8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7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" fontId="2" fillId="4" borderId="1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3" borderId="1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2" fillId="6" borderId="11" xfId="0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10-2022 123"/>
      <sheetName val="18-10-2022 124"/>
      <sheetName val="19-10-2022 125"/>
      <sheetName val="20-10-2022 126"/>
      <sheetName val="21-10-2022 127"/>
      <sheetName val="22-10-2022 128"/>
      <sheetName val="23-10-2022 129"/>
      <sheetName val="24-10-2022 130"/>
      <sheetName val="25-10-2022 131"/>
      <sheetName val="26-10-2022 132"/>
      <sheetName val="27-10-2022 133"/>
      <sheetName val="28-10-2022 134"/>
      <sheetName val="29-10-2022 135"/>
      <sheetName val="30-10-2022 136"/>
      <sheetName val="31-10-2022 13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1">
          <cell r="G21">
            <v>434107.30000000005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4FB0-B72F-4F6C-8DA3-A5349664274E}">
  <dimension ref="B2:K24"/>
  <sheetViews>
    <sheetView topLeftCell="B1" workbookViewId="0">
      <selection activeCell="I16" sqref="I16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138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22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52</v>
      </c>
      <c r="C10" s="4">
        <v>1</v>
      </c>
      <c r="D10" s="4" t="s">
        <v>13</v>
      </c>
      <c r="E10" s="5">
        <v>10</v>
      </c>
      <c r="F10" s="4">
        <v>4.5999999999999996</v>
      </c>
      <c r="G10" s="4">
        <f>E10*F10</f>
        <v>46</v>
      </c>
      <c r="I10" s="6"/>
    </row>
    <row r="11" spans="2:11" ht="18.75" x14ac:dyDescent="0.25">
      <c r="B11" s="1" t="s">
        <v>52</v>
      </c>
      <c r="C11" s="4">
        <v>2</v>
      </c>
      <c r="D11" s="4" t="s">
        <v>14</v>
      </c>
      <c r="E11" s="5">
        <v>5</v>
      </c>
      <c r="F11" s="4">
        <v>4.5999999999999996</v>
      </c>
      <c r="G11" s="4">
        <f t="shared" ref="G11:G17" si="0">E11*F11</f>
        <v>23</v>
      </c>
      <c r="I11" s="6"/>
    </row>
    <row r="12" spans="2:11" ht="18.75" x14ac:dyDescent="0.25">
      <c r="B12" s="1"/>
      <c r="C12" s="4">
        <v>3</v>
      </c>
      <c r="D12" s="4" t="s">
        <v>25</v>
      </c>
      <c r="E12" s="5">
        <v>6</v>
      </c>
      <c r="F12" s="4">
        <v>4.5999999999999996</v>
      </c>
      <c r="G12" s="4">
        <f t="shared" si="0"/>
        <v>27.599999999999998</v>
      </c>
      <c r="I12" s="6"/>
    </row>
    <row r="13" spans="2:11" ht="18.75" x14ac:dyDescent="0.25">
      <c r="B13" s="1"/>
      <c r="C13" s="4">
        <v>4</v>
      </c>
      <c r="D13" s="4" t="s">
        <v>15</v>
      </c>
      <c r="E13" s="5">
        <v>23</v>
      </c>
      <c r="F13" s="4">
        <v>7.5</v>
      </c>
      <c r="G13" s="4">
        <f t="shared" si="0"/>
        <v>172.5</v>
      </c>
      <c r="I13" s="6"/>
    </row>
    <row r="14" spans="2:11" ht="18.75" x14ac:dyDescent="0.25">
      <c r="B14" s="1"/>
      <c r="C14" s="4">
        <v>5</v>
      </c>
      <c r="D14" s="4" t="s">
        <v>16</v>
      </c>
      <c r="E14" s="5">
        <v>40</v>
      </c>
      <c r="F14" s="4">
        <v>5</v>
      </c>
      <c r="G14" s="4">
        <f t="shared" si="0"/>
        <v>200</v>
      </c>
      <c r="I14" s="6"/>
    </row>
    <row r="15" spans="2:11" ht="18.75" x14ac:dyDescent="0.25">
      <c r="B15" s="1"/>
      <c r="C15" s="4">
        <v>6</v>
      </c>
      <c r="D15" s="4" t="s">
        <v>26</v>
      </c>
      <c r="E15" s="5">
        <v>1</v>
      </c>
      <c r="F15" s="4"/>
      <c r="G15" s="4">
        <v>14.5</v>
      </c>
      <c r="I15" s="6"/>
    </row>
    <row r="16" spans="2:11" ht="18.75" x14ac:dyDescent="0.25">
      <c r="B16" s="1"/>
      <c r="C16" s="4">
        <v>7</v>
      </c>
      <c r="D16" s="4" t="s">
        <v>27</v>
      </c>
      <c r="E16" s="5">
        <v>12</v>
      </c>
      <c r="F16" s="4">
        <v>4.5999999999999996</v>
      </c>
      <c r="G16" s="4">
        <f t="shared" si="0"/>
        <v>55.199999999999996</v>
      </c>
      <c r="I16" s="6"/>
    </row>
    <row r="17" spans="2:9" ht="19.5" thickBot="1" x14ac:dyDescent="0.3">
      <c r="B17" s="1"/>
      <c r="C17" s="4">
        <v>8</v>
      </c>
      <c r="D17" s="4" t="s">
        <v>17</v>
      </c>
      <c r="E17" s="5">
        <v>40</v>
      </c>
      <c r="F17" s="4">
        <v>5</v>
      </c>
      <c r="G17" s="4">
        <f t="shared" si="0"/>
        <v>200</v>
      </c>
      <c r="I17" s="6"/>
    </row>
    <row r="18" spans="2:9" ht="19.5" thickBot="1" x14ac:dyDescent="0.3">
      <c r="B18" s="1"/>
      <c r="C18" s="22" t="s">
        <v>18</v>
      </c>
      <c r="D18" s="23"/>
      <c r="E18" s="7">
        <f>SUM(E10:E17)</f>
        <v>137</v>
      </c>
      <c r="F18" s="8"/>
      <c r="G18" s="9">
        <f>SUM(G10:G17)</f>
        <v>738.80000000000007</v>
      </c>
    </row>
    <row r="19" spans="2:9" ht="21.75" thickBot="1" x14ac:dyDescent="0.3">
      <c r="B19" s="1"/>
      <c r="C19" s="19" t="s">
        <v>19</v>
      </c>
      <c r="D19" s="20"/>
      <c r="E19" s="20"/>
      <c r="F19" s="21"/>
      <c r="G19" s="10">
        <v>65</v>
      </c>
    </row>
    <row r="20" spans="2:9" ht="21.75" thickBot="1" x14ac:dyDescent="0.3">
      <c r="B20" s="1"/>
      <c r="C20" s="19" t="s">
        <v>18</v>
      </c>
      <c r="D20" s="20"/>
      <c r="E20" s="20"/>
      <c r="F20" s="21"/>
      <c r="G20" s="11">
        <f>G18*G19</f>
        <v>48022.000000000007</v>
      </c>
    </row>
    <row r="21" spans="2:9" ht="21.75" thickBot="1" x14ac:dyDescent="0.3">
      <c r="C21" s="12" t="s">
        <v>23</v>
      </c>
      <c r="D21" s="19" t="s">
        <v>24</v>
      </c>
      <c r="E21" s="20"/>
      <c r="F21" s="21"/>
      <c r="G21" s="13">
        <f>'[1]31-10-2022 137'!$G$21</f>
        <v>434107.30000000005</v>
      </c>
      <c r="H21" s="14"/>
      <c r="I21" s="14"/>
    </row>
    <row r="22" spans="2:9" ht="21.75" thickBot="1" x14ac:dyDescent="0.3">
      <c r="C22" s="19" t="s">
        <v>20</v>
      </c>
      <c r="D22" s="20"/>
      <c r="E22" s="20"/>
      <c r="F22" s="21"/>
      <c r="G22" s="15">
        <f>G20+G21</f>
        <v>482129.30000000005</v>
      </c>
      <c r="H22" s="16"/>
    </row>
    <row r="23" spans="2:9" ht="21.75" thickBot="1" x14ac:dyDescent="0.3">
      <c r="C23" s="19" t="s">
        <v>21</v>
      </c>
      <c r="D23" s="20"/>
      <c r="E23" s="20"/>
      <c r="F23" s="21"/>
      <c r="G23" s="17">
        <v>45000</v>
      </c>
    </row>
    <row r="24" spans="2:9" ht="21.75" thickBot="1" x14ac:dyDescent="0.3">
      <c r="C24" s="19" t="s">
        <v>20</v>
      </c>
      <c r="D24" s="20"/>
      <c r="E24" s="20"/>
      <c r="F24" s="21"/>
      <c r="G24" s="18">
        <f>G22-G23</f>
        <v>437129.30000000005</v>
      </c>
    </row>
  </sheetData>
  <sortState xmlns:xlrd2="http://schemas.microsoft.com/office/spreadsheetml/2017/richdata2" ref="D10:F17">
    <sortCondition ref="D10:D17"/>
  </sortState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CE0A-D66A-4CBA-BDD3-4F227C5EE9FA}">
  <dimension ref="B2:K24"/>
  <sheetViews>
    <sheetView workbookViewId="0">
      <selection activeCell="J15" sqref="J15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147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61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57</v>
      </c>
      <c r="E10" s="5">
        <v>9</v>
      </c>
      <c r="F10" s="4">
        <v>5.7</v>
      </c>
      <c r="G10" s="4">
        <f>E10*F10</f>
        <v>51.300000000000004</v>
      </c>
      <c r="I10" s="6"/>
    </row>
    <row r="11" spans="2:11" ht="18.75" x14ac:dyDescent="0.25">
      <c r="B11" s="1"/>
      <c r="C11" s="4">
        <v>2</v>
      </c>
      <c r="D11" s="4" t="s">
        <v>13</v>
      </c>
      <c r="E11" s="5">
        <v>7</v>
      </c>
      <c r="F11" s="4">
        <v>4.5999999999999996</v>
      </c>
      <c r="G11" s="4">
        <f t="shared" ref="G11:G17" si="0">E11*F11</f>
        <v>32.199999999999996</v>
      </c>
      <c r="I11" s="6"/>
    </row>
    <row r="12" spans="2:11" ht="18.75" x14ac:dyDescent="0.25">
      <c r="B12" s="1" t="s">
        <v>52</v>
      </c>
      <c r="C12" s="4">
        <v>3</v>
      </c>
      <c r="D12" s="4" t="s">
        <v>32</v>
      </c>
      <c r="E12" s="5">
        <v>5</v>
      </c>
      <c r="F12" s="4">
        <v>5</v>
      </c>
      <c r="G12" s="4">
        <f t="shared" si="0"/>
        <v>25</v>
      </c>
      <c r="I12" s="6"/>
    </row>
    <row r="13" spans="2:11" ht="18.75" x14ac:dyDescent="0.25">
      <c r="B13" s="1"/>
      <c r="C13" s="4">
        <v>4</v>
      </c>
      <c r="D13" s="4" t="s">
        <v>15</v>
      </c>
      <c r="E13" s="5">
        <v>23</v>
      </c>
      <c r="F13" s="4">
        <v>7.5</v>
      </c>
      <c r="G13" s="4">
        <f t="shared" si="0"/>
        <v>172.5</v>
      </c>
      <c r="I13" s="6"/>
    </row>
    <row r="14" spans="2:11" ht="18.75" x14ac:dyDescent="0.25">
      <c r="B14" s="1"/>
      <c r="C14" s="4">
        <v>5</v>
      </c>
      <c r="D14" s="4" t="s">
        <v>62</v>
      </c>
      <c r="E14" s="5">
        <v>7</v>
      </c>
      <c r="F14" s="4">
        <v>5</v>
      </c>
      <c r="G14" s="4">
        <f t="shared" si="0"/>
        <v>35</v>
      </c>
      <c r="I14" s="6"/>
    </row>
    <row r="15" spans="2:11" ht="18.75" x14ac:dyDescent="0.25">
      <c r="B15" s="1"/>
      <c r="C15" s="4">
        <v>6</v>
      </c>
      <c r="D15" s="4" t="s">
        <v>16</v>
      </c>
      <c r="E15" s="5">
        <v>40</v>
      </c>
      <c r="F15" s="4">
        <v>5</v>
      </c>
      <c r="G15" s="4">
        <f t="shared" si="0"/>
        <v>200</v>
      </c>
      <c r="I15" s="6"/>
    </row>
    <row r="16" spans="2:11" ht="18.75" x14ac:dyDescent="0.25">
      <c r="B16" s="1"/>
      <c r="C16" s="4">
        <v>7</v>
      </c>
      <c r="D16" s="4" t="s">
        <v>63</v>
      </c>
      <c r="E16" s="5">
        <v>8</v>
      </c>
      <c r="F16" s="4">
        <v>5</v>
      </c>
      <c r="G16" s="4">
        <f t="shared" si="0"/>
        <v>40</v>
      </c>
      <c r="I16" s="6"/>
    </row>
    <row r="17" spans="2:9" ht="19.5" thickBot="1" x14ac:dyDescent="0.3">
      <c r="B17" s="1"/>
      <c r="C17" s="4">
        <v>8</v>
      </c>
      <c r="D17" s="4" t="s">
        <v>17</v>
      </c>
      <c r="E17" s="5">
        <v>40</v>
      </c>
      <c r="F17" s="4">
        <v>5</v>
      </c>
      <c r="G17" s="4">
        <f t="shared" si="0"/>
        <v>200</v>
      </c>
      <c r="I17" s="6"/>
    </row>
    <row r="18" spans="2:9" ht="19.5" thickBot="1" x14ac:dyDescent="0.3">
      <c r="B18" s="1"/>
      <c r="C18" s="22" t="s">
        <v>18</v>
      </c>
      <c r="D18" s="23"/>
      <c r="E18" s="7">
        <f>SUM(E10:E17)</f>
        <v>139</v>
      </c>
      <c r="F18" s="8"/>
      <c r="G18" s="9">
        <f>SUM(G10:G17)</f>
        <v>756</v>
      </c>
    </row>
    <row r="19" spans="2:9" ht="21.75" thickBot="1" x14ac:dyDescent="0.3">
      <c r="B19" s="1"/>
      <c r="C19" s="19" t="s">
        <v>19</v>
      </c>
      <c r="D19" s="20"/>
      <c r="E19" s="20"/>
      <c r="F19" s="21"/>
      <c r="G19" s="10">
        <v>63</v>
      </c>
    </row>
    <row r="20" spans="2:9" ht="21.75" thickBot="1" x14ac:dyDescent="0.3">
      <c r="B20" s="1"/>
      <c r="C20" s="19" t="s">
        <v>18</v>
      </c>
      <c r="D20" s="20"/>
      <c r="E20" s="20"/>
      <c r="F20" s="21"/>
      <c r="G20" s="11">
        <f>G18*G19</f>
        <v>47628</v>
      </c>
    </row>
    <row r="21" spans="2:9" ht="21.75" thickBot="1" x14ac:dyDescent="0.3">
      <c r="C21" s="12" t="s">
        <v>64</v>
      </c>
      <c r="D21" s="19" t="s">
        <v>65</v>
      </c>
      <c r="E21" s="20"/>
      <c r="F21" s="21"/>
      <c r="G21" s="13">
        <f>'15-11-2022 146'!G24</f>
        <v>467887.5</v>
      </c>
      <c r="H21" s="14"/>
      <c r="I21" s="14"/>
    </row>
    <row r="22" spans="2:9" ht="21.75" thickBot="1" x14ac:dyDescent="0.3">
      <c r="C22" s="19" t="s">
        <v>20</v>
      </c>
      <c r="D22" s="20"/>
      <c r="E22" s="20"/>
      <c r="F22" s="21"/>
      <c r="G22" s="15">
        <f>G20+G21</f>
        <v>515515.5</v>
      </c>
      <c r="H22" s="16"/>
    </row>
    <row r="23" spans="2:9" ht="21.75" thickBot="1" x14ac:dyDescent="0.3">
      <c r="C23" s="19" t="s">
        <v>66</v>
      </c>
      <c r="D23" s="20"/>
      <c r="E23" s="20"/>
      <c r="F23" s="21"/>
      <c r="G23" s="17">
        <v>50000</v>
      </c>
    </row>
    <row r="24" spans="2:9" ht="21.75" thickBot="1" x14ac:dyDescent="0.3">
      <c r="C24" s="19" t="s">
        <v>20</v>
      </c>
      <c r="D24" s="20"/>
      <c r="E24" s="20"/>
      <c r="F24" s="21"/>
      <c r="G24" s="18">
        <f>G22-G23</f>
        <v>465515.5</v>
      </c>
    </row>
  </sheetData>
  <mergeCells count="14">
    <mergeCell ref="C24:F24"/>
    <mergeCell ref="C18:D18"/>
    <mergeCell ref="C19:F19"/>
    <mergeCell ref="C20:F20"/>
    <mergeCell ref="D21:F21"/>
    <mergeCell ref="C22:F22"/>
    <mergeCell ref="C23:F23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7BB6-B6C7-4A1E-95A0-3D4330E65ED8}">
  <dimension ref="B2:K21"/>
  <sheetViews>
    <sheetView workbookViewId="0">
      <selection activeCell="J15" sqref="J15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148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67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52</v>
      </c>
      <c r="C10" s="4">
        <v>1</v>
      </c>
      <c r="D10" s="4" t="s">
        <v>13</v>
      </c>
      <c r="E10" s="5">
        <v>10</v>
      </c>
      <c r="F10" s="4">
        <v>4.5999999999999996</v>
      </c>
      <c r="G10" s="4">
        <f>E10*F10</f>
        <v>46</v>
      </c>
      <c r="I10" s="6"/>
    </row>
    <row r="11" spans="2:11" ht="18.75" x14ac:dyDescent="0.25">
      <c r="B11" s="1" t="s">
        <v>52</v>
      </c>
      <c r="C11" s="4">
        <v>2</v>
      </c>
      <c r="D11" s="4" t="s">
        <v>14</v>
      </c>
      <c r="E11" s="5">
        <v>5</v>
      </c>
      <c r="F11" s="4">
        <v>4.5999999999999996</v>
      </c>
      <c r="G11" s="4">
        <f t="shared" ref="G11:G14" si="0">E11*F11</f>
        <v>23</v>
      </c>
      <c r="I11" s="6"/>
    </row>
    <row r="12" spans="2:11" ht="18.75" x14ac:dyDescent="0.25">
      <c r="B12" s="1"/>
      <c r="C12" s="4">
        <v>3</v>
      </c>
      <c r="D12" s="4" t="s">
        <v>16</v>
      </c>
      <c r="E12" s="5">
        <v>35</v>
      </c>
      <c r="F12" s="4">
        <v>5</v>
      </c>
      <c r="G12" s="4">
        <f t="shared" si="0"/>
        <v>175</v>
      </c>
      <c r="I12" s="6"/>
    </row>
    <row r="13" spans="2:11" ht="18.75" x14ac:dyDescent="0.25">
      <c r="B13" s="1"/>
      <c r="C13" s="4">
        <v>4</v>
      </c>
      <c r="D13" s="4" t="s">
        <v>27</v>
      </c>
      <c r="E13" s="5">
        <v>12</v>
      </c>
      <c r="F13" s="4">
        <v>4.5999999999999996</v>
      </c>
      <c r="G13" s="4">
        <f t="shared" si="0"/>
        <v>55.199999999999996</v>
      </c>
      <c r="I13" s="6"/>
    </row>
    <row r="14" spans="2:11" ht="19.5" thickBot="1" x14ac:dyDescent="0.3">
      <c r="B14" s="1"/>
      <c r="C14" s="4">
        <v>5</v>
      </c>
      <c r="D14" s="4" t="s">
        <v>17</v>
      </c>
      <c r="E14" s="5">
        <v>35</v>
      </c>
      <c r="F14" s="4">
        <v>5</v>
      </c>
      <c r="G14" s="4">
        <f t="shared" si="0"/>
        <v>175</v>
      </c>
      <c r="I14" s="6"/>
    </row>
    <row r="15" spans="2:11" ht="19.5" thickBot="1" x14ac:dyDescent="0.3">
      <c r="B15" s="1"/>
      <c r="C15" s="22" t="s">
        <v>18</v>
      </c>
      <c r="D15" s="23"/>
      <c r="E15" s="7">
        <f>SUM(E10:E14)</f>
        <v>97</v>
      </c>
      <c r="F15" s="8"/>
      <c r="G15" s="9">
        <f>SUM(G10:G14)</f>
        <v>474.2</v>
      </c>
    </row>
    <row r="16" spans="2:11" ht="21.75" thickBot="1" x14ac:dyDescent="0.3">
      <c r="B16" s="1"/>
      <c r="C16" s="19" t="s">
        <v>19</v>
      </c>
      <c r="D16" s="20"/>
      <c r="E16" s="20"/>
      <c r="F16" s="21"/>
      <c r="G16" s="10">
        <v>63</v>
      </c>
    </row>
    <row r="17" spans="2:9" ht="21.75" thickBot="1" x14ac:dyDescent="0.3">
      <c r="B17" s="1"/>
      <c r="C17" s="19" t="s">
        <v>18</v>
      </c>
      <c r="D17" s="20"/>
      <c r="E17" s="20"/>
      <c r="F17" s="21"/>
      <c r="G17" s="11">
        <f>G15*G16</f>
        <v>29874.6</v>
      </c>
    </row>
    <row r="18" spans="2:9" ht="21.75" thickBot="1" x14ac:dyDescent="0.3">
      <c r="C18" s="12" t="s">
        <v>68</v>
      </c>
      <c r="D18" s="19" t="s">
        <v>69</v>
      </c>
      <c r="E18" s="20"/>
      <c r="F18" s="21"/>
      <c r="G18" s="13">
        <f>'16-11-2022 147'!G24</f>
        <v>465515.5</v>
      </c>
      <c r="H18" s="14"/>
      <c r="I18" s="14"/>
    </row>
    <row r="19" spans="2:9" ht="21.75" thickBot="1" x14ac:dyDescent="0.3">
      <c r="C19" s="19" t="s">
        <v>20</v>
      </c>
      <c r="D19" s="20"/>
      <c r="E19" s="20"/>
      <c r="F19" s="21"/>
      <c r="G19" s="15">
        <f>G17+G18</f>
        <v>495390.1</v>
      </c>
      <c r="H19" s="16"/>
    </row>
    <row r="20" spans="2:9" ht="21.75" thickBot="1" x14ac:dyDescent="0.3">
      <c r="C20" s="19" t="s">
        <v>70</v>
      </c>
      <c r="D20" s="20"/>
      <c r="E20" s="20"/>
      <c r="F20" s="21"/>
      <c r="G20" s="17">
        <v>50000</v>
      </c>
    </row>
    <row r="21" spans="2:9" ht="21.75" thickBot="1" x14ac:dyDescent="0.3">
      <c r="C21" s="19" t="s">
        <v>20</v>
      </c>
      <c r="D21" s="20"/>
      <c r="E21" s="20"/>
      <c r="F21" s="21"/>
      <c r="G21" s="18">
        <f>G19-G20</f>
        <v>445390.1</v>
      </c>
    </row>
  </sheetData>
  <mergeCells count="14">
    <mergeCell ref="C21:F21"/>
    <mergeCell ref="C15:D15"/>
    <mergeCell ref="C16:F16"/>
    <mergeCell ref="C17:F17"/>
    <mergeCell ref="D18:F18"/>
    <mergeCell ref="C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F598-EA4B-49FF-92C6-E56A0B384DBE}">
  <dimension ref="B2:K22"/>
  <sheetViews>
    <sheetView workbookViewId="0">
      <selection activeCell="I15" sqref="I15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149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71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13</v>
      </c>
      <c r="E10" s="5">
        <v>9</v>
      </c>
      <c r="F10" s="4">
        <v>4.5999999999999996</v>
      </c>
      <c r="G10" s="4">
        <f>E10*F10</f>
        <v>41.4</v>
      </c>
      <c r="I10" s="6"/>
    </row>
    <row r="11" spans="2:11" ht="18.75" x14ac:dyDescent="0.25">
      <c r="B11" s="1" t="s">
        <v>52</v>
      </c>
      <c r="C11" s="4">
        <v>2</v>
      </c>
      <c r="D11" s="4" t="s">
        <v>14</v>
      </c>
      <c r="E11" s="5">
        <v>5</v>
      </c>
      <c r="F11" s="4">
        <v>4.5999999999999996</v>
      </c>
      <c r="G11" s="4">
        <f t="shared" ref="G11:G15" si="0">E11*F11</f>
        <v>23</v>
      </c>
      <c r="I11" s="6"/>
    </row>
    <row r="12" spans="2:11" ht="18.75" x14ac:dyDescent="0.25">
      <c r="B12" s="1" t="s">
        <v>52</v>
      </c>
      <c r="C12" s="4">
        <v>3</v>
      </c>
      <c r="D12" s="4" t="s">
        <v>32</v>
      </c>
      <c r="E12" s="5">
        <v>5</v>
      </c>
      <c r="F12" s="4">
        <v>5</v>
      </c>
      <c r="G12" s="4">
        <f t="shared" si="0"/>
        <v>25</v>
      </c>
      <c r="I12" s="6"/>
    </row>
    <row r="13" spans="2:11" ht="18.75" x14ac:dyDescent="0.25">
      <c r="B13" s="1"/>
      <c r="C13" s="4">
        <v>4</v>
      </c>
      <c r="D13" s="4" t="s">
        <v>15</v>
      </c>
      <c r="E13" s="5">
        <v>23</v>
      </c>
      <c r="F13" s="4">
        <v>7.5</v>
      </c>
      <c r="G13" s="4">
        <f t="shared" si="0"/>
        <v>172.5</v>
      </c>
      <c r="I13" s="6"/>
    </row>
    <row r="14" spans="2:11" ht="18.75" x14ac:dyDescent="0.25">
      <c r="B14" s="1"/>
      <c r="C14" s="4">
        <v>5</v>
      </c>
      <c r="D14" s="4" t="s">
        <v>16</v>
      </c>
      <c r="E14" s="5">
        <v>35</v>
      </c>
      <c r="F14" s="4">
        <v>5</v>
      </c>
      <c r="G14" s="4">
        <f t="shared" si="0"/>
        <v>175</v>
      </c>
      <c r="I14" s="6"/>
    </row>
    <row r="15" spans="2:11" ht="19.5" thickBot="1" x14ac:dyDescent="0.3">
      <c r="B15" s="1"/>
      <c r="C15" s="4">
        <v>6</v>
      </c>
      <c r="D15" s="4" t="s">
        <v>17</v>
      </c>
      <c r="E15" s="5">
        <v>35</v>
      </c>
      <c r="F15" s="4">
        <v>5</v>
      </c>
      <c r="G15" s="4">
        <f t="shared" si="0"/>
        <v>175</v>
      </c>
      <c r="I15" s="6"/>
    </row>
    <row r="16" spans="2:11" ht="19.5" thickBot="1" x14ac:dyDescent="0.3">
      <c r="B16" s="1"/>
      <c r="C16" s="22" t="s">
        <v>18</v>
      </c>
      <c r="D16" s="23"/>
      <c r="E16" s="7">
        <f>SUM(E10:E15)</f>
        <v>112</v>
      </c>
      <c r="F16" s="8"/>
      <c r="G16" s="9">
        <f>SUM(G10:G15)</f>
        <v>611.9</v>
      </c>
    </row>
    <row r="17" spans="2:9" ht="21.75" thickBot="1" x14ac:dyDescent="0.3">
      <c r="B17" s="1"/>
      <c r="C17" s="19" t="s">
        <v>19</v>
      </c>
      <c r="D17" s="20"/>
      <c r="E17" s="20"/>
      <c r="F17" s="21"/>
      <c r="G17" s="10">
        <v>63</v>
      </c>
    </row>
    <row r="18" spans="2:9" ht="21.75" thickBot="1" x14ac:dyDescent="0.3">
      <c r="B18" s="1"/>
      <c r="C18" s="19" t="s">
        <v>18</v>
      </c>
      <c r="D18" s="20"/>
      <c r="E18" s="20"/>
      <c r="F18" s="21"/>
      <c r="G18" s="11">
        <f>G16*G17</f>
        <v>38549.699999999997</v>
      </c>
    </row>
    <row r="19" spans="2:9" ht="21.75" thickBot="1" x14ac:dyDescent="0.3">
      <c r="C19" s="12" t="s">
        <v>72</v>
      </c>
      <c r="D19" s="19" t="s">
        <v>73</v>
      </c>
      <c r="E19" s="20"/>
      <c r="F19" s="21"/>
      <c r="G19" s="13">
        <f>'17-11-2022 148'!G21</f>
        <v>445390.1</v>
      </c>
      <c r="H19" s="14"/>
      <c r="I19" s="14"/>
    </row>
    <row r="20" spans="2:9" ht="21.75" thickBot="1" x14ac:dyDescent="0.3">
      <c r="C20" s="19" t="s">
        <v>20</v>
      </c>
      <c r="D20" s="20"/>
      <c r="E20" s="20"/>
      <c r="F20" s="21"/>
      <c r="G20" s="15">
        <f>G18+G19</f>
        <v>483939.8</v>
      </c>
      <c r="H20" s="16"/>
    </row>
    <row r="21" spans="2:9" ht="21.75" thickBot="1" x14ac:dyDescent="0.3">
      <c r="C21" s="19" t="s">
        <v>74</v>
      </c>
      <c r="D21" s="20"/>
      <c r="E21" s="20"/>
      <c r="F21" s="21"/>
      <c r="G21" s="17">
        <v>30000</v>
      </c>
    </row>
    <row r="22" spans="2:9" ht="21.75" thickBot="1" x14ac:dyDescent="0.3">
      <c r="C22" s="19" t="s">
        <v>20</v>
      </c>
      <c r="D22" s="20"/>
      <c r="E22" s="20"/>
      <c r="F22" s="21"/>
      <c r="G22" s="18">
        <f>G20-G21</f>
        <v>453939.8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A2E8-870F-4DD4-84CE-E3B3AEE555FA}">
  <dimension ref="B2:K18"/>
  <sheetViews>
    <sheetView workbookViewId="0">
      <selection activeCell="Q11" sqref="Q11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150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75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13</v>
      </c>
      <c r="E10" s="5">
        <v>11</v>
      </c>
      <c r="F10" s="4">
        <v>4.5999999999999996</v>
      </c>
      <c r="G10" s="4">
        <f>E10*F10</f>
        <v>50.599999999999994</v>
      </c>
      <c r="I10" s="6"/>
    </row>
    <row r="11" spans="2:11" ht="18.75" x14ac:dyDescent="0.25">
      <c r="B11" s="1"/>
      <c r="C11" s="4">
        <v>2</v>
      </c>
      <c r="D11" s="4" t="s">
        <v>15</v>
      </c>
      <c r="E11" s="5">
        <v>23</v>
      </c>
      <c r="F11" s="4">
        <v>7.5</v>
      </c>
      <c r="G11" s="4">
        <f t="shared" ref="G11:G13" si="0">E11*F11</f>
        <v>172.5</v>
      </c>
      <c r="I11" s="6"/>
    </row>
    <row r="12" spans="2:11" ht="18.75" x14ac:dyDescent="0.25">
      <c r="B12" s="1"/>
      <c r="C12" s="4">
        <v>3</v>
      </c>
      <c r="D12" s="4" t="s">
        <v>16</v>
      </c>
      <c r="E12" s="5">
        <v>35</v>
      </c>
      <c r="F12" s="4">
        <v>5</v>
      </c>
      <c r="G12" s="4">
        <f t="shared" si="0"/>
        <v>175</v>
      </c>
      <c r="I12" s="6"/>
    </row>
    <row r="13" spans="2:11" ht="19.5" thickBot="1" x14ac:dyDescent="0.3">
      <c r="B13" s="1"/>
      <c r="C13" s="4">
        <v>4</v>
      </c>
      <c r="D13" s="4" t="s">
        <v>17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22" t="s">
        <v>18</v>
      </c>
      <c r="D14" s="23"/>
      <c r="E14" s="7">
        <f>SUM(E10:E13)</f>
        <v>104</v>
      </c>
      <c r="F14" s="8"/>
      <c r="G14" s="9">
        <f>SUM(G10:G13)</f>
        <v>573.1</v>
      </c>
    </row>
    <row r="15" spans="2:11" ht="21.75" thickBot="1" x14ac:dyDescent="0.3">
      <c r="B15" s="1"/>
      <c r="C15" s="19" t="s">
        <v>19</v>
      </c>
      <c r="D15" s="20"/>
      <c r="E15" s="20"/>
      <c r="F15" s="21"/>
      <c r="G15" s="10">
        <v>63</v>
      </c>
    </row>
    <row r="16" spans="2:11" ht="21.75" thickBot="1" x14ac:dyDescent="0.3">
      <c r="B16" s="1"/>
      <c r="C16" s="19" t="s">
        <v>18</v>
      </c>
      <c r="D16" s="20"/>
      <c r="E16" s="20"/>
      <c r="F16" s="21"/>
      <c r="G16" s="11">
        <f>G14*G15</f>
        <v>36105.300000000003</v>
      </c>
    </row>
    <row r="17" spans="3:9" ht="21.75" thickBot="1" x14ac:dyDescent="0.3">
      <c r="C17" s="12" t="s">
        <v>76</v>
      </c>
      <c r="D17" s="19" t="s">
        <v>77</v>
      </c>
      <c r="E17" s="20"/>
      <c r="F17" s="21"/>
      <c r="G17" s="13">
        <f>'18-11-2022 149'!G22</f>
        <v>453939.8</v>
      </c>
      <c r="H17" s="14"/>
      <c r="I17" s="14"/>
    </row>
    <row r="18" spans="3:9" ht="21.75" thickBot="1" x14ac:dyDescent="0.3">
      <c r="C18" s="19" t="s">
        <v>20</v>
      </c>
      <c r="D18" s="20"/>
      <c r="E18" s="20"/>
      <c r="F18" s="21"/>
      <c r="G18" s="15">
        <f>G16+G17</f>
        <v>490045.1</v>
      </c>
      <c r="H18" s="16"/>
    </row>
  </sheetData>
  <mergeCells count="12">
    <mergeCell ref="C14:D14"/>
    <mergeCell ref="C15:F15"/>
    <mergeCell ref="C16:F16"/>
    <mergeCell ref="D17:F17"/>
    <mergeCell ref="C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AA4B-FE39-41D8-A1DE-705058BD4F1B}">
  <dimension ref="B2:K22"/>
  <sheetViews>
    <sheetView workbookViewId="0">
      <selection activeCell="J16" sqref="J16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151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78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13</v>
      </c>
      <c r="E10" s="5">
        <v>11</v>
      </c>
      <c r="F10" s="4">
        <v>4.5999999999999996</v>
      </c>
      <c r="G10" s="4">
        <f>E10*F10</f>
        <v>50.599999999999994</v>
      </c>
      <c r="I10" s="6"/>
    </row>
    <row r="11" spans="2:11" ht="18.75" x14ac:dyDescent="0.25">
      <c r="B11" s="1"/>
      <c r="C11" s="4">
        <v>2</v>
      </c>
      <c r="D11" s="4" t="s">
        <v>32</v>
      </c>
      <c r="E11" s="5">
        <v>5</v>
      </c>
      <c r="F11" s="4">
        <v>5</v>
      </c>
      <c r="G11" s="4">
        <f t="shared" ref="G11:G15" si="0">E11*F11</f>
        <v>25</v>
      </c>
      <c r="I11" s="6"/>
    </row>
    <row r="12" spans="2:11" ht="18.75" x14ac:dyDescent="0.25">
      <c r="B12" s="1"/>
      <c r="C12" s="4">
        <v>3</v>
      </c>
      <c r="D12" s="4" t="s">
        <v>15</v>
      </c>
      <c r="E12" s="5">
        <v>20</v>
      </c>
      <c r="F12" s="4">
        <v>7.5</v>
      </c>
      <c r="G12" s="4">
        <f t="shared" si="0"/>
        <v>150</v>
      </c>
      <c r="I12" s="6"/>
    </row>
    <row r="13" spans="2:11" ht="18.75" x14ac:dyDescent="0.25">
      <c r="B13" s="1"/>
      <c r="C13" s="4">
        <v>4</v>
      </c>
      <c r="D13" s="4" t="s">
        <v>16</v>
      </c>
      <c r="E13" s="5">
        <v>35</v>
      </c>
      <c r="F13" s="4">
        <v>5</v>
      </c>
      <c r="G13" s="4">
        <f t="shared" si="0"/>
        <v>175</v>
      </c>
      <c r="I13" s="6"/>
    </row>
    <row r="14" spans="2:11" ht="18.75" x14ac:dyDescent="0.25">
      <c r="B14" s="1"/>
      <c r="C14" s="4">
        <v>5</v>
      </c>
      <c r="D14" s="4" t="s">
        <v>27</v>
      </c>
      <c r="E14" s="5">
        <v>6</v>
      </c>
      <c r="F14" s="4">
        <v>4.5999999999999996</v>
      </c>
      <c r="G14" s="4">
        <f t="shared" si="0"/>
        <v>27.599999999999998</v>
      </c>
      <c r="I14" s="6"/>
    </row>
    <row r="15" spans="2:11" ht="19.5" thickBot="1" x14ac:dyDescent="0.3">
      <c r="B15" s="1"/>
      <c r="C15" s="4">
        <v>6</v>
      </c>
      <c r="D15" s="4" t="s">
        <v>17</v>
      </c>
      <c r="E15" s="5">
        <v>35</v>
      </c>
      <c r="F15" s="4">
        <v>5</v>
      </c>
      <c r="G15" s="4">
        <f t="shared" si="0"/>
        <v>175</v>
      </c>
      <c r="I15" s="6"/>
    </row>
    <row r="16" spans="2:11" ht="19.5" thickBot="1" x14ac:dyDescent="0.3">
      <c r="B16" s="1"/>
      <c r="C16" s="22" t="s">
        <v>18</v>
      </c>
      <c r="D16" s="23"/>
      <c r="E16" s="7">
        <f>SUM(E10:E15)</f>
        <v>112</v>
      </c>
      <c r="F16" s="8"/>
      <c r="G16" s="9">
        <f>SUM(G10:G15)</f>
        <v>603.20000000000005</v>
      </c>
    </row>
    <row r="17" spans="2:9" ht="21.75" thickBot="1" x14ac:dyDescent="0.3">
      <c r="B17" s="1"/>
      <c r="C17" s="19" t="s">
        <v>19</v>
      </c>
      <c r="D17" s="20"/>
      <c r="E17" s="20"/>
      <c r="F17" s="21"/>
      <c r="G17" s="10">
        <v>63</v>
      </c>
    </row>
    <row r="18" spans="2:9" ht="21.75" thickBot="1" x14ac:dyDescent="0.3">
      <c r="B18" s="1"/>
      <c r="C18" s="19" t="s">
        <v>18</v>
      </c>
      <c r="D18" s="20"/>
      <c r="E18" s="20"/>
      <c r="F18" s="21"/>
      <c r="G18" s="11">
        <f>G16*G17</f>
        <v>38001.600000000006</v>
      </c>
    </row>
    <row r="19" spans="2:9" ht="21.75" thickBot="1" x14ac:dyDescent="0.3">
      <c r="C19" s="12" t="s">
        <v>80</v>
      </c>
      <c r="D19" s="19" t="s">
        <v>79</v>
      </c>
      <c r="E19" s="20"/>
      <c r="F19" s="21"/>
      <c r="G19" s="13">
        <f>'19-11-2022 150'!G18</f>
        <v>490045.1</v>
      </c>
      <c r="H19" s="14"/>
      <c r="I19" s="14"/>
    </row>
    <row r="20" spans="2:9" ht="21.75" thickBot="1" x14ac:dyDescent="0.3">
      <c r="C20" s="19" t="s">
        <v>20</v>
      </c>
      <c r="D20" s="20"/>
      <c r="E20" s="20"/>
      <c r="F20" s="21"/>
      <c r="G20" s="15">
        <f>G18+G19</f>
        <v>528046.69999999995</v>
      </c>
      <c r="H20" s="16"/>
    </row>
    <row r="21" spans="2:9" ht="21.75" thickBot="1" x14ac:dyDescent="0.3">
      <c r="C21" s="19" t="s">
        <v>81</v>
      </c>
      <c r="D21" s="20"/>
      <c r="E21" s="20"/>
      <c r="F21" s="21"/>
      <c r="G21" s="17">
        <v>75000</v>
      </c>
    </row>
    <row r="22" spans="2:9" ht="21.75" thickBot="1" x14ac:dyDescent="0.3">
      <c r="C22" s="19" t="s">
        <v>20</v>
      </c>
      <c r="D22" s="20"/>
      <c r="E22" s="20"/>
      <c r="F22" s="21"/>
      <c r="G22" s="18">
        <f>G20-G21</f>
        <v>453046.69999999995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2:F22"/>
    <mergeCell ref="C16:D16"/>
    <mergeCell ref="C17:F17"/>
    <mergeCell ref="C18:F18"/>
    <mergeCell ref="D19:F19"/>
    <mergeCell ref="C20:F20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16E4-56DF-48C8-A678-C037C6585A4E}">
  <dimension ref="B2:K18"/>
  <sheetViews>
    <sheetView workbookViewId="0">
      <selection activeCell="K17" sqref="K17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152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82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13</v>
      </c>
      <c r="E10" s="5">
        <v>9</v>
      </c>
      <c r="F10" s="4">
        <v>4.5999999999999996</v>
      </c>
      <c r="G10" s="4">
        <f>E10*F10</f>
        <v>41.4</v>
      </c>
      <c r="I10" s="6"/>
    </row>
    <row r="11" spans="2:11" ht="18.75" x14ac:dyDescent="0.25">
      <c r="B11" s="1"/>
      <c r="C11" s="4">
        <v>2</v>
      </c>
      <c r="D11" s="4" t="s">
        <v>15</v>
      </c>
      <c r="E11" s="5">
        <v>23</v>
      </c>
      <c r="F11" s="4">
        <v>7.5</v>
      </c>
      <c r="G11" s="4">
        <f t="shared" ref="G11:G13" si="0">E11*F11</f>
        <v>172.5</v>
      </c>
      <c r="I11" s="6"/>
    </row>
    <row r="12" spans="2:11" ht="18.75" x14ac:dyDescent="0.25">
      <c r="B12" s="1"/>
      <c r="C12" s="4">
        <v>3</v>
      </c>
      <c r="D12" s="4" t="s">
        <v>16</v>
      </c>
      <c r="E12" s="5">
        <v>35</v>
      </c>
      <c r="F12" s="4">
        <v>5</v>
      </c>
      <c r="G12" s="4">
        <f t="shared" si="0"/>
        <v>175</v>
      </c>
      <c r="I12" s="6"/>
    </row>
    <row r="13" spans="2:11" ht="19.5" thickBot="1" x14ac:dyDescent="0.3">
      <c r="B13" s="1"/>
      <c r="C13" s="4">
        <v>4</v>
      </c>
      <c r="D13" s="4" t="s">
        <v>17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22" t="s">
        <v>18</v>
      </c>
      <c r="D14" s="23"/>
      <c r="E14" s="7">
        <f>SUM(E10:E13)</f>
        <v>102</v>
      </c>
      <c r="F14" s="8"/>
      <c r="G14" s="9">
        <f>SUM(G10:G13)</f>
        <v>563.9</v>
      </c>
    </row>
    <row r="15" spans="2:11" ht="21.75" thickBot="1" x14ac:dyDescent="0.3">
      <c r="B15" s="1"/>
      <c r="C15" s="19" t="s">
        <v>19</v>
      </c>
      <c r="D15" s="20"/>
      <c r="E15" s="20"/>
      <c r="F15" s="21"/>
      <c r="G15" s="10">
        <v>63</v>
      </c>
    </row>
    <row r="16" spans="2:11" ht="21.75" thickBot="1" x14ac:dyDescent="0.3">
      <c r="B16" s="1"/>
      <c r="C16" s="19" t="s">
        <v>18</v>
      </c>
      <c r="D16" s="20"/>
      <c r="E16" s="20"/>
      <c r="F16" s="21"/>
      <c r="G16" s="11">
        <f>G14*G15</f>
        <v>35525.699999999997</v>
      </c>
    </row>
    <row r="17" spans="3:9" ht="21.75" thickBot="1" x14ac:dyDescent="0.3">
      <c r="C17" s="12" t="s">
        <v>84</v>
      </c>
      <c r="D17" s="19" t="s">
        <v>83</v>
      </c>
      <c r="E17" s="20"/>
      <c r="F17" s="21"/>
      <c r="G17" s="13">
        <f>'20-11-2022 151'!G22</f>
        <v>453046.69999999995</v>
      </c>
      <c r="H17" s="14"/>
      <c r="I17" s="14"/>
    </row>
    <row r="18" spans="3:9" ht="21.75" thickBot="1" x14ac:dyDescent="0.3">
      <c r="C18" s="19" t="s">
        <v>20</v>
      </c>
      <c r="D18" s="20"/>
      <c r="E18" s="20"/>
      <c r="F18" s="21"/>
      <c r="G18" s="15">
        <f>G16+G17</f>
        <v>488572.39999999997</v>
      </c>
      <c r="H18" s="16"/>
    </row>
  </sheetData>
  <mergeCells count="12">
    <mergeCell ref="C14:D14"/>
    <mergeCell ref="C15:F15"/>
    <mergeCell ref="C16:F16"/>
    <mergeCell ref="D17:F17"/>
    <mergeCell ref="C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7E92-14B2-4017-9BD8-1841D400AC8D}">
  <dimension ref="B2:K23"/>
  <sheetViews>
    <sheetView workbookViewId="0">
      <selection activeCell="J18" sqref="J18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153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85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13</v>
      </c>
      <c r="E10" s="5">
        <v>12</v>
      </c>
      <c r="F10" s="4">
        <v>4.5999999999999996</v>
      </c>
      <c r="G10" s="4">
        <f>E10*F10</f>
        <v>55.199999999999996</v>
      </c>
      <c r="I10" s="6"/>
    </row>
    <row r="11" spans="2:11" ht="18.75" x14ac:dyDescent="0.25">
      <c r="B11" s="1"/>
      <c r="C11" s="4">
        <v>2</v>
      </c>
      <c r="D11" s="4" t="s">
        <v>14</v>
      </c>
      <c r="E11" s="5">
        <v>5</v>
      </c>
      <c r="F11" s="4">
        <v>4.5999999999999996</v>
      </c>
      <c r="G11" s="4">
        <f t="shared" ref="G11:G16" si="0">E11*F11</f>
        <v>23</v>
      </c>
      <c r="I11" s="6"/>
    </row>
    <row r="12" spans="2:11" ht="18.75" x14ac:dyDescent="0.25">
      <c r="B12" s="1"/>
      <c r="C12" s="4">
        <v>3</v>
      </c>
      <c r="D12" s="4" t="s">
        <v>32</v>
      </c>
      <c r="E12" s="5">
        <v>5</v>
      </c>
      <c r="F12" s="4">
        <v>5</v>
      </c>
      <c r="G12" s="4">
        <f t="shared" si="0"/>
        <v>25</v>
      </c>
      <c r="I12" s="6"/>
    </row>
    <row r="13" spans="2:11" ht="18.75" x14ac:dyDescent="0.25">
      <c r="B13" s="1"/>
      <c r="C13" s="4">
        <v>4</v>
      </c>
      <c r="D13" s="4" t="s">
        <v>15</v>
      </c>
      <c r="E13" s="5">
        <v>23</v>
      </c>
      <c r="F13" s="4">
        <v>7.5</v>
      </c>
      <c r="G13" s="4">
        <f t="shared" si="0"/>
        <v>172.5</v>
      </c>
      <c r="I13" s="6"/>
    </row>
    <row r="14" spans="2:11" ht="18.75" x14ac:dyDescent="0.25">
      <c r="B14" s="1"/>
      <c r="C14" s="4">
        <v>5</v>
      </c>
      <c r="D14" s="4" t="s">
        <v>16</v>
      </c>
      <c r="E14" s="5">
        <v>45</v>
      </c>
      <c r="F14" s="4">
        <v>5</v>
      </c>
      <c r="G14" s="4">
        <f t="shared" si="0"/>
        <v>225</v>
      </c>
      <c r="I14" s="6"/>
    </row>
    <row r="15" spans="2:11" ht="18.75" x14ac:dyDescent="0.25">
      <c r="B15" s="1"/>
      <c r="C15" s="4">
        <v>6</v>
      </c>
      <c r="D15" s="4" t="s">
        <v>27</v>
      </c>
      <c r="E15" s="5">
        <v>14</v>
      </c>
      <c r="F15" s="4">
        <v>4.5999999999999996</v>
      </c>
      <c r="G15" s="4">
        <f t="shared" si="0"/>
        <v>64.399999999999991</v>
      </c>
      <c r="I15" s="6"/>
    </row>
    <row r="16" spans="2:11" ht="19.5" thickBot="1" x14ac:dyDescent="0.3">
      <c r="B16" s="1"/>
      <c r="C16" s="4">
        <v>7</v>
      </c>
      <c r="D16" s="4" t="s">
        <v>17</v>
      </c>
      <c r="E16" s="5">
        <v>45</v>
      </c>
      <c r="F16" s="4">
        <v>5</v>
      </c>
      <c r="G16" s="4">
        <f t="shared" si="0"/>
        <v>225</v>
      </c>
      <c r="I16" s="6"/>
    </row>
    <row r="17" spans="2:9" ht="19.5" thickBot="1" x14ac:dyDescent="0.3">
      <c r="B17" s="1"/>
      <c r="C17" s="22" t="s">
        <v>18</v>
      </c>
      <c r="D17" s="23"/>
      <c r="E17" s="7">
        <f>SUM(E10:E16)</f>
        <v>149</v>
      </c>
      <c r="F17" s="8"/>
      <c r="G17" s="9">
        <f>SUM(G10:G16)</f>
        <v>790.1</v>
      </c>
    </row>
    <row r="18" spans="2:9" ht="21.75" thickBot="1" x14ac:dyDescent="0.3">
      <c r="B18" s="1"/>
      <c r="C18" s="19" t="s">
        <v>19</v>
      </c>
      <c r="D18" s="20"/>
      <c r="E18" s="20"/>
      <c r="F18" s="21"/>
      <c r="G18" s="10">
        <v>63</v>
      </c>
    </row>
    <row r="19" spans="2:9" ht="21.75" thickBot="1" x14ac:dyDescent="0.3">
      <c r="B19" s="1"/>
      <c r="C19" s="19" t="s">
        <v>18</v>
      </c>
      <c r="D19" s="20"/>
      <c r="E19" s="20"/>
      <c r="F19" s="21"/>
      <c r="G19" s="11">
        <f>G17*G18</f>
        <v>49776.3</v>
      </c>
    </row>
    <row r="20" spans="2:9" ht="21.75" thickBot="1" x14ac:dyDescent="0.3">
      <c r="C20" s="12" t="s">
        <v>86</v>
      </c>
      <c r="D20" s="19" t="s">
        <v>87</v>
      </c>
      <c r="E20" s="20"/>
      <c r="F20" s="21"/>
      <c r="G20" s="13">
        <f>'21-11-2022 152'!G18</f>
        <v>488572.39999999997</v>
      </c>
      <c r="H20" s="14"/>
      <c r="I20" s="14"/>
    </row>
    <row r="21" spans="2:9" ht="21.75" thickBot="1" x14ac:dyDescent="0.3">
      <c r="C21" s="19" t="s">
        <v>20</v>
      </c>
      <c r="D21" s="20"/>
      <c r="E21" s="20"/>
      <c r="F21" s="21"/>
      <c r="G21" s="15">
        <f>G19+G20</f>
        <v>538348.69999999995</v>
      </c>
      <c r="H21" s="16"/>
    </row>
    <row r="22" spans="2:9" ht="21.75" thickBot="1" x14ac:dyDescent="0.3">
      <c r="C22" s="19" t="s">
        <v>88</v>
      </c>
      <c r="D22" s="20"/>
      <c r="E22" s="20"/>
      <c r="F22" s="21"/>
      <c r="G22" s="17">
        <v>50000</v>
      </c>
    </row>
    <row r="23" spans="2:9" ht="21.75" thickBot="1" x14ac:dyDescent="0.3">
      <c r="C23" s="19" t="s">
        <v>20</v>
      </c>
      <c r="D23" s="20"/>
      <c r="E23" s="20"/>
      <c r="F23" s="21"/>
      <c r="G23" s="18">
        <f>G21-G22</f>
        <v>488348.69999999995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0446-AE0F-4DB1-8BF0-1378705A0C64}">
  <dimension ref="B2:K27"/>
  <sheetViews>
    <sheetView workbookViewId="0">
      <selection activeCell="J18" sqref="J18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154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89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52</v>
      </c>
      <c r="C10" s="4">
        <v>1</v>
      </c>
      <c r="D10" s="4" t="s">
        <v>13</v>
      </c>
      <c r="E10" s="5">
        <v>15</v>
      </c>
      <c r="F10" s="4">
        <v>4.5999999999999996</v>
      </c>
      <c r="G10" s="4">
        <f>E10*F10</f>
        <v>69</v>
      </c>
      <c r="I10" s="6"/>
    </row>
    <row r="11" spans="2:11" ht="18.75" x14ac:dyDescent="0.25">
      <c r="B11" s="1" t="s">
        <v>52</v>
      </c>
      <c r="C11" s="4">
        <v>2</v>
      </c>
      <c r="D11" s="4" t="s">
        <v>14</v>
      </c>
      <c r="E11" s="5">
        <v>10</v>
      </c>
      <c r="F11" s="4">
        <v>4.5999999999999996</v>
      </c>
      <c r="G11" s="4">
        <f t="shared" ref="G11:G19" si="0">E11*F11</f>
        <v>46</v>
      </c>
      <c r="I11" s="6"/>
    </row>
    <row r="12" spans="2:11" ht="18.75" x14ac:dyDescent="0.25">
      <c r="B12" s="1" t="s">
        <v>52</v>
      </c>
      <c r="C12" s="4">
        <v>3</v>
      </c>
      <c r="D12" s="4" t="s">
        <v>32</v>
      </c>
      <c r="E12" s="5">
        <v>5</v>
      </c>
      <c r="F12" s="4">
        <v>5</v>
      </c>
      <c r="G12" s="4">
        <f t="shared" si="0"/>
        <v>25</v>
      </c>
      <c r="I12" s="6"/>
    </row>
    <row r="13" spans="2:11" ht="18.75" x14ac:dyDescent="0.25">
      <c r="B13" s="1"/>
      <c r="C13" s="4">
        <v>4</v>
      </c>
      <c r="D13" s="4" t="s">
        <v>15</v>
      </c>
      <c r="E13" s="5">
        <v>10</v>
      </c>
      <c r="F13" s="4">
        <v>7</v>
      </c>
      <c r="G13" s="4">
        <f t="shared" si="0"/>
        <v>70</v>
      </c>
      <c r="I13" s="6"/>
    </row>
    <row r="14" spans="2:11" ht="18.75" x14ac:dyDescent="0.25">
      <c r="B14" s="1"/>
      <c r="C14" s="4">
        <v>5</v>
      </c>
      <c r="D14" s="4" t="s">
        <v>15</v>
      </c>
      <c r="E14" s="5">
        <v>13</v>
      </c>
      <c r="F14" s="4">
        <v>7.5</v>
      </c>
      <c r="G14" s="4">
        <f t="shared" si="0"/>
        <v>97.5</v>
      </c>
      <c r="I14" s="6"/>
    </row>
    <row r="15" spans="2:11" ht="18.75" x14ac:dyDescent="0.25">
      <c r="B15" s="1"/>
      <c r="C15" s="4">
        <v>6</v>
      </c>
      <c r="D15" s="4" t="s">
        <v>62</v>
      </c>
      <c r="E15" s="5">
        <v>7</v>
      </c>
      <c r="F15" s="4">
        <v>5</v>
      </c>
      <c r="G15" s="4">
        <f t="shared" si="0"/>
        <v>35</v>
      </c>
      <c r="I15" s="6"/>
    </row>
    <row r="16" spans="2:11" ht="18.75" x14ac:dyDescent="0.25">
      <c r="B16" s="1"/>
      <c r="C16" s="4">
        <v>7</v>
      </c>
      <c r="D16" s="4" t="s">
        <v>16</v>
      </c>
      <c r="E16" s="5">
        <v>50</v>
      </c>
      <c r="F16" s="4">
        <v>5</v>
      </c>
      <c r="G16" s="4">
        <f t="shared" si="0"/>
        <v>250</v>
      </c>
      <c r="I16" s="6"/>
    </row>
    <row r="17" spans="2:9" ht="18.75" x14ac:dyDescent="0.25">
      <c r="B17" s="1"/>
      <c r="C17" s="4">
        <v>8</v>
      </c>
      <c r="D17" s="4" t="s">
        <v>63</v>
      </c>
      <c r="E17" s="5">
        <v>8</v>
      </c>
      <c r="F17" s="4">
        <v>5</v>
      </c>
      <c r="G17" s="4">
        <f t="shared" si="0"/>
        <v>40</v>
      </c>
      <c r="I17" s="6"/>
    </row>
    <row r="18" spans="2:9" ht="18.75" x14ac:dyDescent="0.25">
      <c r="B18" s="1"/>
      <c r="C18" s="4">
        <v>9</v>
      </c>
      <c r="D18" s="4" t="s">
        <v>27</v>
      </c>
      <c r="E18" s="5">
        <v>12</v>
      </c>
      <c r="F18" s="4">
        <v>4.5999999999999996</v>
      </c>
      <c r="G18" s="4">
        <f t="shared" si="0"/>
        <v>55.199999999999996</v>
      </c>
      <c r="I18" s="6"/>
    </row>
    <row r="19" spans="2:9" ht="19.5" thickBot="1" x14ac:dyDescent="0.3">
      <c r="B19" s="1"/>
      <c r="C19" s="4">
        <v>10</v>
      </c>
      <c r="D19" s="4" t="s">
        <v>17</v>
      </c>
      <c r="E19" s="5">
        <v>50</v>
      </c>
      <c r="F19" s="4">
        <v>5</v>
      </c>
      <c r="G19" s="4">
        <f t="shared" si="0"/>
        <v>250</v>
      </c>
      <c r="I19" s="6"/>
    </row>
    <row r="20" spans="2:9" ht="19.5" thickBot="1" x14ac:dyDescent="0.3">
      <c r="B20" s="1"/>
      <c r="C20" s="22" t="s">
        <v>18</v>
      </c>
      <c r="D20" s="23"/>
      <c r="E20" s="7">
        <f>SUM(E10:E19)</f>
        <v>180</v>
      </c>
      <c r="F20" s="8"/>
      <c r="G20" s="9">
        <f>SUM(G10:G19)</f>
        <v>937.7</v>
      </c>
    </row>
    <row r="21" spans="2:9" ht="21.75" thickBot="1" x14ac:dyDescent="0.3">
      <c r="B21" s="1"/>
      <c r="C21" s="19" t="s">
        <v>19</v>
      </c>
      <c r="D21" s="20"/>
      <c r="E21" s="20"/>
      <c r="F21" s="21"/>
      <c r="G21" s="10">
        <v>63</v>
      </c>
    </row>
    <row r="22" spans="2:9" ht="21.75" thickBot="1" x14ac:dyDescent="0.3">
      <c r="B22" s="1"/>
      <c r="C22" s="19" t="s">
        <v>18</v>
      </c>
      <c r="D22" s="20"/>
      <c r="E22" s="20"/>
      <c r="F22" s="21"/>
      <c r="G22" s="11">
        <f>G20*G21</f>
        <v>59075.100000000006</v>
      </c>
    </row>
    <row r="23" spans="2:9" ht="21.75" thickBot="1" x14ac:dyDescent="0.3">
      <c r="C23" s="12" t="s">
        <v>90</v>
      </c>
      <c r="D23" s="19" t="s">
        <v>91</v>
      </c>
      <c r="E23" s="20"/>
      <c r="F23" s="21"/>
      <c r="G23" s="13">
        <f>'22-11-2022 153'!G23</f>
        <v>488348.69999999995</v>
      </c>
      <c r="H23" s="14"/>
      <c r="I23" s="14"/>
    </row>
    <row r="24" spans="2:9" ht="21.75" thickBot="1" x14ac:dyDescent="0.3">
      <c r="C24" s="19" t="s">
        <v>20</v>
      </c>
      <c r="D24" s="20"/>
      <c r="E24" s="20"/>
      <c r="F24" s="21"/>
      <c r="G24" s="15">
        <f>G22+G23</f>
        <v>547423.79999999993</v>
      </c>
      <c r="H24" s="16"/>
    </row>
    <row r="25" spans="2:9" ht="21.75" thickBot="1" x14ac:dyDescent="0.3">
      <c r="C25" s="19" t="s">
        <v>92</v>
      </c>
      <c r="D25" s="20"/>
      <c r="E25" s="20"/>
      <c r="F25" s="21"/>
      <c r="G25" s="17">
        <v>60000</v>
      </c>
    </row>
    <row r="26" spans="2:9" ht="21.75" thickBot="1" x14ac:dyDescent="0.3">
      <c r="C26" s="19" t="s">
        <v>93</v>
      </c>
      <c r="D26" s="20"/>
      <c r="E26" s="20"/>
      <c r="F26" s="21"/>
      <c r="G26" s="17">
        <v>40000</v>
      </c>
    </row>
    <row r="27" spans="2:9" ht="21.75" thickBot="1" x14ac:dyDescent="0.3">
      <c r="C27" s="19" t="s">
        <v>20</v>
      </c>
      <c r="D27" s="20"/>
      <c r="E27" s="20"/>
      <c r="F27" s="21"/>
      <c r="G27" s="18">
        <f>G24-G25-G26</f>
        <v>447423.79999999993</v>
      </c>
    </row>
  </sheetData>
  <mergeCells count="15">
    <mergeCell ref="C7:D8"/>
    <mergeCell ref="E7:G8"/>
    <mergeCell ref="C25:F25"/>
    <mergeCell ref="C27:F27"/>
    <mergeCell ref="C3:C4"/>
    <mergeCell ref="D3:F4"/>
    <mergeCell ref="G3:G4"/>
    <mergeCell ref="C5:C6"/>
    <mergeCell ref="D5:G6"/>
    <mergeCell ref="C20:D20"/>
    <mergeCell ref="C21:F21"/>
    <mergeCell ref="C22:F22"/>
    <mergeCell ref="D23:F23"/>
    <mergeCell ref="C24:F24"/>
    <mergeCell ref="C26:F26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0A22-57EC-47E5-827E-F93026EE21C0}">
  <dimension ref="B2:K20"/>
  <sheetViews>
    <sheetView workbookViewId="0">
      <selection activeCell="K19" sqref="K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155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94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57</v>
      </c>
      <c r="E10" s="5">
        <v>16</v>
      </c>
      <c r="F10" s="4">
        <v>5.7</v>
      </c>
      <c r="G10" s="4">
        <f>E10*F10</f>
        <v>91.2</v>
      </c>
      <c r="I10" s="6"/>
    </row>
    <row r="11" spans="2:11" ht="18.75" x14ac:dyDescent="0.25">
      <c r="B11" s="1" t="s">
        <v>95</v>
      </c>
      <c r="C11" s="4">
        <v>2</v>
      </c>
      <c r="D11" s="4" t="s">
        <v>13</v>
      </c>
      <c r="E11" s="5">
        <v>10</v>
      </c>
      <c r="F11" s="4">
        <v>4.5999999999999996</v>
      </c>
      <c r="G11" s="4">
        <f t="shared" ref="G11:G15" si="0">E11*F11</f>
        <v>46</v>
      </c>
      <c r="I11" s="6"/>
    </row>
    <row r="12" spans="2:11" ht="18.75" x14ac:dyDescent="0.25">
      <c r="B12" s="1"/>
      <c r="C12" s="4">
        <v>3</v>
      </c>
      <c r="D12" s="4" t="s">
        <v>25</v>
      </c>
      <c r="E12" s="5">
        <v>5</v>
      </c>
      <c r="F12" s="4">
        <v>4.5999999999999996</v>
      </c>
      <c r="G12" s="4">
        <f t="shared" si="0"/>
        <v>23</v>
      </c>
      <c r="I12" s="6"/>
    </row>
    <row r="13" spans="2:11" ht="18.75" x14ac:dyDescent="0.25">
      <c r="B13" s="1"/>
      <c r="C13" s="4">
        <v>4</v>
      </c>
      <c r="D13" s="4" t="s">
        <v>15</v>
      </c>
      <c r="E13" s="5">
        <v>31</v>
      </c>
      <c r="F13" s="4">
        <v>7.5</v>
      </c>
      <c r="G13" s="4">
        <f t="shared" si="0"/>
        <v>232.5</v>
      </c>
      <c r="I13" s="6"/>
    </row>
    <row r="14" spans="2:11" ht="18.75" x14ac:dyDescent="0.25">
      <c r="B14" s="1"/>
      <c r="C14" s="4">
        <v>5</v>
      </c>
      <c r="D14" s="4" t="s">
        <v>16</v>
      </c>
      <c r="E14" s="5">
        <v>45</v>
      </c>
      <c r="F14" s="4">
        <v>5</v>
      </c>
      <c r="G14" s="4">
        <f t="shared" si="0"/>
        <v>225</v>
      </c>
      <c r="I14" s="6"/>
    </row>
    <row r="15" spans="2:11" ht="19.5" thickBot="1" x14ac:dyDescent="0.3">
      <c r="B15" s="1"/>
      <c r="C15" s="4">
        <v>6</v>
      </c>
      <c r="D15" s="4" t="s">
        <v>17</v>
      </c>
      <c r="E15" s="5">
        <v>45</v>
      </c>
      <c r="F15" s="4">
        <v>5</v>
      </c>
      <c r="G15" s="4">
        <f t="shared" si="0"/>
        <v>225</v>
      </c>
      <c r="I15" s="6"/>
    </row>
    <row r="16" spans="2:11" ht="19.5" thickBot="1" x14ac:dyDescent="0.3">
      <c r="B16" s="1"/>
      <c r="C16" s="22" t="s">
        <v>18</v>
      </c>
      <c r="D16" s="23"/>
      <c r="E16" s="7">
        <f>SUM(E10:E15)</f>
        <v>152</v>
      </c>
      <c r="F16" s="8"/>
      <c r="G16" s="9">
        <f>SUM(G10:G15)</f>
        <v>842.7</v>
      </c>
    </row>
    <row r="17" spans="2:9" ht="21.75" thickBot="1" x14ac:dyDescent="0.3">
      <c r="B17" s="1"/>
      <c r="C17" s="19" t="s">
        <v>19</v>
      </c>
      <c r="D17" s="20"/>
      <c r="E17" s="20"/>
      <c r="F17" s="21"/>
      <c r="G17" s="10">
        <v>63</v>
      </c>
    </row>
    <row r="18" spans="2:9" ht="21.75" thickBot="1" x14ac:dyDescent="0.3">
      <c r="B18" s="1"/>
      <c r="C18" s="19" t="s">
        <v>18</v>
      </c>
      <c r="D18" s="20"/>
      <c r="E18" s="20"/>
      <c r="F18" s="21"/>
      <c r="G18" s="11">
        <f>G16*G17</f>
        <v>53090.100000000006</v>
      </c>
    </row>
    <row r="19" spans="2:9" ht="21.75" thickBot="1" x14ac:dyDescent="0.3">
      <c r="C19" s="12" t="s">
        <v>96</v>
      </c>
      <c r="D19" s="19" t="s">
        <v>97</v>
      </c>
      <c r="E19" s="20"/>
      <c r="F19" s="21"/>
      <c r="G19" s="13">
        <f>'23-11-2022 154'!G27</f>
        <v>447423.79999999993</v>
      </c>
      <c r="H19" s="14"/>
      <c r="I19" s="14"/>
    </row>
    <row r="20" spans="2:9" ht="21.75" thickBot="1" x14ac:dyDescent="0.3">
      <c r="C20" s="19" t="s">
        <v>20</v>
      </c>
      <c r="D20" s="20"/>
      <c r="E20" s="20"/>
      <c r="F20" s="21"/>
      <c r="G20" s="15">
        <f>G18+G19</f>
        <v>500513.89999999991</v>
      </c>
      <c r="H20" s="16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72C7-3CA0-43CB-B81F-2E661F890113}">
  <dimension ref="B2:K22"/>
  <sheetViews>
    <sheetView tabSelected="1" workbookViewId="0">
      <selection activeCell="L15" sqref="L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156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98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13</v>
      </c>
      <c r="E10" s="5">
        <v>10</v>
      </c>
      <c r="F10" s="4">
        <v>4.5999999999999996</v>
      </c>
      <c r="G10" s="4">
        <f>E10*F10</f>
        <v>46</v>
      </c>
      <c r="I10" s="6"/>
    </row>
    <row r="11" spans="2:11" ht="18.75" x14ac:dyDescent="0.25">
      <c r="B11" s="1"/>
      <c r="C11" s="4">
        <v>2</v>
      </c>
      <c r="D11" s="4" t="s">
        <v>32</v>
      </c>
      <c r="E11" s="5">
        <v>4</v>
      </c>
      <c r="F11" s="4">
        <v>5</v>
      </c>
      <c r="G11" s="4">
        <f t="shared" ref="G11:G15" si="0">E11*F11</f>
        <v>20</v>
      </c>
      <c r="I11" s="6"/>
    </row>
    <row r="12" spans="2:11" ht="18.75" x14ac:dyDescent="0.25">
      <c r="B12" s="1"/>
      <c r="C12" s="4">
        <v>3</v>
      </c>
      <c r="D12" s="4" t="s">
        <v>15</v>
      </c>
      <c r="E12" s="5">
        <v>23</v>
      </c>
      <c r="F12" s="4">
        <v>7.5</v>
      </c>
      <c r="G12" s="4">
        <f t="shared" si="0"/>
        <v>172.5</v>
      </c>
      <c r="I12" s="6"/>
    </row>
    <row r="13" spans="2:11" ht="18.75" x14ac:dyDescent="0.25">
      <c r="B13" s="1"/>
      <c r="C13" s="4">
        <v>4</v>
      </c>
      <c r="D13" s="4" t="s">
        <v>16</v>
      </c>
      <c r="E13" s="5">
        <v>45</v>
      </c>
      <c r="F13" s="4">
        <v>5</v>
      </c>
      <c r="G13" s="4">
        <f t="shared" si="0"/>
        <v>225</v>
      </c>
      <c r="I13" s="6"/>
    </row>
    <row r="14" spans="2:11" ht="18.75" x14ac:dyDescent="0.25">
      <c r="B14" s="1"/>
      <c r="C14" s="4">
        <v>5</v>
      </c>
      <c r="D14" s="4" t="s">
        <v>27</v>
      </c>
      <c r="E14" s="5">
        <v>13</v>
      </c>
      <c r="F14" s="4">
        <v>4.5999999999999996</v>
      </c>
      <c r="G14" s="4">
        <f t="shared" si="0"/>
        <v>59.8</v>
      </c>
      <c r="I14" s="6"/>
    </row>
    <row r="15" spans="2:11" ht="19.5" thickBot="1" x14ac:dyDescent="0.3">
      <c r="B15" s="1"/>
      <c r="C15" s="4">
        <v>6</v>
      </c>
      <c r="D15" s="4" t="s">
        <v>17</v>
      </c>
      <c r="E15" s="5">
        <v>45</v>
      </c>
      <c r="F15" s="4">
        <v>5</v>
      </c>
      <c r="G15" s="4">
        <f t="shared" si="0"/>
        <v>225</v>
      </c>
      <c r="I15" s="6"/>
    </row>
    <row r="16" spans="2:11" ht="19.5" thickBot="1" x14ac:dyDescent="0.3">
      <c r="B16" s="1"/>
      <c r="C16" s="22" t="s">
        <v>18</v>
      </c>
      <c r="D16" s="23"/>
      <c r="E16" s="7">
        <f>SUM(E10:E15)</f>
        <v>140</v>
      </c>
      <c r="F16" s="8"/>
      <c r="G16" s="9">
        <f>SUM(G10:G15)</f>
        <v>748.3</v>
      </c>
    </row>
    <row r="17" spans="2:9" ht="21.75" thickBot="1" x14ac:dyDescent="0.3">
      <c r="B17" s="1"/>
      <c r="C17" s="19" t="s">
        <v>19</v>
      </c>
      <c r="D17" s="20"/>
      <c r="E17" s="20"/>
      <c r="F17" s="21"/>
      <c r="G17" s="10">
        <v>63</v>
      </c>
    </row>
    <row r="18" spans="2:9" ht="21.75" thickBot="1" x14ac:dyDescent="0.3">
      <c r="B18" s="1"/>
      <c r="C18" s="19" t="s">
        <v>18</v>
      </c>
      <c r="D18" s="20"/>
      <c r="E18" s="20"/>
      <c r="F18" s="21"/>
      <c r="G18" s="11">
        <f>G16*G17</f>
        <v>47142.899999999994</v>
      </c>
    </row>
    <row r="19" spans="2:9" ht="21.75" thickBot="1" x14ac:dyDescent="0.3">
      <c r="C19" s="12" t="s">
        <v>99</v>
      </c>
      <c r="D19" s="19" t="s">
        <v>100</v>
      </c>
      <c r="E19" s="20"/>
      <c r="F19" s="21"/>
      <c r="G19" s="13">
        <f>'29-11-2022 155'!G20</f>
        <v>500513.89999999991</v>
      </c>
      <c r="H19" s="14"/>
      <c r="I19" s="14"/>
    </row>
    <row r="20" spans="2:9" ht="21.75" thickBot="1" x14ac:dyDescent="0.3">
      <c r="C20" s="19" t="s">
        <v>20</v>
      </c>
      <c r="D20" s="20"/>
      <c r="E20" s="20"/>
      <c r="F20" s="21"/>
      <c r="G20" s="15">
        <f>G18+G19</f>
        <v>547656.79999999993</v>
      </c>
      <c r="H20" s="16"/>
    </row>
    <row r="21" spans="2:9" ht="21.75" thickBot="1" x14ac:dyDescent="0.3">
      <c r="C21" s="19" t="s">
        <v>101</v>
      </c>
      <c r="D21" s="20"/>
      <c r="E21" s="20"/>
      <c r="F21" s="21"/>
      <c r="G21" s="17">
        <v>60000</v>
      </c>
    </row>
    <row r="22" spans="2:9" ht="21.75" thickBot="1" x14ac:dyDescent="0.3">
      <c r="C22" s="19" t="s">
        <v>20</v>
      </c>
      <c r="D22" s="20"/>
      <c r="E22" s="20"/>
      <c r="F22" s="21"/>
      <c r="G22" s="18">
        <f>G20-G21</f>
        <v>487656.79999999993</v>
      </c>
    </row>
  </sheetData>
  <mergeCells count="14">
    <mergeCell ref="C22:F22"/>
    <mergeCell ref="C16:D16"/>
    <mergeCell ref="C17:F17"/>
    <mergeCell ref="C18:F18"/>
    <mergeCell ref="D19:F19"/>
    <mergeCell ref="C20:F20"/>
    <mergeCell ref="C21:F21"/>
    <mergeCell ref="C3:C4"/>
    <mergeCell ref="D3:F4"/>
    <mergeCell ref="G3:G4"/>
    <mergeCell ref="C5:C6"/>
    <mergeCell ref="D5:G6"/>
    <mergeCell ref="C7:D8"/>
    <mergeCell ref="E7:G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EC7A-7C29-4956-A4CB-FA850A044B38}">
  <dimension ref="B2:K20"/>
  <sheetViews>
    <sheetView topLeftCell="B1" workbookViewId="0">
      <selection activeCell="B10" sqref="B10:B11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139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28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52</v>
      </c>
      <c r="C10" s="4">
        <v>1</v>
      </c>
      <c r="D10" s="4" t="s">
        <v>13</v>
      </c>
      <c r="E10" s="5">
        <v>7</v>
      </c>
      <c r="F10" s="4">
        <v>4.5999999999999996</v>
      </c>
      <c r="G10" s="4">
        <f>E10*F10</f>
        <v>32.199999999999996</v>
      </c>
      <c r="I10" s="6"/>
    </row>
    <row r="11" spans="2:11" ht="18.75" x14ac:dyDescent="0.25">
      <c r="B11" s="1" t="s">
        <v>52</v>
      </c>
      <c r="C11" s="4">
        <v>2</v>
      </c>
      <c r="D11" s="4" t="s">
        <v>14</v>
      </c>
      <c r="E11" s="5">
        <v>5</v>
      </c>
      <c r="F11" s="4">
        <v>4.5999999999999996</v>
      </c>
      <c r="G11" s="4">
        <f t="shared" ref="G11:G15" si="0">E11*F11</f>
        <v>23</v>
      </c>
      <c r="I11" s="6"/>
    </row>
    <row r="12" spans="2:11" ht="18.75" x14ac:dyDescent="0.25">
      <c r="B12" s="1"/>
      <c r="C12" s="4">
        <v>3</v>
      </c>
      <c r="D12" s="4" t="s">
        <v>25</v>
      </c>
      <c r="E12" s="5">
        <v>6</v>
      </c>
      <c r="F12" s="4">
        <v>4.5999999999999996</v>
      </c>
      <c r="G12" s="4">
        <f t="shared" si="0"/>
        <v>27.599999999999998</v>
      </c>
      <c r="I12" s="6"/>
    </row>
    <row r="13" spans="2:11" ht="18.75" x14ac:dyDescent="0.25">
      <c r="B13" s="1"/>
      <c r="C13" s="4">
        <v>4</v>
      </c>
      <c r="D13" s="4" t="s">
        <v>15</v>
      </c>
      <c r="E13" s="5">
        <v>22</v>
      </c>
      <c r="F13" s="4">
        <v>7.5</v>
      </c>
      <c r="G13" s="4">
        <f t="shared" si="0"/>
        <v>165</v>
      </c>
      <c r="I13" s="6"/>
    </row>
    <row r="14" spans="2:11" ht="18.75" x14ac:dyDescent="0.25">
      <c r="B14" s="1"/>
      <c r="C14" s="4">
        <v>5</v>
      </c>
      <c r="D14" s="4" t="s">
        <v>16</v>
      </c>
      <c r="E14" s="5">
        <v>45</v>
      </c>
      <c r="F14" s="4">
        <v>5</v>
      </c>
      <c r="G14" s="4">
        <f t="shared" si="0"/>
        <v>225</v>
      </c>
      <c r="I14" s="6"/>
    </row>
    <row r="15" spans="2:11" ht="19.5" thickBot="1" x14ac:dyDescent="0.3">
      <c r="B15" s="1"/>
      <c r="C15" s="4">
        <v>6</v>
      </c>
      <c r="D15" s="4" t="s">
        <v>17</v>
      </c>
      <c r="E15" s="5">
        <v>45</v>
      </c>
      <c r="F15" s="4">
        <v>5</v>
      </c>
      <c r="G15" s="4">
        <f t="shared" si="0"/>
        <v>225</v>
      </c>
      <c r="I15" s="6"/>
    </row>
    <row r="16" spans="2:11" ht="19.5" thickBot="1" x14ac:dyDescent="0.3">
      <c r="B16" s="1"/>
      <c r="C16" s="22" t="s">
        <v>18</v>
      </c>
      <c r="D16" s="23"/>
      <c r="E16" s="7">
        <f>SUM(E10:E15)</f>
        <v>130</v>
      </c>
      <c r="F16" s="8"/>
      <c r="G16" s="9">
        <f>SUM(G10:G15)</f>
        <v>697.8</v>
      </c>
    </row>
    <row r="17" spans="2:9" ht="21.75" thickBot="1" x14ac:dyDescent="0.3">
      <c r="B17" s="1"/>
      <c r="C17" s="19" t="s">
        <v>19</v>
      </c>
      <c r="D17" s="20"/>
      <c r="E17" s="20"/>
      <c r="F17" s="21"/>
      <c r="G17" s="10">
        <v>65</v>
      </c>
    </row>
    <row r="18" spans="2:9" ht="21.75" thickBot="1" x14ac:dyDescent="0.3">
      <c r="B18" s="1"/>
      <c r="C18" s="19" t="s">
        <v>18</v>
      </c>
      <c r="D18" s="20"/>
      <c r="E18" s="20"/>
      <c r="F18" s="21"/>
      <c r="G18" s="11">
        <f>G16*G17</f>
        <v>45357</v>
      </c>
    </row>
    <row r="19" spans="2:9" ht="21.75" thickBot="1" x14ac:dyDescent="0.3">
      <c r="C19" s="12" t="s">
        <v>29</v>
      </c>
      <c r="D19" s="19" t="s">
        <v>30</v>
      </c>
      <c r="E19" s="20"/>
      <c r="F19" s="21"/>
      <c r="G19" s="13">
        <f>'01-11-2022 138'!G24</f>
        <v>437129.30000000005</v>
      </c>
      <c r="H19" s="14"/>
      <c r="I19" s="14"/>
    </row>
    <row r="20" spans="2:9" ht="21.75" thickBot="1" x14ac:dyDescent="0.3">
      <c r="C20" s="19" t="s">
        <v>20</v>
      </c>
      <c r="D20" s="20"/>
      <c r="E20" s="20"/>
      <c r="F20" s="21"/>
      <c r="G20" s="15">
        <f>G18+G19</f>
        <v>482486.30000000005</v>
      </c>
      <c r="H20" s="16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939F-9952-45E9-AF66-052500BE0CFB}">
  <dimension ref="B2:K20"/>
  <sheetViews>
    <sheetView topLeftCell="B1" workbookViewId="0">
      <selection activeCell="B10" sqref="B10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140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31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52</v>
      </c>
      <c r="C10" s="4">
        <v>1</v>
      </c>
      <c r="D10" s="4" t="s">
        <v>32</v>
      </c>
      <c r="E10" s="5">
        <v>11</v>
      </c>
      <c r="F10" s="4">
        <v>5</v>
      </c>
      <c r="G10" s="4">
        <f>E10*F10</f>
        <v>55</v>
      </c>
      <c r="I10" s="6"/>
    </row>
    <row r="11" spans="2:11" ht="18.75" x14ac:dyDescent="0.25">
      <c r="B11" s="1"/>
      <c r="C11" s="4">
        <v>2</v>
      </c>
      <c r="D11" s="4" t="s">
        <v>15</v>
      </c>
      <c r="E11" s="5">
        <v>23</v>
      </c>
      <c r="F11" s="4">
        <v>7.5</v>
      </c>
      <c r="G11" s="4">
        <f t="shared" ref="G11:G13" si="0">E11*F11</f>
        <v>172.5</v>
      </c>
      <c r="I11" s="6"/>
    </row>
    <row r="12" spans="2:11" ht="18.75" x14ac:dyDescent="0.25">
      <c r="B12" s="1"/>
      <c r="C12" s="4">
        <v>3</v>
      </c>
      <c r="D12" s="4" t="s">
        <v>16</v>
      </c>
      <c r="E12" s="5">
        <v>40</v>
      </c>
      <c r="F12" s="4">
        <v>5</v>
      </c>
      <c r="G12" s="4">
        <f t="shared" si="0"/>
        <v>200</v>
      </c>
      <c r="I12" s="6"/>
    </row>
    <row r="13" spans="2:11" ht="19.5" thickBot="1" x14ac:dyDescent="0.3">
      <c r="B13" s="1"/>
      <c r="C13" s="4">
        <v>4</v>
      </c>
      <c r="D13" s="4" t="s">
        <v>17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22" t="s">
        <v>18</v>
      </c>
      <c r="D14" s="23"/>
      <c r="E14" s="7">
        <f>SUM(E10:E13)</f>
        <v>109</v>
      </c>
      <c r="F14" s="8"/>
      <c r="G14" s="9">
        <f>SUM(G10:G13)</f>
        <v>602.5</v>
      </c>
    </row>
    <row r="15" spans="2:11" ht="21.75" thickBot="1" x14ac:dyDescent="0.3">
      <c r="B15" s="1"/>
      <c r="C15" s="19" t="s">
        <v>19</v>
      </c>
      <c r="D15" s="20"/>
      <c r="E15" s="20"/>
      <c r="F15" s="21"/>
      <c r="G15" s="10">
        <v>65</v>
      </c>
    </row>
    <row r="16" spans="2:11" ht="21.75" thickBot="1" x14ac:dyDescent="0.3">
      <c r="B16" s="1"/>
      <c r="C16" s="19" t="s">
        <v>18</v>
      </c>
      <c r="D16" s="20"/>
      <c r="E16" s="20"/>
      <c r="F16" s="21"/>
      <c r="G16" s="11">
        <f>G14*G15</f>
        <v>39162.5</v>
      </c>
    </row>
    <row r="17" spans="3:9" ht="21.75" thickBot="1" x14ac:dyDescent="0.3">
      <c r="C17" s="12" t="s">
        <v>33</v>
      </c>
      <c r="D17" s="19" t="s">
        <v>34</v>
      </c>
      <c r="E17" s="20"/>
      <c r="F17" s="21"/>
      <c r="G17" s="13">
        <f>'02-11-2022 139'!G20</f>
        <v>482486.30000000005</v>
      </c>
      <c r="H17" s="14"/>
      <c r="I17" s="14"/>
    </row>
    <row r="18" spans="3:9" ht="21.75" thickBot="1" x14ac:dyDescent="0.3">
      <c r="C18" s="19" t="s">
        <v>20</v>
      </c>
      <c r="D18" s="20"/>
      <c r="E18" s="20"/>
      <c r="F18" s="21"/>
      <c r="G18" s="15">
        <f>G16+G17</f>
        <v>521648.80000000005</v>
      </c>
      <c r="H18" s="16"/>
    </row>
    <row r="19" spans="3:9" ht="21.75" thickBot="1" x14ac:dyDescent="0.3">
      <c r="C19" s="19" t="s">
        <v>35</v>
      </c>
      <c r="D19" s="20"/>
      <c r="E19" s="20"/>
      <c r="F19" s="21"/>
      <c r="G19" s="17">
        <v>45000</v>
      </c>
    </row>
    <row r="20" spans="3:9" ht="21.75" thickBot="1" x14ac:dyDescent="0.3">
      <c r="C20" s="19" t="s">
        <v>20</v>
      </c>
      <c r="D20" s="20"/>
      <c r="E20" s="20"/>
      <c r="F20" s="21"/>
      <c r="G20" s="18">
        <f>G18-G19</f>
        <v>476648.80000000005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6ADF-0E0F-4EE8-BAB9-77C09B550CF6}">
  <dimension ref="B2:K19"/>
  <sheetViews>
    <sheetView topLeftCell="B1" workbookViewId="0">
      <selection activeCell="B10" sqref="B10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9.28515625" bestFit="1" customWidth="1"/>
    <col min="9" max="9" width="26.140625" bestFit="1" customWidth="1"/>
    <col min="10" max="10" width="8.8554687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141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36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52</v>
      </c>
      <c r="C10" s="4">
        <v>1</v>
      </c>
      <c r="D10" s="4" t="s">
        <v>14</v>
      </c>
      <c r="E10" s="5">
        <v>5</v>
      </c>
      <c r="F10" s="4">
        <v>4.5999999999999996</v>
      </c>
      <c r="G10" s="4">
        <f>E10*F10</f>
        <v>23</v>
      </c>
      <c r="I10" s="6"/>
    </row>
    <row r="11" spans="2:11" ht="18.75" x14ac:dyDescent="0.25">
      <c r="B11" s="1"/>
      <c r="C11" s="4">
        <v>2</v>
      </c>
      <c r="D11" s="4" t="s">
        <v>25</v>
      </c>
      <c r="E11" s="5">
        <v>6</v>
      </c>
      <c r="F11" s="4">
        <v>4.5999999999999996</v>
      </c>
      <c r="G11" s="4">
        <f t="shared" ref="G11:G14" si="0">E11*F11</f>
        <v>27.599999999999998</v>
      </c>
      <c r="I11" s="6"/>
    </row>
    <row r="12" spans="2:11" ht="18.75" x14ac:dyDescent="0.25">
      <c r="B12" s="1"/>
      <c r="C12" s="4">
        <v>3</v>
      </c>
      <c r="D12" s="4" t="s">
        <v>15</v>
      </c>
      <c r="E12" s="5">
        <v>22</v>
      </c>
      <c r="F12" s="4">
        <v>7.5</v>
      </c>
      <c r="G12" s="4">
        <f t="shared" si="0"/>
        <v>165</v>
      </c>
      <c r="I12" s="6"/>
    </row>
    <row r="13" spans="2:11" ht="18.75" x14ac:dyDescent="0.25">
      <c r="B13" s="1"/>
      <c r="C13" s="4">
        <v>4</v>
      </c>
      <c r="D13" s="4" t="s">
        <v>16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4">
        <v>5</v>
      </c>
      <c r="D14" s="4" t="s">
        <v>17</v>
      </c>
      <c r="E14" s="5">
        <v>35</v>
      </c>
      <c r="F14" s="4">
        <v>5</v>
      </c>
      <c r="G14" s="4">
        <f t="shared" si="0"/>
        <v>175</v>
      </c>
      <c r="I14" s="6"/>
    </row>
    <row r="15" spans="2:11" ht="19.5" thickBot="1" x14ac:dyDescent="0.3">
      <c r="B15" s="1"/>
      <c r="C15" s="22" t="s">
        <v>18</v>
      </c>
      <c r="D15" s="23"/>
      <c r="E15" s="7">
        <f>SUM(E10:E14)</f>
        <v>103</v>
      </c>
      <c r="F15" s="8"/>
      <c r="G15" s="9">
        <f>SUM(G10:G14)</f>
        <v>565.6</v>
      </c>
    </row>
    <row r="16" spans="2:11" ht="21.75" thickBot="1" x14ac:dyDescent="0.3">
      <c r="B16" s="1"/>
      <c r="C16" s="19" t="s">
        <v>19</v>
      </c>
      <c r="D16" s="20"/>
      <c r="E16" s="20"/>
      <c r="F16" s="21"/>
      <c r="G16" s="10">
        <v>65</v>
      </c>
    </row>
    <row r="17" spans="2:9" ht="21.75" thickBot="1" x14ac:dyDescent="0.3">
      <c r="B17" s="1"/>
      <c r="C17" s="19" t="s">
        <v>18</v>
      </c>
      <c r="D17" s="20"/>
      <c r="E17" s="20"/>
      <c r="F17" s="21"/>
      <c r="G17" s="11">
        <f>G15*G16</f>
        <v>36764</v>
      </c>
    </row>
    <row r="18" spans="2:9" ht="21.75" thickBot="1" x14ac:dyDescent="0.3">
      <c r="C18" s="12" t="s">
        <v>38</v>
      </c>
      <c r="D18" s="19" t="s">
        <v>37</v>
      </c>
      <c r="E18" s="20"/>
      <c r="F18" s="21"/>
      <c r="G18" s="13">
        <f>'03-11-2022 140'!G20</f>
        <v>476648.80000000005</v>
      </c>
      <c r="H18" s="14"/>
      <c r="I18" s="14"/>
    </row>
    <row r="19" spans="2:9" ht="21.75" thickBot="1" x14ac:dyDescent="0.3">
      <c r="C19" s="19" t="s">
        <v>20</v>
      </c>
      <c r="D19" s="20"/>
      <c r="E19" s="20"/>
      <c r="F19" s="21"/>
      <c r="G19" s="15">
        <f>G17+G18</f>
        <v>513412.80000000005</v>
      </c>
      <c r="H19" s="16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A253-977C-4BBA-BA46-3C9E658A874A}">
  <dimension ref="B2:K20"/>
  <sheetViews>
    <sheetView topLeftCell="B1" workbookViewId="0">
      <selection activeCell="E22" sqref="E22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142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39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13</v>
      </c>
      <c r="E10" s="5">
        <v>5</v>
      </c>
      <c r="F10" s="4">
        <v>4.5999999999999996</v>
      </c>
      <c r="G10" s="4">
        <f>E10*F10</f>
        <v>23</v>
      </c>
      <c r="I10" s="6"/>
    </row>
    <row r="11" spans="2:11" ht="18.75" x14ac:dyDescent="0.25">
      <c r="B11" s="1"/>
      <c r="C11" s="4">
        <v>2</v>
      </c>
      <c r="D11" s="4" t="s">
        <v>15</v>
      </c>
      <c r="E11" s="5">
        <v>23</v>
      </c>
      <c r="F11" s="4">
        <v>7.5</v>
      </c>
      <c r="G11" s="4">
        <f t="shared" ref="G11:G13" si="0">E11*F11</f>
        <v>172.5</v>
      </c>
      <c r="I11" s="6"/>
    </row>
    <row r="12" spans="2:11" ht="18.75" x14ac:dyDescent="0.25">
      <c r="B12" s="1"/>
      <c r="C12" s="4">
        <v>3</v>
      </c>
      <c r="D12" s="4" t="s">
        <v>16</v>
      </c>
      <c r="E12" s="5">
        <v>35</v>
      </c>
      <c r="F12" s="4">
        <v>5</v>
      </c>
      <c r="G12" s="4">
        <f t="shared" si="0"/>
        <v>175</v>
      </c>
      <c r="I12" s="6"/>
    </row>
    <row r="13" spans="2:11" ht="19.5" thickBot="1" x14ac:dyDescent="0.3">
      <c r="B13" s="1"/>
      <c r="C13" s="4">
        <v>4</v>
      </c>
      <c r="D13" s="4" t="s">
        <v>17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22" t="s">
        <v>18</v>
      </c>
      <c r="D14" s="23"/>
      <c r="E14" s="7">
        <f>SUM(E10:E13)</f>
        <v>98</v>
      </c>
      <c r="F14" s="8"/>
      <c r="G14" s="9">
        <f>SUM(G10:G13)</f>
        <v>545.5</v>
      </c>
    </row>
    <row r="15" spans="2:11" ht="21.75" thickBot="1" x14ac:dyDescent="0.3">
      <c r="B15" s="1"/>
      <c r="C15" s="19" t="s">
        <v>19</v>
      </c>
      <c r="D15" s="20"/>
      <c r="E15" s="20"/>
      <c r="F15" s="21"/>
      <c r="G15" s="10">
        <v>63</v>
      </c>
    </row>
    <row r="16" spans="2:11" ht="21.75" thickBot="1" x14ac:dyDescent="0.3">
      <c r="B16" s="1"/>
      <c r="C16" s="19" t="s">
        <v>18</v>
      </c>
      <c r="D16" s="20"/>
      <c r="E16" s="20"/>
      <c r="F16" s="21"/>
      <c r="G16" s="11">
        <f>G14*G15</f>
        <v>34366.5</v>
      </c>
    </row>
    <row r="17" spans="3:9" ht="21.75" thickBot="1" x14ac:dyDescent="0.3">
      <c r="C17" s="12" t="s">
        <v>41</v>
      </c>
      <c r="D17" s="19" t="s">
        <v>42</v>
      </c>
      <c r="E17" s="20"/>
      <c r="F17" s="21"/>
      <c r="G17" s="13">
        <f>'04-11-2022 141'!G19</f>
        <v>513412.80000000005</v>
      </c>
      <c r="H17" s="14"/>
      <c r="I17" s="14"/>
    </row>
    <row r="18" spans="3:9" ht="21.75" thickBot="1" x14ac:dyDescent="0.3">
      <c r="C18" s="19" t="s">
        <v>20</v>
      </c>
      <c r="D18" s="20"/>
      <c r="E18" s="20"/>
      <c r="F18" s="21"/>
      <c r="G18" s="15">
        <f>G16+G17</f>
        <v>547779.30000000005</v>
      </c>
      <c r="H18" s="16"/>
    </row>
    <row r="19" spans="3:9" ht="21.75" thickBot="1" x14ac:dyDescent="0.3">
      <c r="C19" s="19" t="s">
        <v>40</v>
      </c>
      <c r="D19" s="20"/>
      <c r="E19" s="20"/>
      <c r="F19" s="21"/>
      <c r="G19" s="17">
        <v>80000</v>
      </c>
    </row>
    <row r="20" spans="3:9" ht="21.75" thickBot="1" x14ac:dyDescent="0.3">
      <c r="C20" s="19" t="s">
        <v>20</v>
      </c>
      <c r="D20" s="20"/>
      <c r="E20" s="20"/>
      <c r="F20" s="21"/>
      <c r="G20" s="18">
        <f>G18-G19</f>
        <v>467779.30000000005</v>
      </c>
    </row>
  </sheetData>
  <mergeCells count="14">
    <mergeCell ref="C20:F20"/>
    <mergeCell ref="C14:D14"/>
    <mergeCell ref="C15:F15"/>
    <mergeCell ref="C16:F16"/>
    <mergeCell ref="D17:F17"/>
    <mergeCell ref="C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2A44-BA79-4ABA-81B6-27B02A3ACB37}">
  <dimension ref="B2:K18"/>
  <sheetViews>
    <sheetView topLeftCell="B1" workbookViewId="0">
      <selection activeCell="N11" sqref="N11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143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43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32</v>
      </c>
      <c r="E10" s="5">
        <v>10</v>
      </c>
      <c r="F10" s="4">
        <v>5</v>
      </c>
      <c r="G10" s="4">
        <f>E10*F10</f>
        <v>50</v>
      </c>
      <c r="I10" s="6"/>
    </row>
    <row r="11" spans="2:11" ht="18.75" x14ac:dyDescent="0.25">
      <c r="B11" s="1"/>
      <c r="C11" s="4">
        <v>2</v>
      </c>
      <c r="D11" s="4" t="s">
        <v>15</v>
      </c>
      <c r="E11" s="5">
        <v>24</v>
      </c>
      <c r="F11" s="4">
        <v>7.5</v>
      </c>
      <c r="G11" s="4">
        <f>E11*F11</f>
        <v>180</v>
      </c>
      <c r="I11" s="6"/>
    </row>
    <row r="12" spans="2:11" ht="18.75" x14ac:dyDescent="0.25">
      <c r="B12" s="1"/>
      <c r="C12" s="4">
        <v>3</v>
      </c>
      <c r="D12" s="4" t="s">
        <v>16</v>
      </c>
      <c r="E12" s="5">
        <v>35</v>
      </c>
      <c r="F12" s="4">
        <v>5</v>
      </c>
      <c r="G12" s="4">
        <f>E12*F12</f>
        <v>175</v>
      </c>
      <c r="I12" s="6"/>
    </row>
    <row r="13" spans="2:11" ht="19.5" thickBot="1" x14ac:dyDescent="0.3">
      <c r="B13" s="1"/>
      <c r="C13" s="4">
        <v>4</v>
      </c>
      <c r="D13" s="4" t="s">
        <v>17</v>
      </c>
      <c r="E13" s="5">
        <v>35</v>
      </c>
      <c r="F13" s="4">
        <v>5</v>
      </c>
      <c r="G13" s="4">
        <f>E13*F13</f>
        <v>175</v>
      </c>
      <c r="I13" s="6"/>
    </row>
    <row r="14" spans="2:11" ht="19.5" thickBot="1" x14ac:dyDescent="0.3">
      <c r="B14" s="1"/>
      <c r="C14" s="22" t="s">
        <v>18</v>
      </c>
      <c r="D14" s="23"/>
      <c r="E14" s="7">
        <f>SUM(E10:E13)</f>
        <v>104</v>
      </c>
      <c r="F14" s="8"/>
      <c r="G14" s="9">
        <f>SUM(G10:G13)</f>
        <v>580</v>
      </c>
    </row>
    <row r="15" spans="2:11" ht="21.75" thickBot="1" x14ac:dyDescent="0.3">
      <c r="B15" s="1"/>
      <c r="C15" s="19" t="s">
        <v>19</v>
      </c>
      <c r="D15" s="20"/>
      <c r="E15" s="20"/>
      <c r="F15" s="21"/>
      <c r="G15" s="10">
        <v>63</v>
      </c>
    </row>
    <row r="16" spans="2:11" ht="21.75" thickBot="1" x14ac:dyDescent="0.3">
      <c r="B16" s="1"/>
      <c r="C16" s="19" t="s">
        <v>18</v>
      </c>
      <c r="D16" s="20"/>
      <c r="E16" s="20"/>
      <c r="F16" s="21"/>
      <c r="G16" s="11">
        <f>G14*G15</f>
        <v>36540</v>
      </c>
    </row>
    <row r="17" spans="3:9" ht="21.75" thickBot="1" x14ac:dyDescent="0.3">
      <c r="C17" s="12" t="s">
        <v>44</v>
      </c>
      <c r="D17" s="19" t="s">
        <v>45</v>
      </c>
      <c r="E17" s="20"/>
      <c r="F17" s="21"/>
      <c r="G17" s="13">
        <f>'05-11-2022 142'!G20</f>
        <v>467779.30000000005</v>
      </c>
      <c r="H17" s="14"/>
      <c r="I17" s="14"/>
    </row>
    <row r="18" spans="3:9" ht="21.75" thickBot="1" x14ac:dyDescent="0.3">
      <c r="C18" s="19" t="s">
        <v>20</v>
      </c>
      <c r="D18" s="20"/>
      <c r="E18" s="20"/>
      <c r="F18" s="21"/>
      <c r="G18" s="15">
        <f>G16+G17</f>
        <v>504319.30000000005</v>
      </c>
      <c r="H18" s="16"/>
    </row>
  </sheetData>
  <sortState xmlns:xlrd2="http://schemas.microsoft.com/office/spreadsheetml/2017/richdata2" ref="D10:G13">
    <sortCondition ref="D10:D13"/>
  </sortState>
  <mergeCells count="12">
    <mergeCell ref="C14:D14"/>
    <mergeCell ref="C15:F15"/>
    <mergeCell ref="C16:F16"/>
    <mergeCell ref="D17:F17"/>
    <mergeCell ref="C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D926-86FD-4C1F-9624-FFE8948FE4BE}">
  <dimension ref="B2:K22"/>
  <sheetViews>
    <sheetView topLeftCell="B1" workbookViewId="0">
      <selection activeCell="J14" sqref="J14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144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46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47</v>
      </c>
      <c r="E10" s="5">
        <v>11</v>
      </c>
      <c r="F10" s="4">
        <v>4.5999999999999996</v>
      </c>
      <c r="G10" s="4">
        <f>E10*F10</f>
        <v>50.599999999999994</v>
      </c>
      <c r="I10" s="6"/>
    </row>
    <row r="11" spans="2:11" ht="18.75" x14ac:dyDescent="0.25">
      <c r="B11" s="1"/>
      <c r="C11" s="4">
        <v>2</v>
      </c>
      <c r="D11" s="4" t="s">
        <v>14</v>
      </c>
      <c r="E11" s="5">
        <v>8</v>
      </c>
      <c r="F11" s="4">
        <v>4.5999999999999996</v>
      </c>
      <c r="G11" s="4">
        <f>E11*F11</f>
        <v>36.799999999999997</v>
      </c>
      <c r="I11" s="6"/>
    </row>
    <row r="12" spans="2:11" ht="18.75" x14ac:dyDescent="0.25">
      <c r="B12" s="1"/>
      <c r="C12" s="4">
        <v>3</v>
      </c>
      <c r="D12" s="4" t="s">
        <v>15</v>
      </c>
      <c r="E12" s="5">
        <v>24</v>
      </c>
      <c r="F12" s="4">
        <v>7.5</v>
      </c>
      <c r="G12" s="4">
        <f t="shared" ref="G12:G14" si="0">E12*F12</f>
        <v>180</v>
      </c>
      <c r="I12" s="6"/>
    </row>
    <row r="13" spans="2:11" ht="18.75" x14ac:dyDescent="0.25">
      <c r="B13" s="1"/>
      <c r="C13" s="4">
        <v>4</v>
      </c>
      <c r="D13" s="4" t="s">
        <v>16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4">
        <v>5</v>
      </c>
      <c r="D14" s="4" t="s">
        <v>17</v>
      </c>
      <c r="E14" s="5">
        <v>35</v>
      </c>
      <c r="F14" s="4">
        <v>5</v>
      </c>
      <c r="G14" s="4">
        <f t="shared" si="0"/>
        <v>175</v>
      </c>
      <c r="I14" s="6"/>
    </row>
    <row r="15" spans="2:11" ht="19.5" thickBot="1" x14ac:dyDescent="0.3">
      <c r="B15" s="1"/>
      <c r="C15" s="22" t="s">
        <v>18</v>
      </c>
      <c r="D15" s="23"/>
      <c r="E15" s="7">
        <f>SUM(E10:E14)</f>
        <v>113</v>
      </c>
      <c r="F15" s="8"/>
      <c r="G15" s="9">
        <f>SUM(G10:G14)</f>
        <v>617.4</v>
      </c>
    </row>
    <row r="16" spans="2:11" ht="21.75" thickBot="1" x14ac:dyDescent="0.3">
      <c r="B16" s="1"/>
      <c r="C16" s="19" t="s">
        <v>19</v>
      </c>
      <c r="D16" s="20"/>
      <c r="E16" s="20"/>
      <c r="F16" s="21"/>
      <c r="G16" s="10">
        <v>63</v>
      </c>
    </row>
    <row r="17" spans="2:9" ht="21.75" thickBot="1" x14ac:dyDescent="0.3">
      <c r="B17" s="1"/>
      <c r="C17" s="19" t="s">
        <v>18</v>
      </c>
      <c r="D17" s="20"/>
      <c r="E17" s="20"/>
      <c r="F17" s="21"/>
      <c r="G17" s="11">
        <f>G15*G16</f>
        <v>38896.199999999997</v>
      </c>
    </row>
    <row r="18" spans="2:9" ht="21.75" thickBot="1" x14ac:dyDescent="0.3">
      <c r="C18" s="12" t="s">
        <v>48</v>
      </c>
      <c r="D18" s="19" t="s">
        <v>49</v>
      </c>
      <c r="E18" s="20"/>
      <c r="F18" s="21"/>
      <c r="G18" s="13">
        <f>'06-11-2022 143'!G18</f>
        <v>504319.30000000005</v>
      </c>
      <c r="H18" s="14"/>
      <c r="I18" s="14"/>
    </row>
    <row r="19" spans="2:9" ht="21.75" thickBot="1" x14ac:dyDescent="0.3">
      <c r="C19" s="19" t="s">
        <v>20</v>
      </c>
      <c r="D19" s="20"/>
      <c r="E19" s="20"/>
      <c r="F19" s="21"/>
      <c r="G19" s="15">
        <f>G17+G18</f>
        <v>543215.5</v>
      </c>
      <c r="H19" s="16"/>
    </row>
    <row r="20" spans="2:9" ht="21.75" thickBot="1" x14ac:dyDescent="0.3">
      <c r="C20" s="19" t="s">
        <v>50</v>
      </c>
      <c r="D20" s="20"/>
      <c r="E20" s="20"/>
      <c r="F20" s="21"/>
      <c r="G20" s="17">
        <v>80000</v>
      </c>
    </row>
    <row r="21" spans="2:9" ht="21.75" thickBot="1" x14ac:dyDescent="0.3">
      <c r="C21" s="19" t="s">
        <v>51</v>
      </c>
      <c r="D21" s="20"/>
      <c r="E21" s="20"/>
      <c r="F21" s="21"/>
      <c r="G21" s="17">
        <v>40000</v>
      </c>
    </row>
    <row r="22" spans="2:9" ht="21.75" thickBot="1" x14ac:dyDescent="0.3">
      <c r="C22" s="19" t="s">
        <v>20</v>
      </c>
      <c r="D22" s="20"/>
      <c r="E22" s="20"/>
      <c r="F22" s="21"/>
      <c r="G22" s="18">
        <f>G19-G20-G21</f>
        <v>423215.5</v>
      </c>
    </row>
  </sheetData>
  <mergeCells count="15">
    <mergeCell ref="C22:F22"/>
    <mergeCell ref="C15:D15"/>
    <mergeCell ref="C16:F16"/>
    <mergeCell ref="C17:F17"/>
    <mergeCell ref="D18:F18"/>
    <mergeCell ref="C19:F19"/>
    <mergeCell ref="C21:F21"/>
    <mergeCell ref="C7:D8"/>
    <mergeCell ref="E7:G8"/>
    <mergeCell ref="C20:F20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2E67-2E55-4EB7-AEBC-8F415C229E85}">
  <dimension ref="B2:K19"/>
  <sheetViews>
    <sheetView workbookViewId="0">
      <selection activeCell="B10" sqref="B10:B11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145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53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52</v>
      </c>
      <c r="C10" s="4">
        <v>1</v>
      </c>
      <c r="D10" s="4" t="s">
        <v>13</v>
      </c>
      <c r="E10" s="5">
        <v>10</v>
      </c>
      <c r="F10" s="4">
        <v>4.5999999999999996</v>
      </c>
      <c r="G10" s="4">
        <f>E10*F10</f>
        <v>46</v>
      </c>
      <c r="I10" s="6"/>
    </row>
    <row r="11" spans="2:11" ht="18.75" x14ac:dyDescent="0.25">
      <c r="B11" s="1" t="s">
        <v>52</v>
      </c>
      <c r="C11" s="4">
        <v>2</v>
      </c>
      <c r="D11" s="4" t="s">
        <v>14</v>
      </c>
      <c r="E11" s="5">
        <v>5</v>
      </c>
      <c r="F11" s="4">
        <v>4.5999999999999996</v>
      </c>
      <c r="G11" s="4">
        <f>E11*F11</f>
        <v>23</v>
      </c>
      <c r="I11" s="6"/>
    </row>
    <row r="12" spans="2:11" ht="18.75" x14ac:dyDescent="0.25">
      <c r="B12" s="1"/>
      <c r="C12" s="4">
        <v>3</v>
      </c>
      <c r="D12" s="4" t="s">
        <v>15</v>
      </c>
      <c r="E12" s="5">
        <v>22</v>
      </c>
      <c r="F12" s="4">
        <v>7.5</v>
      </c>
      <c r="G12" s="4">
        <f t="shared" ref="G12:G14" si="0">E12*F12</f>
        <v>165</v>
      </c>
      <c r="I12" s="6"/>
    </row>
    <row r="13" spans="2:11" ht="18.75" x14ac:dyDescent="0.25">
      <c r="B13" s="1"/>
      <c r="C13" s="4">
        <v>4</v>
      </c>
      <c r="D13" s="4" t="s">
        <v>16</v>
      </c>
      <c r="E13" s="5">
        <v>35</v>
      </c>
      <c r="F13" s="4">
        <v>5</v>
      </c>
      <c r="G13" s="4">
        <f t="shared" si="0"/>
        <v>175</v>
      </c>
      <c r="I13" s="6"/>
    </row>
    <row r="14" spans="2:11" ht="19.5" thickBot="1" x14ac:dyDescent="0.3">
      <c r="B14" s="1"/>
      <c r="C14" s="4">
        <v>5</v>
      </c>
      <c r="D14" s="4" t="s">
        <v>17</v>
      </c>
      <c r="E14" s="5">
        <v>35</v>
      </c>
      <c r="F14" s="4">
        <v>5</v>
      </c>
      <c r="G14" s="4">
        <f t="shared" si="0"/>
        <v>175</v>
      </c>
      <c r="I14" s="6"/>
    </row>
    <row r="15" spans="2:11" ht="19.5" thickBot="1" x14ac:dyDescent="0.3">
      <c r="B15" s="1"/>
      <c r="C15" s="22" t="s">
        <v>18</v>
      </c>
      <c r="D15" s="23"/>
      <c r="E15" s="7">
        <f>SUM(E10:E14)</f>
        <v>107</v>
      </c>
      <c r="F15" s="8"/>
      <c r="G15" s="9">
        <f>SUM(G10:G14)</f>
        <v>584</v>
      </c>
    </row>
    <row r="16" spans="2:11" ht="21.75" thickBot="1" x14ac:dyDescent="0.3">
      <c r="B16" s="1"/>
      <c r="C16" s="19" t="s">
        <v>19</v>
      </c>
      <c r="D16" s="20"/>
      <c r="E16" s="20"/>
      <c r="F16" s="21"/>
      <c r="G16" s="10">
        <v>63</v>
      </c>
    </row>
    <row r="17" spans="2:9" ht="21.75" thickBot="1" x14ac:dyDescent="0.3">
      <c r="B17" s="1"/>
      <c r="C17" s="19" t="s">
        <v>18</v>
      </c>
      <c r="D17" s="20"/>
      <c r="E17" s="20"/>
      <c r="F17" s="21"/>
      <c r="G17" s="11">
        <f>G15*G16</f>
        <v>36792</v>
      </c>
    </row>
    <row r="18" spans="2:9" ht="21.75" thickBot="1" x14ac:dyDescent="0.3">
      <c r="C18" s="12" t="s">
        <v>54</v>
      </c>
      <c r="D18" s="19" t="s">
        <v>55</v>
      </c>
      <c r="E18" s="20"/>
      <c r="F18" s="21"/>
      <c r="G18" s="13">
        <f>'07-11-2022 144'!G22</f>
        <v>423215.5</v>
      </c>
      <c r="H18" s="14"/>
      <c r="I18" s="14"/>
    </row>
    <row r="19" spans="2:9" ht="21.75" thickBot="1" x14ac:dyDescent="0.3">
      <c r="C19" s="19" t="s">
        <v>20</v>
      </c>
      <c r="D19" s="20"/>
      <c r="E19" s="20"/>
      <c r="F19" s="21"/>
      <c r="G19" s="15">
        <f>G17+G18</f>
        <v>460007.5</v>
      </c>
      <c r="H19" s="16"/>
    </row>
  </sheetData>
  <mergeCells count="12">
    <mergeCell ref="C15:D15"/>
    <mergeCell ref="C16:F16"/>
    <mergeCell ref="C17:F17"/>
    <mergeCell ref="D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C562-728C-4E28-AE62-302FF35BE41F}">
  <dimension ref="B2:K24"/>
  <sheetViews>
    <sheetView topLeftCell="A3" workbookViewId="0">
      <selection activeCell="J16" sqref="J16"/>
    </sheetView>
  </sheetViews>
  <sheetFormatPr defaultRowHeight="15" x14ac:dyDescent="0.25"/>
  <cols>
    <col min="2" max="2" width="12.7109375" bestFit="1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30" t="s">
        <v>0</v>
      </c>
      <c r="D3" s="32" t="s">
        <v>1</v>
      </c>
      <c r="E3" s="33"/>
      <c r="F3" s="33"/>
      <c r="G3" s="36">
        <v>146</v>
      </c>
    </row>
    <row r="4" spans="2:11" ht="15.75" thickBot="1" x14ac:dyDescent="0.3">
      <c r="B4" s="1"/>
      <c r="C4" s="31"/>
      <c r="D4" s="34"/>
      <c r="E4" s="35"/>
      <c r="F4" s="35"/>
      <c r="G4" s="37"/>
    </row>
    <row r="5" spans="2:11" ht="15" customHeight="1" x14ac:dyDescent="0.25">
      <c r="B5" s="1"/>
      <c r="C5" s="38" t="s">
        <v>56</v>
      </c>
      <c r="D5" s="40" t="s">
        <v>2</v>
      </c>
      <c r="E5" s="41"/>
      <c r="F5" s="41"/>
      <c r="G5" s="42"/>
      <c r="J5" s="2" t="s">
        <v>3</v>
      </c>
    </row>
    <row r="6" spans="2:11" ht="15.75" thickBot="1" x14ac:dyDescent="0.3">
      <c r="B6" s="1"/>
      <c r="C6" s="39"/>
      <c r="D6" s="43"/>
      <c r="E6" s="44"/>
      <c r="F6" s="44"/>
      <c r="G6" s="45"/>
      <c r="J6" s="2">
        <v>2</v>
      </c>
    </row>
    <row r="7" spans="2:11" ht="15" customHeight="1" x14ac:dyDescent="0.25">
      <c r="B7" s="1"/>
      <c r="C7" s="24" t="s">
        <v>4</v>
      </c>
      <c r="D7" s="25"/>
      <c r="E7" s="24" t="s">
        <v>5</v>
      </c>
      <c r="F7" s="28"/>
      <c r="G7" s="25"/>
      <c r="J7" s="2" t="s">
        <v>6</v>
      </c>
      <c r="K7" s="1"/>
    </row>
    <row r="8" spans="2:11" ht="15.75" thickBot="1" x14ac:dyDescent="0.3">
      <c r="B8" s="1"/>
      <c r="C8" s="26"/>
      <c r="D8" s="27"/>
      <c r="E8" s="26"/>
      <c r="F8" s="29"/>
      <c r="G8" s="27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57</v>
      </c>
      <c r="E10" s="5">
        <v>10</v>
      </c>
      <c r="F10" s="4">
        <v>5.7</v>
      </c>
      <c r="G10" s="4">
        <f>E10*F10</f>
        <v>57</v>
      </c>
      <c r="I10" s="6"/>
    </row>
    <row r="11" spans="2:11" ht="18.75" x14ac:dyDescent="0.25">
      <c r="B11" s="1"/>
      <c r="C11" s="4">
        <v>2</v>
      </c>
      <c r="D11" s="4" t="s">
        <v>13</v>
      </c>
      <c r="E11" s="5">
        <v>7</v>
      </c>
      <c r="F11" s="4">
        <v>4.5999999999999996</v>
      </c>
      <c r="G11" s="4">
        <f t="shared" ref="G11:G17" si="0">E11*F11</f>
        <v>32.199999999999996</v>
      </c>
      <c r="I11" s="6"/>
    </row>
    <row r="12" spans="2:11" ht="18.75" x14ac:dyDescent="0.25">
      <c r="B12" s="1"/>
      <c r="C12" s="4">
        <v>3</v>
      </c>
      <c r="D12" s="4" t="s">
        <v>14</v>
      </c>
      <c r="E12" s="5">
        <v>5</v>
      </c>
      <c r="F12" s="4">
        <v>4.5999999999999996</v>
      </c>
      <c r="G12" s="4">
        <f t="shared" si="0"/>
        <v>23</v>
      </c>
      <c r="I12" s="6"/>
    </row>
    <row r="13" spans="2:11" ht="18.75" x14ac:dyDescent="0.25">
      <c r="B13" s="1"/>
      <c r="C13" s="4">
        <v>4</v>
      </c>
      <c r="D13" s="4" t="s">
        <v>25</v>
      </c>
      <c r="E13" s="5">
        <v>6</v>
      </c>
      <c r="F13" s="4">
        <v>4.5999999999999996</v>
      </c>
      <c r="G13" s="4">
        <f t="shared" si="0"/>
        <v>27.599999999999998</v>
      </c>
      <c r="I13" s="6"/>
    </row>
    <row r="14" spans="2:11" ht="18.75" x14ac:dyDescent="0.25">
      <c r="B14" s="1"/>
      <c r="C14" s="4">
        <v>5</v>
      </c>
      <c r="D14" s="4" t="s">
        <v>15</v>
      </c>
      <c r="E14" s="5">
        <v>22</v>
      </c>
      <c r="F14" s="4">
        <v>7.5</v>
      </c>
      <c r="G14" s="4">
        <f t="shared" si="0"/>
        <v>165</v>
      </c>
      <c r="I14" s="6"/>
    </row>
    <row r="15" spans="2:11" ht="18.75" x14ac:dyDescent="0.25">
      <c r="B15" s="1"/>
      <c r="C15" s="4">
        <v>6</v>
      </c>
      <c r="D15" s="4" t="s">
        <v>16</v>
      </c>
      <c r="E15" s="5">
        <v>40</v>
      </c>
      <c r="F15" s="4">
        <v>5</v>
      </c>
      <c r="G15" s="4">
        <f t="shared" si="0"/>
        <v>200</v>
      </c>
      <c r="I15" s="6"/>
    </row>
    <row r="16" spans="2:11" ht="18.75" x14ac:dyDescent="0.25">
      <c r="B16" s="1"/>
      <c r="C16" s="4">
        <v>7</v>
      </c>
      <c r="D16" s="4" t="s">
        <v>27</v>
      </c>
      <c r="E16" s="5">
        <v>12</v>
      </c>
      <c r="F16" s="4">
        <v>4.5999999999999996</v>
      </c>
      <c r="G16" s="4">
        <f t="shared" si="0"/>
        <v>55.199999999999996</v>
      </c>
      <c r="I16" s="6"/>
    </row>
    <row r="17" spans="2:9" ht="19.5" thickBot="1" x14ac:dyDescent="0.3">
      <c r="B17" s="1"/>
      <c r="C17" s="4">
        <v>8</v>
      </c>
      <c r="D17" s="4" t="s">
        <v>17</v>
      </c>
      <c r="E17" s="5">
        <v>40</v>
      </c>
      <c r="F17" s="4">
        <v>5</v>
      </c>
      <c r="G17" s="4">
        <f t="shared" si="0"/>
        <v>200</v>
      </c>
      <c r="I17" s="6"/>
    </row>
    <row r="18" spans="2:9" ht="19.5" thickBot="1" x14ac:dyDescent="0.3">
      <c r="B18" s="1"/>
      <c r="C18" s="22" t="s">
        <v>18</v>
      </c>
      <c r="D18" s="23"/>
      <c r="E18" s="7">
        <f>SUM(E10:E17)</f>
        <v>142</v>
      </c>
      <c r="F18" s="8"/>
      <c r="G18" s="9">
        <f>SUM(G10:G17)</f>
        <v>760</v>
      </c>
    </row>
    <row r="19" spans="2:9" ht="21.75" thickBot="1" x14ac:dyDescent="0.3">
      <c r="B19" s="1"/>
      <c r="C19" s="19" t="s">
        <v>19</v>
      </c>
      <c r="D19" s="20"/>
      <c r="E19" s="20"/>
      <c r="F19" s="21"/>
      <c r="G19" s="10">
        <v>63</v>
      </c>
    </row>
    <row r="20" spans="2:9" ht="21.75" thickBot="1" x14ac:dyDescent="0.3">
      <c r="B20" s="1"/>
      <c r="C20" s="19" t="s">
        <v>18</v>
      </c>
      <c r="D20" s="20"/>
      <c r="E20" s="20"/>
      <c r="F20" s="21"/>
      <c r="G20" s="11">
        <f>G18*G19</f>
        <v>47880</v>
      </c>
    </row>
    <row r="21" spans="2:9" ht="21.75" thickBot="1" x14ac:dyDescent="0.3">
      <c r="C21" s="12" t="s">
        <v>58</v>
      </c>
      <c r="D21" s="19" t="s">
        <v>59</v>
      </c>
      <c r="E21" s="20"/>
      <c r="F21" s="21"/>
      <c r="G21" s="13">
        <f>'14-11-2022 145'!G19</f>
        <v>460007.5</v>
      </c>
      <c r="H21" s="14"/>
      <c r="I21" s="14"/>
    </row>
    <row r="22" spans="2:9" ht="21.75" thickBot="1" x14ac:dyDescent="0.3">
      <c r="C22" s="19" t="s">
        <v>20</v>
      </c>
      <c r="D22" s="20"/>
      <c r="E22" s="20"/>
      <c r="F22" s="21"/>
      <c r="G22" s="15">
        <f>G20+G21</f>
        <v>507887.5</v>
      </c>
      <c r="H22" s="16"/>
    </row>
    <row r="23" spans="2:9" ht="21.75" thickBot="1" x14ac:dyDescent="0.3">
      <c r="C23" s="19" t="s">
        <v>60</v>
      </c>
      <c r="D23" s="20"/>
      <c r="E23" s="20"/>
      <c r="F23" s="21"/>
      <c r="G23" s="17">
        <v>40000</v>
      </c>
    </row>
    <row r="24" spans="2:9" ht="21.75" thickBot="1" x14ac:dyDescent="0.3">
      <c r="C24" s="19" t="s">
        <v>20</v>
      </c>
      <c r="D24" s="20"/>
      <c r="E24" s="20"/>
      <c r="F24" s="21"/>
      <c r="G24" s="18">
        <f>G22-G23</f>
        <v>467887.5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01-11-2022 138</vt:lpstr>
      <vt:lpstr>02-11-2022 139</vt:lpstr>
      <vt:lpstr>03-11-2022 140</vt:lpstr>
      <vt:lpstr>04-11-2022 141</vt:lpstr>
      <vt:lpstr>05-11-2022 142</vt:lpstr>
      <vt:lpstr>06-11-2022 143</vt:lpstr>
      <vt:lpstr>07-11-2022 144</vt:lpstr>
      <vt:lpstr>14-11-2022 145</vt:lpstr>
      <vt:lpstr>15-11-2022 146</vt:lpstr>
      <vt:lpstr>16-11-2022 147</vt:lpstr>
      <vt:lpstr>17-11-2022 148</vt:lpstr>
      <vt:lpstr>18-11-2022 149</vt:lpstr>
      <vt:lpstr>19-11-2022 150</vt:lpstr>
      <vt:lpstr>20-11-2022 151</vt:lpstr>
      <vt:lpstr>21-11-2022 152</vt:lpstr>
      <vt:lpstr>22-11-2022 153</vt:lpstr>
      <vt:lpstr>23-11-2022 154</vt:lpstr>
      <vt:lpstr>29-11-2022 155</vt:lpstr>
      <vt:lpstr>30-11-2022 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2022-10-31T15:42:35Z</dcterms:created>
  <dcterms:modified xsi:type="dcterms:W3CDTF">2022-11-30T13:30:08Z</dcterms:modified>
</cp:coreProperties>
</file>