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NA\LIRA INTERNATIONAL\Bill\"/>
    </mc:Choice>
  </mc:AlternateContent>
  <xr:revisionPtr revIDLastSave="0" documentId="13_ncr:1_{5BACDAB0-8A87-443C-8082-428A97CA3C3B}" xr6:coauthVersionLast="47" xr6:coauthVersionMax="47" xr10:uidLastSave="{00000000-0000-0000-0000-000000000000}"/>
  <bookViews>
    <workbookView xWindow="-120" yWindow="-120" windowWidth="24240" windowHeight="13140" firstSheet="9" activeTab="14" xr2:uid="{8D794155-F77F-475D-93FD-5517AE67B45A}"/>
  </bookViews>
  <sheets>
    <sheet name="17-10-2022 123" sheetId="1" r:id="rId1"/>
    <sheet name="18-10-2022 124" sheetId="2" r:id="rId2"/>
    <sheet name="19-10-2022 125" sheetId="3" r:id="rId3"/>
    <sheet name="20-10-2022 126" sheetId="4" r:id="rId4"/>
    <sheet name="21-10-2022 127" sheetId="5" r:id="rId5"/>
    <sheet name="22-10-2022 128" sheetId="6" r:id="rId6"/>
    <sheet name="23-10-2022 129" sheetId="7" r:id="rId7"/>
    <sheet name="24-10-2022 130" sheetId="8" r:id="rId8"/>
    <sheet name="25-10-2022 131" sheetId="9" r:id="rId9"/>
    <sheet name="26-10-2022 132" sheetId="10" r:id="rId10"/>
    <sheet name="27-10-2022 133" sheetId="11" r:id="rId11"/>
    <sheet name="28-10-2022 134" sheetId="12" r:id="rId12"/>
    <sheet name="29-10-2022 135" sheetId="13" r:id="rId13"/>
    <sheet name="30-10-2022 136" sheetId="14" r:id="rId14"/>
    <sheet name="31-10-2022 137" sheetId="15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5" l="1"/>
  <c r="E15" i="15"/>
  <c r="G14" i="15"/>
  <c r="G13" i="15"/>
  <c r="G12" i="15"/>
  <c r="G11" i="15"/>
  <c r="G10" i="15"/>
  <c r="G11" i="14"/>
  <c r="G12" i="14"/>
  <c r="G13" i="14"/>
  <c r="G14" i="14"/>
  <c r="G15" i="14"/>
  <c r="E16" i="14"/>
  <c r="G10" i="14"/>
  <c r="G11" i="13"/>
  <c r="G13" i="13"/>
  <c r="G14" i="13"/>
  <c r="G12" i="13"/>
  <c r="G15" i="13"/>
  <c r="E16" i="13"/>
  <c r="G10" i="13"/>
  <c r="E15" i="12"/>
  <c r="G14" i="12"/>
  <c r="G13" i="12"/>
  <c r="G12" i="12"/>
  <c r="G11" i="12"/>
  <c r="G10" i="12"/>
  <c r="G15" i="12" s="1"/>
  <c r="G17" i="12" s="1"/>
  <c r="E15" i="11"/>
  <c r="G14" i="11"/>
  <c r="G13" i="11"/>
  <c r="G12" i="11"/>
  <c r="G11" i="11"/>
  <c r="G10" i="11"/>
  <c r="J17" i="10"/>
  <c r="G15" i="15" l="1"/>
  <c r="G16" i="14"/>
  <c r="G18" i="14" s="1"/>
  <c r="G16" i="13"/>
  <c r="G18" i="13" s="1"/>
  <c r="G15" i="11"/>
  <c r="G17" i="11" s="1"/>
  <c r="G11" i="10"/>
  <c r="G12" i="10"/>
  <c r="G13" i="10"/>
  <c r="G14" i="10"/>
  <c r="G16" i="10"/>
  <c r="G17" i="10"/>
  <c r="E18" i="10"/>
  <c r="G10" i="10"/>
  <c r="G11" i="9"/>
  <c r="G12" i="9"/>
  <c r="G13" i="9"/>
  <c r="G14" i="9"/>
  <c r="G15" i="9"/>
  <c r="G16" i="9"/>
  <c r="E17" i="9"/>
  <c r="G10" i="9"/>
  <c r="G12" i="8"/>
  <c r="E16" i="8"/>
  <c r="G15" i="8"/>
  <c r="G14" i="8"/>
  <c r="G13" i="8"/>
  <c r="G11" i="8"/>
  <c r="G10" i="8"/>
  <c r="E15" i="7"/>
  <c r="G14" i="7"/>
  <c r="G13" i="7"/>
  <c r="G12" i="7"/>
  <c r="G11" i="7"/>
  <c r="G10" i="7"/>
  <c r="G11" i="6"/>
  <c r="G12" i="6"/>
  <c r="G13" i="6"/>
  <c r="G14" i="6"/>
  <c r="G15" i="6"/>
  <c r="G16" i="6"/>
  <c r="E17" i="6"/>
  <c r="G10" i="6"/>
  <c r="G17" i="6" s="1"/>
  <c r="G19" i="6" s="1"/>
  <c r="G11" i="5"/>
  <c r="G12" i="5"/>
  <c r="G13" i="5"/>
  <c r="G14" i="5"/>
  <c r="G15" i="5"/>
  <c r="E16" i="5"/>
  <c r="G10" i="5"/>
  <c r="G14" i="4"/>
  <c r="E15" i="4"/>
  <c r="G13" i="4"/>
  <c r="G10" i="4"/>
  <c r="G12" i="4"/>
  <c r="G11" i="4"/>
  <c r="E14" i="3"/>
  <c r="G13" i="3"/>
  <c r="G12" i="3"/>
  <c r="G11" i="3"/>
  <c r="G10" i="3"/>
  <c r="G18" i="10" l="1"/>
  <c r="G20" i="10" s="1"/>
  <c r="G22" i="10" s="1"/>
  <c r="G17" i="9"/>
  <c r="G19" i="9" s="1"/>
  <c r="G16" i="8"/>
  <c r="G18" i="8" s="1"/>
  <c r="G15" i="7"/>
  <c r="G17" i="7" s="1"/>
  <c r="G16" i="5"/>
  <c r="G18" i="5" s="1"/>
  <c r="G15" i="4"/>
  <c r="G17" i="4" s="1"/>
  <c r="G14" i="3"/>
  <c r="G16" i="3" s="1"/>
  <c r="E17" i="2"/>
  <c r="G16" i="2"/>
  <c r="G15" i="2"/>
  <c r="G13" i="2"/>
  <c r="G12" i="2"/>
  <c r="G11" i="2"/>
  <c r="G10" i="2"/>
  <c r="G19" i="1"/>
  <c r="G10" i="1"/>
  <c r="G12" i="1"/>
  <c r="G17" i="2" l="1"/>
  <c r="G19" i="2" s="1"/>
  <c r="E16" i="1"/>
  <c r="G15" i="1"/>
  <c r="G14" i="1"/>
  <c r="G13" i="1"/>
  <c r="G11" i="1"/>
  <c r="G16" i="1" l="1"/>
  <c r="G18" i="1" s="1"/>
  <c r="G20" i="1" s="1"/>
  <c r="G20" i="2" s="1"/>
  <c r="G21" i="2" s="1"/>
  <c r="G23" i="2" s="1"/>
  <c r="G17" i="3" s="1"/>
  <c r="G18" i="3" s="1"/>
  <c r="G20" i="3" s="1"/>
  <c r="G18" i="4" s="1"/>
  <c r="G19" i="4" s="1"/>
  <c r="G21" i="4" s="1"/>
  <c r="G19" i="5" s="1"/>
  <c r="G20" i="5" s="1"/>
  <c r="G22" i="5" s="1"/>
  <c r="G20" i="6" s="1"/>
  <c r="G21" i="6" s="1"/>
  <c r="G23" i="6" s="1"/>
  <c r="G18" i="7" s="1"/>
  <c r="G19" i="7" s="1"/>
  <c r="G21" i="7" s="1"/>
  <c r="G19" i="8" s="1"/>
  <c r="G20" i="8" s="1"/>
  <c r="G20" i="9" s="1"/>
  <c r="G21" i="9" s="1"/>
  <c r="G23" i="10" s="1"/>
  <c r="G24" i="10" s="1"/>
  <c r="G26" i="10" s="1"/>
  <c r="G18" i="11" s="1"/>
  <c r="G19" i="11" s="1"/>
  <c r="G21" i="11" s="1"/>
  <c r="G18" i="12" s="1"/>
  <c r="G19" i="12" s="1"/>
  <c r="G19" i="13" s="1"/>
  <c r="G20" i="13" s="1"/>
  <c r="G22" i="13" s="1"/>
  <c r="G19" i="14" s="1"/>
  <c r="G20" i="14" s="1"/>
  <c r="G22" i="14" s="1"/>
  <c r="G18" i="15" s="1"/>
  <c r="G19" i="15" s="1"/>
  <c r="G21" i="15" s="1"/>
</calcChain>
</file>

<file path=xl/sharedStrings.xml><?xml version="1.0" encoding="utf-8"?>
<sst xmlns="http://schemas.openxmlformats.org/spreadsheetml/2006/main" count="451" uniqueCount="92">
  <si>
    <t>TVM-BAH</t>
  </si>
  <si>
    <t>LIRA INTERNATIONAL</t>
  </si>
  <si>
    <t>DELICIOUS FOOD EXPORTS (THUCKALAY)</t>
  </si>
  <si>
    <t>Labour</t>
  </si>
  <si>
    <t>PACKING SPOT</t>
  </si>
  <si>
    <t>THUCKALAY</t>
  </si>
  <si>
    <t>ALBERT</t>
  </si>
  <si>
    <t>EDWIN</t>
  </si>
  <si>
    <t>SL/NO</t>
  </si>
  <si>
    <t>ITEMS</t>
  </si>
  <si>
    <t>QTY</t>
  </si>
  <si>
    <t xml:space="preserve">PACKING </t>
  </si>
  <si>
    <t>WEIGHT</t>
  </si>
  <si>
    <t>D.STICK</t>
  </si>
  <si>
    <t xml:space="preserve"> leaf return 0</t>
  </si>
  <si>
    <t xml:space="preserve">PINEAPPLE </t>
  </si>
  <si>
    <t>RK</t>
  </si>
  <si>
    <t>YB</t>
  </si>
  <si>
    <t>TOTAL</t>
  </si>
  <si>
    <t>Price Per kg</t>
  </si>
  <si>
    <t>BALANCE AMOUNT</t>
  </si>
  <si>
    <t>17/10/2022 Monday</t>
  </si>
  <si>
    <t>B.LEAVES</t>
  </si>
  <si>
    <t>GOOSEBERRY</t>
  </si>
  <si>
    <t>BILL: 122</t>
  </si>
  <si>
    <t>26/09/2022 BILL BALANCE</t>
  </si>
  <si>
    <t>G.MANGO</t>
  </si>
  <si>
    <t>KOVA</t>
  </si>
  <si>
    <t>RK KULA</t>
  </si>
  <si>
    <t>SMALL ONION</t>
  </si>
  <si>
    <t>BILL: 123</t>
  </si>
  <si>
    <t>17/10/2022 CREDIT AMOUNT</t>
  </si>
  <si>
    <t>18/10/2022 Tuesday</t>
  </si>
  <si>
    <t>19/10/2022 Wednesday</t>
  </si>
  <si>
    <t>BILL: 124</t>
  </si>
  <si>
    <t>PINEAPPLE</t>
  </si>
  <si>
    <t>18/10/2022 CREDIT AMOUNT</t>
  </si>
  <si>
    <t>17/10/2022 BILL BALANCE</t>
  </si>
  <si>
    <t>18/10/2022 BILL BALANCE</t>
  </si>
  <si>
    <t>20/10/2022 Thursday</t>
  </si>
  <si>
    <t>BILL: 125</t>
  </si>
  <si>
    <t>19/10/2022 BILL BALANCE</t>
  </si>
  <si>
    <t>19/10/2022 CREDIT AMOUNT</t>
  </si>
  <si>
    <t>21/10/2022 Friday</t>
  </si>
  <si>
    <t>DRUMSTICK</t>
  </si>
  <si>
    <t>NELLIKAI</t>
  </si>
  <si>
    <t>BILL: 126</t>
  </si>
  <si>
    <t>20/10/2022 BILL BALANCE</t>
  </si>
  <si>
    <t>20/10/2022 CREDIT AMOUNT</t>
  </si>
  <si>
    <t>22/10/2022 Saturday</t>
  </si>
  <si>
    <t>BILL: 127</t>
  </si>
  <si>
    <t>21/10/2022 BILL BALANCE</t>
  </si>
  <si>
    <t>21/10/2022 CREDIT AMOUNT</t>
  </si>
  <si>
    <t>23/10/2022 Sunday</t>
  </si>
  <si>
    <t>BILL: 128</t>
  </si>
  <si>
    <t>22/10/2022 BILL BALANCE</t>
  </si>
  <si>
    <t>22/10/2022 CREDIT AMOUNT</t>
  </si>
  <si>
    <t>24/10/2022 Monday</t>
  </si>
  <si>
    <t>BILL: 129</t>
  </si>
  <si>
    <t>23/10/2022 BILL BALANCE</t>
  </si>
  <si>
    <t>NELLI</t>
  </si>
  <si>
    <t>S.ONION</t>
  </si>
  <si>
    <t>25/10/2022 Tuesday</t>
  </si>
  <si>
    <t>BILL: 130</t>
  </si>
  <si>
    <t>24/10/2022 BILL BALANCE</t>
  </si>
  <si>
    <t>26/10/2022 Wednesday</t>
  </si>
  <si>
    <t>BILL: 131</t>
  </si>
  <si>
    <t>25/10/2022 BILL BALANCE</t>
  </si>
  <si>
    <t>25/10/2022 CREDIT AMOUNT</t>
  </si>
  <si>
    <t>GAWAR</t>
  </si>
  <si>
    <t>RK KULA WASTAGE</t>
  </si>
  <si>
    <t>Wastage for 2 piece of RK KULA</t>
  </si>
  <si>
    <t>27/10/2022 Thursday</t>
  </si>
  <si>
    <t>BILL: 132</t>
  </si>
  <si>
    <t>26/10/2022 BILL BALANCE</t>
  </si>
  <si>
    <t>27/10/2022 CREDIT AMOUNT</t>
  </si>
  <si>
    <t>28/10/2022 Friday</t>
  </si>
  <si>
    <t>BILL: 133</t>
  </si>
  <si>
    <t>27/10/2022 BILL BALANCE</t>
  </si>
  <si>
    <t>29/10/2022 Saturday</t>
  </si>
  <si>
    <t>BILL: 134</t>
  </si>
  <si>
    <t>28/10/2022 BILL BALANCE</t>
  </si>
  <si>
    <t>28/10/2022 CREDIT AMOUNT</t>
  </si>
  <si>
    <t>30/10/2022 Sunday</t>
  </si>
  <si>
    <t>BILL: 135</t>
  </si>
  <si>
    <t>29/10/2022 BILL BALANCE</t>
  </si>
  <si>
    <t>29/10/2022 CREDIT AMOUNT</t>
  </si>
  <si>
    <t>31/10/2022 Monday</t>
  </si>
  <si>
    <t>BILL: 136</t>
  </si>
  <si>
    <t>30/10/2022 BILL BALANCE</t>
  </si>
  <si>
    <t>31/10/2022 CREDIT AMOUNT</t>
  </si>
  <si>
    <t>Murugan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</si>
</sst>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5" fillId="8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0" fillId="3" borderId="0" xfId="0" applyFill="1"/>
    <xf numFmtId="0" fontId="7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" fontId="2" fillId="4" borderId="1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3" borderId="1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6" fillId="0" borderId="18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9" fillId="0" borderId="11" xfId="0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14" fontId="6" fillId="0" borderId="19" xfId="0" applyNumberFormat="1" applyFont="1" applyBorder="1"/>
    <xf numFmtId="0" fontId="6" fillId="0" borderId="19" xfId="0" applyFont="1" applyBorder="1" applyAlignment="1">
      <alignment horizontal="center" vertical="center"/>
    </xf>
    <xf numFmtId="14" fontId="6" fillId="0" borderId="18" xfId="0" applyNumberFormat="1" applyFont="1" applyBorder="1"/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7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T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9-2022 109"/>
      <sheetName val="02-09-2022 110"/>
      <sheetName val="03-09-2022 111"/>
      <sheetName val="10-09-2022 112"/>
      <sheetName val="13-09-2022 113"/>
      <sheetName val="14-09-2022 114"/>
      <sheetName val="16-09-2022 115"/>
      <sheetName val="17-09-2022 116"/>
      <sheetName val="18-09-2022 117"/>
      <sheetName val="19-09-2022 118"/>
      <sheetName val="23-09-2022 119"/>
      <sheetName val="24-09-2022 120"/>
      <sheetName val="25-09-2022 121"/>
      <sheetName val="26-09-2022 1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G21">
            <v>317915.79999999993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7A72-70BD-403C-9B4E-AD8AACCC9A46}">
  <dimension ref="B2:K20"/>
  <sheetViews>
    <sheetView topLeftCell="B1" workbookViewId="0">
      <selection activeCell="J13" sqref="J12:J13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123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21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C10" s="4">
        <v>1</v>
      </c>
      <c r="D10" s="4" t="s">
        <v>22</v>
      </c>
      <c r="E10" s="5">
        <v>10</v>
      </c>
      <c r="F10" s="18">
        <v>5.7</v>
      </c>
      <c r="G10" s="4">
        <f t="shared" ref="G10:G15" si="0">E10*F10</f>
        <v>57</v>
      </c>
      <c r="H10" s="1"/>
      <c r="I10" s="6" t="s">
        <v>14</v>
      </c>
    </row>
    <row r="11" spans="2:11" ht="18.75" x14ac:dyDescent="0.25">
      <c r="B11" s="1"/>
      <c r="C11" s="4">
        <v>2</v>
      </c>
      <c r="D11" s="4" t="s">
        <v>13</v>
      </c>
      <c r="E11" s="5">
        <v>12</v>
      </c>
      <c r="F11" s="4">
        <v>4.5999999999999996</v>
      </c>
      <c r="G11" s="4">
        <f t="shared" si="0"/>
        <v>55.199999999999996</v>
      </c>
      <c r="I11" s="7"/>
    </row>
    <row r="12" spans="2:11" ht="18.75" x14ac:dyDescent="0.25">
      <c r="B12" s="1"/>
      <c r="C12" s="4">
        <v>3</v>
      </c>
      <c r="D12" s="4" t="s">
        <v>23</v>
      </c>
      <c r="E12" s="5">
        <v>6</v>
      </c>
      <c r="F12" s="4">
        <v>5</v>
      </c>
      <c r="G12" s="4">
        <f t="shared" si="0"/>
        <v>30</v>
      </c>
      <c r="I12" s="7"/>
    </row>
    <row r="13" spans="2:11" ht="18.75" x14ac:dyDescent="0.25">
      <c r="B13" s="1"/>
      <c r="C13" s="4">
        <v>4</v>
      </c>
      <c r="D13" s="4" t="s">
        <v>15</v>
      </c>
      <c r="E13" s="5">
        <v>22</v>
      </c>
      <c r="F13" s="4">
        <v>7.5</v>
      </c>
      <c r="G13" s="4">
        <f t="shared" si="0"/>
        <v>165</v>
      </c>
      <c r="I13" s="7"/>
    </row>
    <row r="14" spans="2:11" ht="18.75" x14ac:dyDescent="0.25">
      <c r="C14" s="4">
        <v>5</v>
      </c>
      <c r="D14" s="4" t="s">
        <v>16</v>
      </c>
      <c r="E14" s="5">
        <v>35</v>
      </c>
      <c r="F14" s="4">
        <v>5</v>
      </c>
      <c r="G14" s="4">
        <f t="shared" si="0"/>
        <v>175</v>
      </c>
    </row>
    <row r="15" spans="2:11" ht="19.5" thickBot="1" x14ac:dyDescent="0.3">
      <c r="C15" s="4">
        <v>6</v>
      </c>
      <c r="D15" s="4" t="s">
        <v>17</v>
      </c>
      <c r="E15" s="5">
        <v>35</v>
      </c>
      <c r="F15" s="4">
        <v>5</v>
      </c>
      <c r="G15" s="4">
        <f t="shared" si="0"/>
        <v>175</v>
      </c>
    </row>
    <row r="16" spans="2:11" ht="19.5" thickBot="1" x14ac:dyDescent="0.3">
      <c r="B16" s="1"/>
      <c r="C16" s="49" t="s">
        <v>18</v>
      </c>
      <c r="D16" s="50"/>
      <c r="E16" s="8">
        <f>SUM(E10:E15)</f>
        <v>120</v>
      </c>
      <c r="F16" s="9"/>
      <c r="G16" s="10">
        <f>SUM(G10:G15)</f>
        <v>657.2</v>
      </c>
    </row>
    <row r="17" spans="2:9" ht="21.75" thickBot="1" x14ac:dyDescent="0.3">
      <c r="B17" s="1"/>
      <c r="C17" s="51" t="s">
        <v>19</v>
      </c>
      <c r="D17" s="52"/>
      <c r="E17" s="52"/>
      <c r="F17" s="53"/>
      <c r="G17" s="11">
        <v>67</v>
      </c>
    </row>
    <row r="18" spans="2:9" ht="21.75" thickBot="1" x14ac:dyDescent="0.3">
      <c r="B18" s="1"/>
      <c r="C18" s="51" t="s">
        <v>18</v>
      </c>
      <c r="D18" s="52"/>
      <c r="E18" s="52"/>
      <c r="F18" s="53"/>
      <c r="G18" s="12">
        <f>G16*G17</f>
        <v>44032.4</v>
      </c>
    </row>
    <row r="19" spans="2:9" ht="21.75" thickBot="1" x14ac:dyDescent="0.3">
      <c r="C19" s="13" t="s">
        <v>24</v>
      </c>
      <c r="D19" s="51" t="s">
        <v>25</v>
      </c>
      <c r="E19" s="52"/>
      <c r="F19" s="53"/>
      <c r="G19" s="14">
        <f>'[1]26-09-2022 122'!$G$21</f>
        <v>317915.79999999993</v>
      </c>
      <c r="H19" s="15"/>
      <c r="I19" s="15"/>
    </row>
    <row r="20" spans="2:9" ht="21.75" thickBot="1" x14ac:dyDescent="0.3">
      <c r="C20" s="51" t="s">
        <v>20</v>
      </c>
      <c r="D20" s="52"/>
      <c r="E20" s="52"/>
      <c r="F20" s="53"/>
      <c r="G20" s="16">
        <f>G18+G19</f>
        <v>361948.19999999995</v>
      </c>
      <c r="H20" s="17"/>
    </row>
  </sheetData>
  <sortState xmlns:xlrd2="http://schemas.microsoft.com/office/spreadsheetml/2017/richdata2" ref="D10:G15">
    <sortCondition ref="D10:D15"/>
  </sortState>
  <mergeCells count="12">
    <mergeCell ref="C16:D16"/>
    <mergeCell ref="C17:F17"/>
    <mergeCell ref="C18:F18"/>
    <mergeCell ref="D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851B-9CDE-4933-857D-E067592631AE}">
  <dimension ref="B2:K42"/>
  <sheetViews>
    <sheetView topLeftCell="B1" workbookViewId="0">
      <selection activeCell="B10" sqref="B10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10.28515625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132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65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91</v>
      </c>
      <c r="C10" s="4">
        <v>1</v>
      </c>
      <c r="D10" s="4" t="s">
        <v>44</v>
      </c>
      <c r="E10" s="5">
        <v>5</v>
      </c>
      <c r="F10" s="4">
        <v>4.5999999999999996</v>
      </c>
      <c r="G10" s="4">
        <f t="shared" ref="G10:G17" si="0">E10*F10</f>
        <v>23</v>
      </c>
      <c r="H10" s="1"/>
      <c r="I10" s="6" t="s">
        <v>14</v>
      </c>
    </row>
    <row r="11" spans="2:11" ht="18.75" x14ac:dyDescent="0.25">
      <c r="B11" s="1"/>
      <c r="C11" s="4">
        <v>2</v>
      </c>
      <c r="D11" s="4" t="s">
        <v>26</v>
      </c>
      <c r="E11" s="5">
        <v>6</v>
      </c>
      <c r="F11" s="4">
        <v>4.5999999999999996</v>
      </c>
      <c r="G11" s="4">
        <f t="shared" si="0"/>
        <v>27.599999999999998</v>
      </c>
      <c r="I11" s="7"/>
    </row>
    <row r="12" spans="2:11" ht="18.75" x14ac:dyDescent="0.25">
      <c r="B12" s="1"/>
      <c r="C12" s="4">
        <v>3</v>
      </c>
      <c r="D12" s="4" t="s">
        <v>69</v>
      </c>
      <c r="E12" s="5">
        <v>5</v>
      </c>
      <c r="F12" s="4">
        <v>4.5999999999999996</v>
      </c>
      <c r="G12" s="4">
        <f t="shared" si="0"/>
        <v>23</v>
      </c>
      <c r="I12" s="7"/>
    </row>
    <row r="13" spans="2:11" ht="19.5" thickBot="1" x14ac:dyDescent="0.3">
      <c r="B13" s="1"/>
      <c r="C13" s="4">
        <v>4</v>
      </c>
      <c r="D13" s="4" t="s">
        <v>60</v>
      </c>
      <c r="E13" s="5">
        <v>6</v>
      </c>
      <c r="F13" s="4">
        <v>5</v>
      </c>
      <c r="G13" s="4">
        <f t="shared" si="0"/>
        <v>30</v>
      </c>
      <c r="I13" s="7"/>
    </row>
    <row r="14" spans="2:11" ht="19.5" thickBot="1" x14ac:dyDescent="0.3">
      <c r="B14" s="1"/>
      <c r="C14" s="4">
        <v>5</v>
      </c>
      <c r="D14" s="4" t="s">
        <v>16</v>
      </c>
      <c r="E14" s="5">
        <v>45</v>
      </c>
      <c r="F14" s="4">
        <v>5</v>
      </c>
      <c r="G14" s="4">
        <f t="shared" si="0"/>
        <v>225</v>
      </c>
      <c r="I14" s="56" t="s">
        <v>70</v>
      </c>
      <c r="J14" s="57"/>
    </row>
    <row r="15" spans="2:11" ht="18.75" x14ac:dyDescent="0.3">
      <c r="B15" s="1"/>
      <c r="C15" s="4">
        <v>6</v>
      </c>
      <c r="D15" s="4" t="s">
        <v>28</v>
      </c>
      <c r="E15" s="5">
        <v>1</v>
      </c>
      <c r="F15" s="4"/>
      <c r="G15" s="4">
        <v>12.9</v>
      </c>
      <c r="I15" s="26">
        <v>44852</v>
      </c>
      <c r="J15" s="18">
        <v>1.5</v>
      </c>
    </row>
    <row r="16" spans="2:11" ht="19.5" thickBot="1" x14ac:dyDescent="0.35">
      <c r="B16" s="1"/>
      <c r="C16" s="4">
        <v>7</v>
      </c>
      <c r="D16" s="4" t="s">
        <v>61</v>
      </c>
      <c r="E16" s="5">
        <v>6</v>
      </c>
      <c r="F16" s="4">
        <v>4.5999999999999996</v>
      </c>
      <c r="G16" s="4">
        <f t="shared" si="0"/>
        <v>27.599999999999998</v>
      </c>
      <c r="I16" s="24">
        <v>44860</v>
      </c>
      <c r="J16" s="25">
        <v>1.5</v>
      </c>
    </row>
    <row r="17" spans="2:10" ht="19.5" thickBot="1" x14ac:dyDescent="0.3">
      <c r="C17" s="4">
        <v>8</v>
      </c>
      <c r="D17" s="4" t="s">
        <v>17</v>
      </c>
      <c r="E17" s="5">
        <v>45</v>
      </c>
      <c r="F17" s="4">
        <v>5</v>
      </c>
      <c r="G17" s="4">
        <f t="shared" si="0"/>
        <v>225</v>
      </c>
      <c r="I17" s="61" t="s">
        <v>71</v>
      </c>
      <c r="J17" s="54">
        <f>2*1.5</f>
        <v>3</v>
      </c>
    </row>
    <row r="18" spans="2:10" ht="19.5" thickBot="1" x14ac:dyDescent="0.3">
      <c r="B18" s="1"/>
      <c r="C18" s="49" t="s">
        <v>18</v>
      </c>
      <c r="D18" s="50"/>
      <c r="E18" s="8">
        <f>SUM(E10:E17)</f>
        <v>119</v>
      </c>
      <c r="F18" s="9"/>
      <c r="G18" s="10">
        <f>SUM(G10:G17)</f>
        <v>594.1</v>
      </c>
      <c r="I18" s="62"/>
      <c r="J18" s="55"/>
    </row>
    <row r="19" spans="2:10" ht="21.75" thickBot="1" x14ac:dyDescent="0.3">
      <c r="C19" s="58" t="s">
        <v>70</v>
      </c>
      <c r="D19" s="59"/>
      <c r="E19" s="59"/>
      <c r="F19" s="60"/>
      <c r="G19" s="22">
        <v>3</v>
      </c>
    </row>
    <row r="20" spans="2:10" ht="21.75" thickBot="1" x14ac:dyDescent="0.3">
      <c r="C20" s="51" t="s">
        <v>18</v>
      </c>
      <c r="D20" s="52"/>
      <c r="E20" s="52"/>
      <c r="F20" s="53"/>
      <c r="G20" s="23">
        <f>G18-G19</f>
        <v>591.1</v>
      </c>
    </row>
    <row r="21" spans="2:10" ht="21.75" thickBot="1" x14ac:dyDescent="0.3">
      <c r="B21" s="1"/>
      <c r="C21" s="51" t="s">
        <v>19</v>
      </c>
      <c r="D21" s="52"/>
      <c r="E21" s="52"/>
      <c r="F21" s="53"/>
      <c r="G21" s="11">
        <v>67</v>
      </c>
      <c r="I21" s="21"/>
    </row>
    <row r="22" spans="2:10" ht="21.75" thickBot="1" x14ac:dyDescent="0.3">
      <c r="B22" s="1"/>
      <c r="C22" s="51" t="s">
        <v>18</v>
      </c>
      <c r="D22" s="52"/>
      <c r="E22" s="52"/>
      <c r="F22" s="53"/>
      <c r="G22" s="12">
        <f>G20*G21</f>
        <v>39603.700000000004</v>
      </c>
    </row>
    <row r="23" spans="2:10" ht="21.75" thickBot="1" x14ac:dyDescent="0.3">
      <c r="C23" s="13" t="s">
        <v>66</v>
      </c>
      <c r="D23" s="51" t="s">
        <v>67</v>
      </c>
      <c r="E23" s="52"/>
      <c r="F23" s="53"/>
      <c r="G23" s="14">
        <f>'25-10-2022 131'!G21</f>
        <v>426620.39999999997</v>
      </c>
      <c r="H23" s="15"/>
      <c r="I23" s="15"/>
    </row>
    <row r="24" spans="2:10" ht="21.75" thickBot="1" x14ac:dyDescent="0.3">
      <c r="C24" s="51" t="s">
        <v>20</v>
      </c>
      <c r="D24" s="52"/>
      <c r="E24" s="52"/>
      <c r="F24" s="53"/>
      <c r="G24" s="16">
        <f>G22+G23</f>
        <v>466224.1</v>
      </c>
      <c r="H24" s="17"/>
    </row>
    <row r="25" spans="2:10" ht="21.75" thickBot="1" x14ac:dyDescent="0.3">
      <c r="C25" s="51" t="s">
        <v>68</v>
      </c>
      <c r="D25" s="52"/>
      <c r="E25" s="52"/>
      <c r="F25" s="53"/>
      <c r="G25" s="19">
        <v>50000</v>
      </c>
    </row>
    <row r="26" spans="2:10" ht="21.75" thickBot="1" x14ac:dyDescent="0.3">
      <c r="C26" s="51" t="s">
        <v>20</v>
      </c>
      <c r="D26" s="52"/>
      <c r="E26" s="52"/>
      <c r="F26" s="53"/>
      <c r="G26" s="20">
        <f>G24-G25</f>
        <v>416224.1</v>
      </c>
    </row>
    <row r="38" ht="15" customHeight="1" x14ac:dyDescent="0.25"/>
    <row r="42" ht="18.75" customHeight="1" x14ac:dyDescent="0.25"/>
  </sheetData>
  <mergeCells count="19">
    <mergeCell ref="J17:J18"/>
    <mergeCell ref="I14:J14"/>
    <mergeCell ref="C7:D8"/>
    <mergeCell ref="E7:G8"/>
    <mergeCell ref="C19:F19"/>
    <mergeCell ref="I17:I18"/>
    <mergeCell ref="C3:C4"/>
    <mergeCell ref="D3:F4"/>
    <mergeCell ref="G3:G4"/>
    <mergeCell ref="C5:C6"/>
    <mergeCell ref="D5:G6"/>
    <mergeCell ref="C26:F26"/>
    <mergeCell ref="C18:D18"/>
    <mergeCell ref="C21:F21"/>
    <mergeCell ref="C22:F22"/>
    <mergeCell ref="D23:F23"/>
    <mergeCell ref="C24:F24"/>
    <mergeCell ref="C25:F25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00ED-04B2-450E-A6F6-DC77A0BF42A0}">
  <dimension ref="B2:K21"/>
  <sheetViews>
    <sheetView topLeftCell="B1" workbookViewId="0">
      <selection activeCell="B16" sqref="B16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133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72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C10" s="4">
        <v>1</v>
      </c>
      <c r="D10" s="4" t="s">
        <v>22</v>
      </c>
      <c r="E10" s="5">
        <v>6</v>
      </c>
      <c r="F10" s="4">
        <v>5.7</v>
      </c>
      <c r="G10" s="4">
        <f t="shared" ref="G10:G14" si="0">E10*F10</f>
        <v>34.200000000000003</v>
      </c>
      <c r="H10" s="1"/>
      <c r="I10" s="6" t="s">
        <v>14</v>
      </c>
    </row>
    <row r="11" spans="2:11" ht="18.75" x14ac:dyDescent="0.25">
      <c r="B11" s="1" t="s">
        <v>91</v>
      </c>
      <c r="C11" s="4">
        <v>2</v>
      </c>
      <c r="D11" s="4" t="s">
        <v>26</v>
      </c>
      <c r="E11" s="5">
        <v>5</v>
      </c>
      <c r="F11" s="4">
        <v>4.5999999999999996</v>
      </c>
      <c r="G11" s="4">
        <f t="shared" si="0"/>
        <v>23</v>
      </c>
      <c r="I11" s="7"/>
    </row>
    <row r="12" spans="2:11" ht="18.75" x14ac:dyDescent="0.25">
      <c r="B12" s="1"/>
      <c r="C12" s="4">
        <v>3</v>
      </c>
      <c r="D12" s="4" t="s">
        <v>35</v>
      </c>
      <c r="E12" s="5">
        <v>16</v>
      </c>
      <c r="F12" s="4">
        <v>7.5</v>
      </c>
      <c r="G12" s="4">
        <f t="shared" si="0"/>
        <v>120</v>
      </c>
      <c r="I12" s="7"/>
    </row>
    <row r="13" spans="2:11" ht="18.75" x14ac:dyDescent="0.25">
      <c r="B13" s="1"/>
      <c r="C13" s="4">
        <v>4</v>
      </c>
      <c r="D13" s="4" t="s">
        <v>16</v>
      </c>
      <c r="E13" s="5">
        <v>35</v>
      </c>
      <c r="F13" s="4">
        <v>5</v>
      </c>
      <c r="G13" s="4">
        <f t="shared" si="0"/>
        <v>175</v>
      </c>
      <c r="I13" s="7"/>
    </row>
    <row r="14" spans="2:11" ht="19.5" thickBot="1" x14ac:dyDescent="0.3">
      <c r="B14" s="1"/>
      <c r="C14" s="4">
        <v>5</v>
      </c>
      <c r="D14" s="4" t="s">
        <v>17</v>
      </c>
      <c r="E14" s="5">
        <v>35</v>
      </c>
      <c r="F14" s="4">
        <v>5</v>
      </c>
      <c r="G14" s="4">
        <f t="shared" si="0"/>
        <v>175</v>
      </c>
      <c r="I14" s="7"/>
    </row>
    <row r="15" spans="2:11" ht="19.5" thickBot="1" x14ac:dyDescent="0.3">
      <c r="B15" s="1"/>
      <c r="C15" s="49" t="s">
        <v>18</v>
      </c>
      <c r="D15" s="50"/>
      <c r="E15" s="8">
        <f>SUM(E10:E14)</f>
        <v>97</v>
      </c>
      <c r="F15" s="9"/>
      <c r="G15" s="10">
        <f>SUM(G10:G14)</f>
        <v>527.20000000000005</v>
      </c>
    </row>
    <row r="16" spans="2:11" ht="21.75" thickBot="1" x14ac:dyDescent="0.3">
      <c r="B16" s="1"/>
      <c r="C16" s="51" t="s">
        <v>19</v>
      </c>
      <c r="D16" s="52"/>
      <c r="E16" s="52"/>
      <c r="F16" s="53"/>
      <c r="G16" s="11">
        <v>67</v>
      </c>
    </row>
    <row r="17" spans="2:9" ht="21.75" thickBot="1" x14ac:dyDescent="0.3">
      <c r="B17" s="1"/>
      <c r="C17" s="51" t="s">
        <v>18</v>
      </c>
      <c r="D17" s="52"/>
      <c r="E17" s="52"/>
      <c r="F17" s="53"/>
      <c r="G17" s="12">
        <f>G15*G16</f>
        <v>35322.400000000001</v>
      </c>
    </row>
    <row r="18" spans="2:9" ht="21.75" thickBot="1" x14ac:dyDescent="0.3">
      <c r="C18" s="13" t="s">
        <v>73</v>
      </c>
      <c r="D18" s="51" t="s">
        <v>74</v>
      </c>
      <c r="E18" s="52"/>
      <c r="F18" s="53"/>
      <c r="G18" s="14">
        <f>'26-10-2022 132'!G26</f>
        <v>416224.1</v>
      </c>
      <c r="H18" s="15"/>
      <c r="I18" s="15"/>
    </row>
    <row r="19" spans="2:9" ht="21.75" thickBot="1" x14ac:dyDescent="0.3">
      <c r="C19" s="51" t="s">
        <v>20</v>
      </c>
      <c r="D19" s="52"/>
      <c r="E19" s="52"/>
      <c r="F19" s="53"/>
      <c r="G19" s="16">
        <f>G17+G18</f>
        <v>451546.5</v>
      </c>
      <c r="H19" s="17"/>
    </row>
    <row r="20" spans="2:9" ht="21.75" thickBot="1" x14ac:dyDescent="0.3">
      <c r="C20" s="51" t="s">
        <v>75</v>
      </c>
      <c r="D20" s="52"/>
      <c r="E20" s="52"/>
      <c r="F20" s="53"/>
      <c r="G20" s="19">
        <v>40000</v>
      </c>
    </row>
    <row r="21" spans="2:9" ht="21.75" thickBot="1" x14ac:dyDescent="0.3">
      <c r="C21" s="51" t="s">
        <v>20</v>
      </c>
      <c r="D21" s="52"/>
      <c r="E21" s="52"/>
      <c r="F21" s="53"/>
      <c r="G21" s="20">
        <f>G19-G20</f>
        <v>411546.5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15:D15"/>
    <mergeCell ref="C16:F16"/>
    <mergeCell ref="C17:F17"/>
    <mergeCell ref="D18:F18"/>
    <mergeCell ref="C19:F19"/>
    <mergeCell ref="C20:F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0712-8AC7-47F5-9A5B-548D864261B0}">
  <dimension ref="B2:K19"/>
  <sheetViews>
    <sheetView topLeftCell="B1" workbookViewId="0">
      <selection activeCell="H24" sqref="H24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134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76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91</v>
      </c>
      <c r="C10" s="4">
        <v>1</v>
      </c>
      <c r="D10" s="4" t="s">
        <v>44</v>
      </c>
      <c r="E10" s="5">
        <v>10</v>
      </c>
      <c r="F10" s="4">
        <v>4.5999999999999996</v>
      </c>
      <c r="G10" s="4">
        <f t="shared" ref="G10:G14" si="0">E10*F10</f>
        <v>46</v>
      </c>
      <c r="H10" s="1"/>
      <c r="I10" s="6" t="s">
        <v>14</v>
      </c>
    </row>
    <row r="11" spans="2:11" ht="18.75" x14ac:dyDescent="0.25">
      <c r="B11" s="1" t="s">
        <v>91</v>
      </c>
      <c r="C11" s="4">
        <v>2</v>
      </c>
      <c r="D11" s="4" t="s">
        <v>26</v>
      </c>
      <c r="E11" s="5">
        <v>5</v>
      </c>
      <c r="F11" s="4">
        <v>4.5999999999999996</v>
      </c>
      <c r="G11" s="4">
        <f t="shared" si="0"/>
        <v>23</v>
      </c>
      <c r="I11" s="7"/>
    </row>
    <row r="12" spans="2:11" ht="18.75" x14ac:dyDescent="0.25">
      <c r="B12" s="1"/>
      <c r="C12" s="4">
        <v>3</v>
      </c>
      <c r="D12" s="4" t="s">
        <v>35</v>
      </c>
      <c r="E12" s="5">
        <v>17</v>
      </c>
      <c r="F12" s="4">
        <v>7.5</v>
      </c>
      <c r="G12" s="4">
        <f t="shared" si="0"/>
        <v>127.5</v>
      </c>
      <c r="I12" s="7"/>
    </row>
    <row r="13" spans="2:11" ht="18.75" x14ac:dyDescent="0.25">
      <c r="B13" s="1"/>
      <c r="C13" s="4">
        <v>4</v>
      </c>
      <c r="D13" s="4" t="s">
        <v>16</v>
      </c>
      <c r="E13" s="5">
        <v>35</v>
      </c>
      <c r="F13" s="4">
        <v>5</v>
      </c>
      <c r="G13" s="4">
        <f t="shared" si="0"/>
        <v>175</v>
      </c>
      <c r="I13" s="7"/>
    </row>
    <row r="14" spans="2:11" ht="19.5" thickBot="1" x14ac:dyDescent="0.3">
      <c r="B14" s="1"/>
      <c r="C14" s="4">
        <v>5</v>
      </c>
      <c r="D14" s="4" t="s">
        <v>17</v>
      </c>
      <c r="E14" s="5">
        <v>35</v>
      </c>
      <c r="F14" s="4">
        <v>5</v>
      </c>
      <c r="G14" s="4">
        <f t="shared" si="0"/>
        <v>175</v>
      </c>
      <c r="I14" s="7"/>
    </row>
    <row r="15" spans="2:11" ht="19.5" thickBot="1" x14ac:dyDescent="0.3">
      <c r="B15" s="1"/>
      <c r="C15" s="49" t="s">
        <v>18</v>
      </c>
      <c r="D15" s="50"/>
      <c r="E15" s="8">
        <f>SUM(E10:E14)</f>
        <v>102</v>
      </c>
      <c r="F15" s="9"/>
      <c r="G15" s="10">
        <f>SUM(G10:G14)</f>
        <v>546.5</v>
      </c>
    </row>
    <row r="16" spans="2:11" ht="21.75" thickBot="1" x14ac:dyDescent="0.3">
      <c r="B16" s="1"/>
      <c r="C16" s="51" t="s">
        <v>19</v>
      </c>
      <c r="D16" s="52"/>
      <c r="E16" s="52"/>
      <c r="F16" s="53"/>
      <c r="G16" s="11">
        <v>67</v>
      </c>
    </row>
    <row r="17" spans="2:9" ht="21.75" thickBot="1" x14ac:dyDescent="0.3">
      <c r="B17" s="1"/>
      <c r="C17" s="51" t="s">
        <v>18</v>
      </c>
      <c r="D17" s="52"/>
      <c r="E17" s="52"/>
      <c r="F17" s="53"/>
      <c r="G17" s="12">
        <f>G15*G16</f>
        <v>36615.5</v>
      </c>
    </row>
    <row r="18" spans="2:9" ht="21.75" thickBot="1" x14ac:dyDescent="0.3">
      <c r="C18" s="13" t="s">
        <v>77</v>
      </c>
      <c r="D18" s="51" t="s">
        <v>78</v>
      </c>
      <c r="E18" s="52"/>
      <c r="F18" s="53"/>
      <c r="G18" s="14">
        <f>'27-10-2022 133'!G21</f>
        <v>411546.5</v>
      </c>
      <c r="H18" s="15"/>
      <c r="I18" s="15"/>
    </row>
    <row r="19" spans="2:9" ht="21.75" thickBot="1" x14ac:dyDescent="0.3">
      <c r="C19" s="51" t="s">
        <v>20</v>
      </c>
      <c r="D19" s="52"/>
      <c r="E19" s="52"/>
      <c r="F19" s="53"/>
      <c r="G19" s="16">
        <f>G17+G18</f>
        <v>448162</v>
      </c>
      <c r="H19" s="17"/>
    </row>
  </sheetData>
  <mergeCells count="12">
    <mergeCell ref="C15:D15"/>
    <mergeCell ref="C16:F16"/>
    <mergeCell ref="C17:F17"/>
    <mergeCell ref="D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6894-169B-4CBA-88C5-4740573DC3B8}">
  <dimension ref="B2:K22"/>
  <sheetViews>
    <sheetView topLeftCell="B1" workbookViewId="0">
      <selection activeCell="H18" sqref="H18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135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79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C10" s="4">
        <v>1</v>
      </c>
      <c r="D10" s="4" t="s">
        <v>44</v>
      </c>
      <c r="E10" s="5">
        <v>2</v>
      </c>
      <c r="F10" s="4">
        <v>4.5999999999999996</v>
      </c>
      <c r="G10" s="4">
        <f t="shared" ref="G10:G15" si="0">E10*F10</f>
        <v>9.1999999999999993</v>
      </c>
      <c r="H10" s="1"/>
      <c r="I10" s="6" t="s">
        <v>14</v>
      </c>
    </row>
    <row r="11" spans="2:11" ht="18.75" x14ac:dyDescent="0.25">
      <c r="B11" s="1"/>
      <c r="C11" s="4">
        <v>2</v>
      </c>
      <c r="D11" s="4" t="s">
        <v>26</v>
      </c>
      <c r="E11" s="5">
        <v>9</v>
      </c>
      <c r="F11" s="4">
        <v>4.5999999999999996</v>
      </c>
      <c r="G11" s="4">
        <f t="shared" si="0"/>
        <v>41.4</v>
      </c>
      <c r="I11" s="7"/>
    </row>
    <row r="12" spans="2:11" ht="18.75" x14ac:dyDescent="0.25">
      <c r="B12" s="1"/>
      <c r="C12" s="4">
        <v>3</v>
      </c>
      <c r="D12" s="4" t="s">
        <v>69</v>
      </c>
      <c r="E12" s="5">
        <v>6</v>
      </c>
      <c r="F12" s="4">
        <v>4.5999999999999996</v>
      </c>
      <c r="G12" s="4">
        <f t="shared" si="0"/>
        <v>27.599999999999998</v>
      </c>
      <c r="I12" s="7"/>
    </row>
    <row r="13" spans="2:11" ht="18.75" x14ac:dyDescent="0.25">
      <c r="B13" s="1"/>
      <c r="C13" s="4">
        <v>4</v>
      </c>
      <c r="D13" s="4" t="s">
        <v>35</v>
      </c>
      <c r="E13" s="5">
        <v>17</v>
      </c>
      <c r="F13" s="4">
        <v>7.5</v>
      </c>
      <c r="G13" s="4">
        <f t="shared" si="0"/>
        <v>127.5</v>
      </c>
      <c r="I13" s="7"/>
    </row>
    <row r="14" spans="2:11" ht="18.75" x14ac:dyDescent="0.25">
      <c r="B14" s="1"/>
      <c r="C14" s="4">
        <v>5</v>
      </c>
      <c r="D14" s="4" t="s">
        <v>16</v>
      </c>
      <c r="E14" s="5">
        <v>35</v>
      </c>
      <c r="F14" s="4">
        <v>5</v>
      </c>
      <c r="G14" s="4">
        <f t="shared" si="0"/>
        <v>175</v>
      </c>
      <c r="I14" s="7"/>
    </row>
    <row r="15" spans="2:11" ht="19.5" thickBot="1" x14ac:dyDescent="0.3">
      <c r="B15" s="1"/>
      <c r="C15" s="4">
        <v>6</v>
      </c>
      <c r="D15" s="4" t="s">
        <v>17</v>
      </c>
      <c r="E15" s="5">
        <v>35</v>
      </c>
      <c r="F15" s="4">
        <v>5</v>
      </c>
      <c r="G15" s="4">
        <f t="shared" si="0"/>
        <v>175</v>
      </c>
      <c r="I15" s="7"/>
    </row>
    <row r="16" spans="2:11" ht="19.5" thickBot="1" x14ac:dyDescent="0.3">
      <c r="B16" s="1"/>
      <c r="C16" s="49" t="s">
        <v>18</v>
      </c>
      <c r="D16" s="50"/>
      <c r="E16" s="8">
        <f>SUM(E10:E15)</f>
        <v>104</v>
      </c>
      <c r="F16" s="9"/>
      <c r="G16" s="10">
        <f>SUM(G10:G15)</f>
        <v>555.70000000000005</v>
      </c>
    </row>
    <row r="17" spans="2:9" ht="21.75" thickBot="1" x14ac:dyDescent="0.3">
      <c r="B17" s="1"/>
      <c r="C17" s="51" t="s">
        <v>19</v>
      </c>
      <c r="D17" s="52"/>
      <c r="E17" s="52"/>
      <c r="F17" s="53"/>
      <c r="G17" s="11">
        <v>67</v>
      </c>
    </row>
    <row r="18" spans="2:9" ht="21.75" thickBot="1" x14ac:dyDescent="0.3">
      <c r="B18" s="1"/>
      <c r="C18" s="51" t="s">
        <v>18</v>
      </c>
      <c r="D18" s="52"/>
      <c r="E18" s="52"/>
      <c r="F18" s="53"/>
      <c r="G18" s="12">
        <f>G16*G17</f>
        <v>37231.9</v>
      </c>
    </row>
    <row r="19" spans="2:9" ht="21.75" thickBot="1" x14ac:dyDescent="0.3">
      <c r="C19" s="13" t="s">
        <v>80</v>
      </c>
      <c r="D19" s="51" t="s">
        <v>81</v>
      </c>
      <c r="E19" s="52"/>
      <c r="F19" s="53"/>
      <c r="G19" s="14">
        <f>'28-10-2022 134'!G19</f>
        <v>448162</v>
      </c>
      <c r="H19" s="15"/>
      <c r="I19" s="15"/>
    </row>
    <row r="20" spans="2:9" ht="21.75" thickBot="1" x14ac:dyDescent="0.3">
      <c r="C20" s="51" t="s">
        <v>20</v>
      </c>
      <c r="D20" s="52"/>
      <c r="E20" s="52"/>
      <c r="F20" s="53"/>
      <c r="G20" s="16">
        <f>G18+G19</f>
        <v>485393.9</v>
      </c>
      <c r="H20" s="17"/>
    </row>
    <row r="21" spans="2:9" ht="21.75" thickBot="1" x14ac:dyDescent="0.3">
      <c r="C21" s="51" t="s">
        <v>82</v>
      </c>
      <c r="D21" s="52"/>
      <c r="E21" s="52"/>
      <c r="F21" s="53"/>
      <c r="G21" s="19">
        <v>50000</v>
      </c>
    </row>
    <row r="22" spans="2:9" ht="21.75" thickBot="1" x14ac:dyDescent="0.3">
      <c r="C22" s="51" t="s">
        <v>20</v>
      </c>
      <c r="D22" s="52"/>
      <c r="E22" s="52"/>
      <c r="F22" s="53"/>
      <c r="G22" s="20">
        <f>G20-G21</f>
        <v>435393.9</v>
      </c>
    </row>
  </sheetData>
  <sortState xmlns:xlrd2="http://schemas.microsoft.com/office/spreadsheetml/2017/richdata2" ref="D10:G15">
    <sortCondition ref="D10:D15"/>
  </sortState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89EE-58F0-40F6-B144-56C6E48E16EF}">
  <dimension ref="B2:K22"/>
  <sheetViews>
    <sheetView topLeftCell="B1" workbookViewId="0">
      <selection activeCell="B11" sqref="B11:B13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136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83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C10" s="4">
        <v>1</v>
      </c>
      <c r="D10" s="4" t="s">
        <v>22</v>
      </c>
      <c r="E10" s="5">
        <v>11</v>
      </c>
      <c r="F10" s="4">
        <v>5.7</v>
      </c>
      <c r="G10" s="4">
        <f t="shared" ref="G10:G15" si="0">E10*F10</f>
        <v>62.7</v>
      </c>
      <c r="H10" s="1"/>
      <c r="I10" s="6" t="s">
        <v>14</v>
      </c>
    </row>
    <row r="11" spans="2:11" ht="18.75" x14ac:dyDescent="0.25">
      <c r="B11" s="1" t="s">
        <v>91</v>
      </c>
      <c r="C11" s="4">
        <v>2</v>
      </c>
      <c r="D11" s="4" t="s">
        <v>44</v>
      </c>
      <c r="E11" s="5">
        <v>5</v>
      </c>
      <c r="F11" s="4">
        <v>4.5999999999999996</v>
      </c>
      <c r="G11" s="4">
        <f t="shared" si="0"/>
        <v>23</v>
      </c>
      <c r="I11" s="7"/>
    </row>
    <row r="12" spans="2:11" ht="18.75" x14ac:dyDescent="0.25">
      <c r="B12" s="1" t="s">
        <v>91</v>
      </c>
      <c r="C12" s="4">
        <v>3</v>
      </c>
      <c r="D12" s="4" t="s">
        <v>26</v>
      </c>
      <c r="E12" s="5">
        <v>5</v>
      </c>
      <c r="F12" s="4">
        <v>4.5999999999999996</v>
      </c>
      <c r="G12" s="4">
        <f t="shared" si="0"/>
        <v>23</v>
      </c>
      <c r="I12" s="7"/>
    </row>
    <row r="13" spans="2:11" ht="18.75" x14ac:dyDescent="0.25">
      <c r="B13" s="1" t="s">
        <v>91</v>
      </c>
      <c r="C13" s="4">
        <v>4</v>
      </c>
      <c r="D13" s="4" t="s">
        <v>60</v>
      </c>
      <c r="E13" s="5">
        <v>5</v>
      </c>
      <c r="F13" s="4">
        <v>5</v>
      </c>
      <c r="G13" s="4">
        <f t="shared" si="0"/>
        <v>25</v>
      </c>
      <c r="I13" s="7"/>
    </row>
    <row r="14" spans="2:11" ht="18.75" x14ac:dyDescent="0.25">
      <c r="B14" s="1"/>
      <c r="C14" s="4">
        <v>5</v>
      </c>
      <c r="D14" s="4" t="s">
        <v>16</v>
      </c>
      <c r="E14" s="5">
        <v>35</v>
      </c>
      <c r="F14" s="4">
        <v>5</v>
      </c>
      <c r="G14" s="4">
        <f t="shared" si="0"/>
        <v>175</v>
      </c>
      <c r="I14" s="7"/>
    </row>
    <row r="15" spans="2:11" ht="19.5" thickBot="1" x14ac:dyDescent="0.3">
      <c r="B15" s="1"/>
      <c r="C15" s="4">
        <v>6</v>
      </c>
      <c r="D15" s="4" t="s">
        <v>17</v>
      </c>
      <c r="E15" s="5">
        <v>35</v>
      </c>
      <c r="F15" s="4">
        <v>5</v>
      </c>
      <c r="G15" s="4">
        <f t="shared" si="0"/>
        <v>175</v>
      </c>
      <c r="I15" s="7"/>
    </row>
    <row r="16" spans="2:11" ht="19.5" thickBot="1" x14ac:dyDescent="0.3">
      <c r="B16" s="1"/>
      <c r="C16" s="49" t="s">
        <v>18</v>
      </c>
      <c r="D16" s="50"/>
      <c r="E16" s="8">
        <f>SUM(E10:E15)</f>
        <v>96</v>
      </c>
      <c r="F16" s="9"/>
      <c r="G16" s="10">
        <f>SUM(G10:G15)</f>
        <v>483.7</v>
      </c>
    </row>
    <row r="17" spans="2:9" ht="21.75" thickBot="1" x14ac:dyDescent="0.3">
      <c r="B17" s="1"/>
      <c r="C17" s="51" t="s">
        <v>19</v>
      </c>
      <c r="D17" s="52"/>
      <c r="E17" s="52"/>
      <c r="F17" s="53"/>
      <c r="G17" s="11">
        <v>67</v>
      </c>
    </row>
    <row r="18" spans="2:9" ht="21.75" thickBot="1" x14ac:dyDescent="0.3">
      <c r="B18" s="1"/>
      <c r="C18" s="51" t="s">
        <v>18</v>
      </c>
      <c r="D18" s="52"/>
      <c r="E18" s="52"/>
      <c r="F18" s="53"/>
      <c r="G18" s="12">
        <f>G16*G17</f>
        <v>32407.899999999998</v>
      </c>
    </row>
    <row r="19" spans="2:9" ht="21.75" thickBot="1" x14ac:dyDescent="0.3">
      <c r="C19" s="13" t="s">
        <v>84</v>
      </c>
      <c r="D19" s="51" t="s">
        <v>85</v>
      </c>
      <c r="E19" s="52"/>
      <c r="F19" s="53"/>
      <c r="G19" s="14">
        <f>'29-10-2022 135'!G22</f>
        <v>435393.9</v>
      </c>
      <c r="H19" s="15"/>
      <c r="I19" s="15"/>
    </row>
    <row r="20" spans="2:9" ht="21.75" thickBot="1" x14ac:dyDescent="0.3">
      <c r="C20" s="51" t="s">
        <v>20</v>
      </c>
      <c r="D20" s="52"/>
      <c r="E20" s="52"/>
      <c r="F20" s="53"/>
      <c r="G20" s="16">
        <f>G18+G19</f>
        <v>467801.80000000005</v>
      </c>
      <c r="H20" s="17"/>
    </row>
    <row r="21" spans="2:9" ht="21.75" thickBot="1" x14ac:dyDescent="0.3">
      <c r="C21" s="51" t="s">
        <v>86</v>
      </c>
      <c r="D21" s="52"/>
      <c r="E21" s="52"/>
      <c r="F21" s="53"/>
      <c r="G21" s="19">
        <v>40000</v>
      </c>
    </row>
    <row r="22" spans="2:9" ht="21.75" thickBot="1" x14ac:dyDescent="0.3">
      <c r="C22" s="51" t="s">
        <v>20</v>
      </c>
      <c r="D22" s="52"/>
      <c r="E22" s="52"/>
      <c r="F22" s="53"/>
      <c r="G22" s="20">
        <f>G20-G21</f>
        <v>427801.80000000005</v>
      </c>
    </row>
  </sheetData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D364-446A-45E8-A9FF-2EC283CC117F}">
  <dimension ref="B2:K21"/>
  <sheetViews>
    <sheetView tabSelected="1" topLeftCell="B4" workbookViewId="0">
      <selection activeCell="H17" sqref="H17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137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87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91</v>
      </c>
      <c r="C10" s="4">
        <v>1</v>
      </c>
      <c r="D10" s="4" t="s">
        <v>44</v>
      </c>
      <c r="E10" s="5">
        <v>10</v>
      </c>
      <c r="F10" s="4">
        <v>4.5999999999999996</v>
      </c>
      <c r="G10" s="4">
        <f>E10*F10</f>
        <v>46</v>
      </c>
      <c r="I10" s="7"/>
    </row>
    <row r="11" spans="2:11" ht="18.75" x14ac:dyDescent="0.25">
      <c r="B11" s="1" t="s">
        <v>91</v>
      </c>
      <c r="C11" s="4">
        <v>2</v>
      </c>
      <c r="D11" s="4" t="s">
        <v>26</v>
      </c>
      <c r="E11" s="5">
        <v>5</v>
      </c>
      <c r="F11" s="4">
        <v>4.5999999999999996</v>
      </c>
      <c r="G11" s="4">
        <f>E11*F11</f>
        <v>23</v>
      </c>
      <c r="I11" s="7"/>
    </row>
    <row r="12" spans="2:11" ht="18.75" x14ac:dyDescent="0.25">
      <c r="B12" s="1"/>
      <c r="C12" s="4">
        <v>3</v>
      </c>
      <c r="D12" s="4" t="s">
        <v>35</v>
      </c>
      <c r="E12" s="5">
        <v>23</v>
      </c>
      <c r="F12" s="4">
        <v>7.5</v>
      </c>
      <c r="G12" s="4">
        <f>E12*F12</f>
        <v>172.5</v>
      </c>
      <c r="I12" s="7"/>
    </row>
    <row r="13" spans="2:11" ht="18.75" x14ac:dyDescent="0.25">
      <c r="B13" s="1"/>
      <c r="C13" s="4">
        <v>4</v>
      </c>
      <c r="D13" s="4" t="s">
        <v>16</v>
      </c>
      <c r="E13" s="5">
        <v>40</v>
      </c>
      <c r="F13" s="4">
        <v>5</v>
      </c>
      <c r="G13" s="4">
        <f>E13*F13</f>
        <v>200</v>
      </c>
      <c r="I13" s="7"/>
    </row>
    <row r="14" spans="2:11" ht="19.5" thickBot="1" x14ac:dyDescent="0.3">
      <c r="B14" s="1"/>
      <c r="C14" s="4">
        <v>5</v>
      </c>
      <c r="D14" s="4" t="s">
        <v>17</v>
      </c>
      <c r="E14" s="5">
        <v>35</v>
      </c>
      <c r="F14" s="4">
        <v>5</v>
      </c>
      <c r="G14" s="4">
        <f>E14*F14</f>
        <v>175</v>
      </c>
      <c r="I14" s="7"/>
    </row>
    <row r="15" spans="2:11" ht="19.5" thickBot="1" x14ac:dyDescent="0.3">
      <c r="B15" s="1"/>
      <c r="C15" s="49" t="s">
        <v>18</v>
      </c>
      <c r="D15" s="50"/>
      <c r="E15" s="8">
        <f>SUM(E10:E14)</f>
        <v>113</v>
      </c>
      <c r="F15" s="9"/>
      <c r="G15" s="10">
        <f>SUM(G10:G14)</f>
        <v>616.5</v>
      </c>
    </row>
    <row r="16" spans="2:11" ht="21.75" thickBot="1" x14ac:dyDescent="0.3">
      <c r="B16" s="1"/>
      <c r="C16" s="51" t="s">
        <v>19</v>
      </c>
      <c r="D16" s="52"/>
      <c r="E16" s="52"/>
      <c r="F16" s="53"/>
      <c r="G16" s="11">
        <v>67</v>
      </c>
    </row>
    <row r="17" spans="2:9" ht="21.75" thickBot="1" x14ac:dyDescent="0.3">
      <c r="B17" s="1"/>
      <c r="C17" s="51" t="s">
        <v>18</v>
      </c>
      <c r="D17" s="52"/>
      <c r="E17" s="52"/>
      <c r="F17" s="53"/>
      <c r="G17" s="12">
        <f>G15*G16</f>
        <v>41305.5</v>
      </c>
    </row>
    <row r="18" spans="2:9" ht="21.75" thickBot="1" x14ac:dyDescent="0.3">
      <c r="C18" s="13" t="s">
        <v>88</v>
      </c>
      <c r="D18" s="51" t="s">
        <v>89</v>
      </c>
      <c r="E18" s="52"/>
      <c r="F18" s="53"/>
      <c r="G18" s="14">
        <f>'30-10-2022 136'!G22</f>
        <v>427801.80000000005</v>
      </c>
      <c r="H18" s="15"/>
      <c r="I18" s="15"/>
    </row>
    <row r="19" spans="2:9" ht="21.75" thickBot="1" x14ac:dyDescent="0.3">
      <c r="C19" s="51" t="s">
        <v>20</v>
      </c>
      <c r="D19" s="52"/>
      <c r="E19" s="52"/>
      <c r="F19" s="53"/>
      <c r="G19" s="16">
        <f>G17+G18</f>
        <v>469107.30000000005</v>
      </c>
      <c r="H19" s="17"/>
    </row>
    <row r="20" spans="2:9" ht="21.75" thickBot="1" x14ac:dyDescent="0.3">
      <c r="C20" s="51" t="s">
        <v>90</v>
      </c>
      <c r="D20" s="52"/>
      <c r="E20" s="52"/>
      <c r="F20" s="53"/>
      <c r="G20" s="19">
        <v>35000</v>
      </c>
    </row>
    <row r="21" spans="2:9" ht="21.75" thickBot="1" x14ac:dyDescent="0.3">
      <c r="C21" s="51" t="s">
        <v>20</v>
      </c>
      <c r="D21" s="52"/>
      <c r="E21" s="52"/>
      <c r="F21" s="53"/>
      <c r="G21" s="20">
        <f>G19-G20</f>
        <v>434107.30000000005</v>
      </c>
    </row>
  </sheetData>
  <sortState xmlns:xlrd2="http://schemas.microsoft.com/office/spreadsheetml/2017/richdata2" ref="D10:G14">
    <sortCondition ref="D10:D14"/>
  </sortState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15:D15"/>
    <mergeCell ref="C16:F16"/>
    <mergeCell ref="C17:F17"/>
    <mergeCell ref="D18:F18"/>
    <mergeCell ref="C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1E5C-561C-4382-946E-8641EE967FBD}">
  <dimension ref="B2:K23"/>
  <sheetViews>
    <sheetView topLeftCell="B1" workbookViewId="0">
      <selection activeCell="B11" sqref="B11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124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32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C10" s="4">
        <v>1</v>
      </c>
      <c r="D10" s="4" t="s">
        <v>13</v>
      </c>
      <c r="E10" s="5">
        <v>10</v>
      </c>
      <c r="F10" s="18">
        <v>4.5999999999999996</v>
      </c>
      <c r="G10" s="4">
        <f t="shared" ref="G10:G16" si="0">E10*F10</f>
        <v>46</v>
      </c>
      <c r="H10" s="1"/>
      <c r="I10" s="6" t="s">
        <v>14</v>
      </c>
    </row>
    <row r="11" spans="2:11" ht="18.75" x14ac:dyDescent="0.25">
      <c r="B11" s="1" t="s">
        <v>91</v>
      </c>
      <c r="C11" s="4">
        <v>2</v>
      </c>
      <c r="D11" s="4" t="s">
        <v>26</v>
      </c>
      <c r="E11" s="5">
        <v>5</v>
      </c>
      <c r="F11" s="4">
        <v>4.5999999999999996</v>
      </c>
      <c r="G11" s="4">
        <f t="shared" si="0"/>
        <v>23</v>
      </c>
      <c r="I11" s="7"/>
    </row>
    <row r="12" spans="2:11" ht="18.75" x14ac:dyDescent="0.25">
      <c r="B12" s="1"/>
      <c r="C12" s="4">
        <v>3</v>
      </c>
      <c r="D12" s="4" t="s">
        <v>27</v>
      </c>
      <c r="E12" s="5">
        <v>6</v>
      </c>
      <c r="F12" s="4">
        <v>4.5999999999999996</v>
      </c>
      <c r="G12" s="4">
        <f t="shared" si="0"/>
        <v>27.599999999999998</v>
      </c>
      <c r="I12" s="7"/>
    </row>
    <row r="13" spans="2:11" ht="18.75" x14ac:dyDescent="0.25">
      <c r="B13" s="1"/>
      <c r="C13" s="4">
        <v>4</v>
      </c>
      <c r="D13" s="4" t="s">
        <v>16</v>
      </c>
      <c r="E13" s="5">
        <v>35</v>
      </c>
      <c r="F13" s="4">
        <v>5</v>
      </c>
      <c r="G13" s="4">
        <f t="shared" si="0"/>
        <v>175</v>
      </c>
      <c r="I13" s="7"/>
    </row>
    <row r="14" spans="2:11" ht="18.75" x14ac:dyDescent="0.25">
      <c r="B14" s="1"/>
      <c r="C14" s="4">
        <v>5</v>
      </c>
      <c r="D14" s="4" t="s">
        <v>28</v>
      </c>
      <c r="E14" s="5">
        <v>1</v>
      </c>
      <c r="F14" s="4"/>
      <c r="G14" s="4">
        <v>12.8</v>
      </c>
      <c r="I14" s="7"/>
    </row>
    <row r="15" spans="2:11" ht="18.75" x14ac:dyDescent="0.25">
      <c r="C15" s="4">
        <v>6</v>
      </c>
      <c r="D15" s="4" t="s">
        <v>29</v>
      </c>
      <c r="E15" s="5">
        <v>10</v>
      </c>
      <c r="F15" s="4">
        <v>4.5999999999999996</v>
      </c>
      <c r="G15" s="4">
        <f t="shared" si="0"/>
        <v>46</v>
      </c>
    </row>
    <row r="16" spans="2:11" ht="19.5" thickBot="1" x14ac:dyDescent="0.3">
      <c r="C16" s="4">
        <v>7</v>
      </c>
      <c r="D16" s="4" t="s">
        <v>17</v>
      </c>
      <c r="E16" s="5">
        <v>35</v>
      </c>
      <c r="F16" s="4">
        <v>5</v>
      </c>
      <c r="G16" s="4">
        <f t="shared" si="0"/>
        <v>175</v>
      </c>
    </row>
    <row r="17" spans="2:9" ht="19.5" thickBot="1" x14ac:dyDescent="0.3">
      <c r="B17" s="1"/>
      <c r="C17" s="49" t="s">
        <v>18</v>
      </c>
      <c r="D17" s="50"/>
      <c r="E17" s="8">
        <f>SUM(E10:E16)</f>
        <v>102</v>
      </c>
      <c r="F17" s="9"/>
      <c r="G17" s="10">
        <f>SUM(G10:G16)</f>
        <v>505.40000000000003</v>
      </c>
    </row>
    <row r="18" spans="2:9" ht="21.75" thickBot="1" x14ac:dyDescent="0.3">
      <c r="B18" s="1"/>
      <c r="C18" s="51" t="s">
        <v>19</v>
      </c>
      <c r="D18" s="52"/>
      <c r="E18" s="52"/>
      <c r="F18" s="53"/>
      <c r="G18" s="11">
        <v>67</v>
      </c>
    </row>
    <row r="19" spans="2:9" ht="21.75" thickBot="1" x14ac:dyDescent="0.3">
      <c r="B19" s="1"/>
      <c r="C19" s="51" t="s">
        <v>18</v>
      </c>
      <c r="D19" s="52"/>
      <c r="E19" s="52"/>
      <c r="F19" s="53"/>
      <c r="G19" s="12">
        <f>G17*G18</f>
        <v>33861.800000000003</v>
      </c>
    </row>
    <row r="20" spans="2:9" ht="21.75" thickBot="1" x14ac:dyDescent="0.3">
      <c r="C20" s="13" t="s">
        <v>30</v>
      </c>
      <c r="D20" s="51" t="s">
        <v>37</v>
      </c>
      <c r="E20" s="52"/>
      <c r="F20" s="53"/>
      <c r="G20" s="14">
        <f>'17-10-2022 123'!G20</f>
        <v>361948.19999999995</v>
      </c>
      <c r="H20" s="15"/>
      <c r="I20" s="15"/>
    </row>
    <row r="21" spans="2:9" ht="21.75" thickBot="1" x14ac:dyDescent="0.3">
      <c r="C21" s="51" t="s">
        <v>20</v>
      </c>
      <c r="D21" s="52"/>
      <c r="E21" s="52"/>
      <c r="F21" s="53"/>
      <c r="G21" s="16">
        <f>G19+G20</f>
        <v>395809.99999999994</v>
      </c>
      <c r="H21" s="17"/>
    </row>
    <row r="22" spans="2:9" ht="21.75" thickBot="1" x14ac:dyDescent="0.3">
      <c r="C22" s="51" t="s">
        <v>31</v>
      </c>
      <c r="D22" s="52"/>
      <c r="E22" s="52"/>
      <c r="F22" s="53"/>
      <c r="G22" s="19">
        <v>45000</v>
      </c>
    </row>
    <row r="23" spans="2:9" ht="21.75" thickBot="1" x14ac:dyDescent="0.3">
      <c r="C23" s="51" t="s">
        <v>20</v>
      </c>
      <c r="D23" s="52"/>
      <c r="E23" s="52"/>
      <c r="F23" s="53"/>
      <c r="G23" s="20">
        <f>G21-G22</f>
        <v>350809.99999999994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5FEB-ED1A-4CCD-9852-097D36AC8B06}">
  <dimension ref="B2:K20"/>
  <sheetViews>
    <sheetView topLeftCell="B1" workbookViewId="0">
      <selection activeCell="B10" sqref="B10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125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33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91</v>
      </c>
      <c r="C10" s="4">
        <v>1</v>
      </c>
      <c r="D10" s="4" t="s">
        <v>13</v>
      </c>
      <c r="E10" s="5">
        <v>10</v>
      </c>
      <c r="F10" s="18">
        <v>4.5999999999999996</v>
      </c>
      <c r="G10" s="4">
        <f t="shared" ref="G10:G13" si="0">E10*F10</f>
        <v>46</v>
      </c>
      <c r="H10" s="1"/>
      <c r="I10" s="6" t="s">
        <v>14</v>
      </c>
    </row>
    <row r="11" spans="2:11" ht="18.75" x14ac:dyDescent="0.25">
      <c r="B11" s="1"/>
      <c r="C11" s="4">
        <v>2</v>
      </c>
      <c r="D11" s="4" t="s">
        <v>35</v>
      </c>
      <c r="E11" s="5">
        <v>22</v>
      </c>
      <c r="F11" s="4">
        <v>7.5</v>
      </c>
      <c r="G11" s="4">
        <f t="shared" si="0"/>
        <v>165</v>
      </c>
      <c r="I11" s="7"/>
    </row>
    <row r="12" spans="2:11" ht="18.75" x14ac:dyDescent="0.25">
      <c r="B12" s="1"/>
      <c r="C12" s="4">
        <v>3</v>
      </c>
      <c r="D12" s="4" t="s">
        <v>16</v>
      </c>
      <c r="E12" s="5">
        <v>40</v>
      </c>
      <c r="F12" s="4">
        <v>5</v>
      </c>
      <c r="G12" s="4">
        <f t="shared" si="0"/>
        <v>200</v>
      </c>
      <c r="I12" s="7"/>
    </row>
    <row r="13" spans="2:11" ht="19.5" thickBot="1" x14ac:dyDescent="0.3">
      <c r="B13" s="1"/>
      <c r="C13" s="4">
        <v>4</v>
      </c>
      <c r="D13" s="4" t="s">
        <v>17</v>
      </c>
      <c r="E13" s="5">
        <v>40</v>
      </c>
      <c r="F13" s="4">
        <v>5</v>
      </c>
      <c r="G13" s="4">
        <f t="shared" si="0"/>
        <v>200</v>
      </c>
      <c r="I13" s="7"/>
    </row>
    <row r="14" spans="2:11" ht="19.5" thickBot="1" x14ac:dyDescent="0.3">
      <c r="B14" s="1"/>
      <c r="C14" s="49" t="s">
        <v>18</v>
      </c>
      <c r="D14" s="50"/>
      <c r="E14" s="8">
        <f>SUM(E10:E13)</f>
        <v>112</v>
      </c>
      <c r="F14" s="9"/>
      <c r="G14" s="10">
        <f>SUM(G10:G13)</f>
        <v>611</v>
      </c>
    </row>
    <row r="15" spans="2:11" ht="21.75" thickBot="1" x14ac:dyDescent="0.3">
      <c r="B15" s="1"/>
      <c r="C15" s="51" t="s">
        <v>19</v>
      </c>
      <c r="D15" s="52"/>
      <c r="E15" s="52"/>
      <c r="F15" s="53"/>
      <c r="G15" s="11">
        <v>67</v>
      </c>
    </row>
    <row r="16" spans="2:11" ht="21.75" thickBot="1" x14ac:dyDescent="0.3">
      <c r="B16" s="1"/>
      <c r="C16" s="51" t="s">
        <v>18</v>
      </c>
      <c r="D16" s="52"/>
      <c r="E16" s="52"/>
      <c r="F16" s="53"/>
      <c r="G16" s="12">
        <f>G14*G15</f>
        <v>40937</v>
      </c>
    </row>
    <row r="17" spans="3:9" ht="21.75" thickBot="1" x14ac:dyDescent="0.3">
      <c r="C17" s="13" t="s">
        <v>34</v>
      </c>
      <c r="D17" s="51" t="s">
        <v>38</v>
      </c>
      <c r="E17" s="52"/>
      <c r="F17" s="53"/>
      <c r="G17" s="14">
        <f>'18-10-2022 124'!G23</f>
        <v>350809.99999999994</v>
      </c>
      <c r="H17" s="15"/>
      <c r="I17" s="15"/>
    </row>
    <row r="18" spans="3:9" ht="21.75" thickBot="1" x14ac:dyDescent="0.3">
      <c r="C18" s="51" t="s">
        <v>20</v>
      </c>
      <c r="D18" s="52"/>
      <c r="E18" s="52"/>
      <c r="F18" s="53"/>
      <c r="G18" s="16">
        <f>G16+G17</f>
        <v>391746.99999999994</v>
      </c>
      <c r="H18" s="17"/>
    </row>
    <row r="19" spans="3:9" ht="21.75" thickBot="1" x14ac:dyDescent="0.3">
      <c r="C19" s="51" t="s">
        <v>36</v>
      </c>
      <c r="D19" s="52"/>
      <c r="E19" s="52"/>
      <c r="F19" s="53"/>
      <c r="G19" s="19">
        <v>35000</v>
      </c>
    </row>
    <row r="20" spans="3:9" ht="21.75" thickBot="1" x14ac:dyDescent="0.3">
      <c r="C20" s="51" t="s">
        <v>20</v>
      </c>
      <c r="D20" s="52"/>
      <c r="E20" s="52"/>
      <c r="F20" s="53"/>
      <c r="G20" s="20">
        <f>G18-G19</f>
        <v>356746.99999999994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7265-3E86-4793-9154-1E22DF3D084B}">
  <dimension ref="B2:K21"/>
  <sheetViews>
    <sheetView topLeftCell="B1" workbookViewId="0">
      <selection activeCell="B11" sqref="B11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126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39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C10" s="4">
        <v>1</v>
      </c>
      <c r="D10" s="4" t="s">
        <v>22</v>
      </c>
      <c r="E10" s="5">
        <v>10</v>
      </c>
      <c r="F10" s="18">
        <v>5.7</v>
      </c>
      <c r="G10" s="4">
        <f>E10*F10</f>
        <v>57</v>
      </c>
      <c r="H10" s="1"/>
      <c r="I10" s="6" t="s">
        <v>14</v>
      </c>
    </row>
    <row r="11" spans="2:11" ht="18.75" x14ac:dyDescent="0.25">
      <c r="B11" s="1" t="s">
        <v>91</v>
      </c>
      <c r="C11" s="4">
        <v>2</v>
      </c>
      <c r="D11" s="4" t="s">
        <v>26</v>
      </c>
      <c r="E11" s="5">
        <v>5</v>
      </c>
      <c r="F11" s="4">
        <v>4.5999999999999996</v>
      </c>
      <c r="G11" s="4">
        <f>E11*F11</f>
        <v>23</v>
      </c>
      <c r="I11" s="7"/>
    </row>
    <row r="12" spans="2:11" ht="18.75" x14ac:dyDescent="0.25">
      <c r="B12" s="1"/>
      <c r="C12" s="4">
        <v>3</v>
      </c>
      <c r="D12" s="4" t="s">
        <v>35</v>
      </c>
      <c r="E12" s="5">
        <v>22</v>
      </c>
      <c r="F12" s="4">
        <v>7.5</v>
      </c>
      <c r="G12" s="4">
        <f>E12*F12</f>
        <v>165</v>
      </c>
      <c r="I12" s="7"/>
    </row>
    <row r="13" spans="2:11" ht="18.75" x14ac:dyDescent="0.25">
      <c r="B13" s="1"/>
      <c r="C13" s="4">
        <v>4</v>
      </c>
      <c r="D13" s="4" t="s">
        <v>16</v>
      </c>
      <c r="E13" s="5">
        <v>35</v>
      </c>
      <c r="F13" s="4">
        <v>5</v>
      </c>
      <c r="G13" s="4">
        <f>E13*F13</f>
        <v>175</v>
      </c>
      <c r="I13" s="7"/>
    </row>
    <row r="14" spans="2:11" ht="19.5" thickBot="1" x14ac:dyDescent="0.3">
      <c r="B14" s="1"/>
      <c r="C14" s="4">
        <v>5</v>
      </c>
      <c r="D14" s="4" t="s">
        <v>17</v>
      </c>
      <c r="E14" s="5">
        <v>35</v>
      </c>
      <c r="F14" s="4">
        <v>5</v>
      </c>
      <c r="G14" s="4">
        <f>E14*F14</f>
        <v>175</v>
      </c>
      <c r="I14" s="7"/>
    </row>
    <row r="15" spans="2:11" ht="19.5" thickBot="1" x14ac:dyDescent="0.3">
      <c r="B15" s="1"/>
      <c r="C15" s="49" t="s">
        <v>18</v>
      </c>
      <c r="D15" s="50"/>
      <c r="E15" s="8">
        <f>SUM(E10:E14)</f>
        <v>107</v>
      </c>
      <c r="F15" s="9"/>
      <c r="G15" s="10">
        <f>SUM(G10:G14)</f>
        <v>595</v>
      </c>
    </row>
    <row r="16" spans="2:11" ht="21.75" thickBot="1" x14ac:dyDescent="0.3">
      <c r="B16" s="1"/>
      <c r="C16" s="51" t="s">
        <v>19</v>
      </c>
      <c r="D16" s="52"/>
      <c r="E16" s="52"/>
      <c r="F16" s="53"/>
      <c r="G16" s="11">
        <v>67</v>
      </c>
    </row>
    <row r="17" spans="2:9" ht="21.75" thickBot="1" x14ac:dyDescent="0.3">
      <c r="B17" s="1"/>
      <c r="C17" s="51" t="s">
        <v>18</v>
      </c>
      <c r="D17" s="52"/>
      <c r="E17" s="52"/>
      <c r="F17" s="53"/>
      <c r="G17" s="12">
        <f>G15*G16</f>
        <v>39865</v>
      </c>
    </row>
    <row r="18" spans="2:9" ht="21.75" thickBot="1" x14ac:dyDescent="0.3">
      <c r="C18" s="13" t="s">
        <v>40</v>
      </c>
      <c r="D18" s="51" t="s">
        <v>41</v>
      </c>
      <c r="E18" s="52"/>
      <c r="F18" s="53"/>
      <c r="G18" s="14">
        <f>'19-10-2022 125'!G20</f>
        <v>356746.99999999994</v>
      </c>
      <c r="H18" s="15"/>
      <c r="I18" s="15"/>
    </row>
    <row r="19" spans="2:9" ht="21.75" thickBot="1" x14ac:dyDescent="0.3">
      <c r="C19" s="51" t="s">
        <v>20</v>
      </c>
      <c r="D19" s="52"/>
      <c r="E19" s="52"/>
      <c r="F19" s="53"/>
      <c r="G19" s="16">
        <f>G17+G18</f>
        <v>396611.99999999994</v>
      </c>
      <c r="H19" s="17"/>
    </row>
    <row r="20" spans="2:9" ht="21.75" thickBot="1" x14ac:dyDescent="0.3">
      <c r="C20" s="51" t="s">
        <v>42</v>
      </c>
      <c r="D20" s="52"/>
      <c r="E20" s="52"/>
      <c r="F20" s="53"/>
      <c r="G20" s="19">
        <v>40000</v>
      </c>
    </row>
    <row r="21" spans="2:9" ht="21.75" thickBot="1" x14ac:dyDescent="0.3">
      <c r="C21" s="51" t="s">
        <v>20</v>
      </c>
      <c r="D21" s="52"/>
      <c r="E21" s="52"/>
      <c r="F21" s="53"/>
      <c r="G21" s="20">
        <f>G19-G20</f>
        <v>356611.99999999994</v>
      </c>
    </row>
  </sheetData>
  <sortState xmlns:xlrd2="http://schemas.microsoft.com/office/spreadsheetml/2017/richdata2" ref="D10:G14">
    <sortCondition ref="D10:D14"/>
  </sortState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15:D15"/>
    <mergeCell ref="C16:F16"/>
    <mergeCell ref="C17:F17"/>
    <mergeCell ref="D18:F18"/>
    <mergeCell ref="C19:F19"/>
    <mergeCell ref="C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A64D-280F-4F61-A088-0DEC9845694D}">
  <dimension ref="B2:K22"/>
  <sheetViews>
    <sheetView topLeftCell="B1" workbookViewId="0">
      <selection activeCell="B10" sqref="B10:B11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127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43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91</v>
      </c>
      <c r="C10" s="4">
        <v>1</v>
      </c>
      <c r="D10" s="4" t="s">
        <v>44</v>
      </c>
      <c r="E10" s="5">
        <v>5</v>
      </c>
      <c r="F10" s="18">
        <v>4.5999999999999996</v>
      </c>
      <c r="G10" s="4">
        <f>E10*F10</f>
        <v>23</v>
      </c>
      <c r="H10" s="1"/>
      <c r="I10" s="6" t="s">
        <v>14</v>
      </c>
    </row>
    <row r="11" spans="2:11" ht="18.75" x14ac:dyDescent="0.25">
      <c r="B11" s="1" t="s">
        <v>91</v>
      </c>
      <c r="C11" s="4">
        <v>2</v>
      </c>
      <c r="D11" s="4" t="s">
        <v>26</v>
      </c>
      <c r="E11" s="5">
        <v>5</v>
      </c>
      <c r="F11" s="4">
        <v>4.5999999999999996</v>
      </c>
      <c r="G11" s="4">
        <f>E11*F11</f>
        <v>23</v>
      </c>
      <c r="I11" s="7"/>
    </row>
    <row r="12" spans="2:11" ht="18.75" x14ac:dyDescent="0.25">
      <c r="B12" s="1"/>
      <c r="C12" s="4">
        <v>3</v>
      </c>
      <c r="D12" s="4" t="s">
        <v>45</v>
      </c>
      <c r="E12" s="5">
        <v>12</v>
      </c>
      <c r="F12" s="4">
        <v>5</v>
      </c>
      <c r="G12" s="4">
        <f>E12*F12</f>
        <v>60</v>
      </c>
      <c r="I12" s="7"/>
    </row>
    <row r="13" spans="2:11" ht="18.75" x14ac:dyDescent="0.25">
      <c r="B13" s="1"/>
      <c r="C13" s="4">
        <v>4</v>
      </c>
      <c r="D13" s="4" t="s">
        <v>35</v>
      </c>
      <c r="E13" s="5">
        <v>22</v>
      </c>
      <c r="F13" s="4">
        <v>7.5</v>
      </c>
      <c r="G13" s="4">
        <f>E13*F13</f>
        <v>165</v>
      </c>
      <c r="I13" s="7"/>
    </row>
    <row r="14" spans="2:11" ht="18.75" x14ac:dyDescent="0.25">
      <c r="B14" s="1"/>
      <c r="C14" s="4">
        <v>5</v>
      </c>
      <c r="D14" s="4" t="s">
        <v>16</v>
      </c>
      <c r="E14" s="5">
        <v>35</v>
      </c>
      <c r="F14" s="4">
        <v>5</v>
      </c>
      <c r="G14" s="4">
        <f>E14*F14</f>
        <v>175</v>
      </c>
      <c r="I14" s="7"/>
    </row>
    <row r="15" spans="2:11" ht="19.5" thickBot="1" x14ac:dyDescent="0.3">
      <c r="C15" s="4">
        <v>6</v>
      </c>
      <c r="D15" s="4" t="s">
        <v>17</v>
      </c>
      <c r="E15" s="5">
        <v>35</v>
      </c>
      <c r="F15" s="4">
        <v>5</v>
      </c>
      <c r="G15" s="4">
        <f>E15*F15</f>
        <v>175</v>
      </c>
    </row>
    <row r="16" spans="2:11" ht="19.5" thickBot="1" x14ac:dyDescent="0.3">
      <c r="B16" s="1"/>
      <c r="C16" s="49" t="s">
        <v>18</v>
      </c>
      <c r="D16" s="50"/>
      <c r="E16" s="8">
        <f>SUM(E10:E15)</f>
        <v>114</v>
      </c>
      <c r="F16" s="9"/>
      <c r="G16" s="10">
        <f>SUM(G10:G15)</f>
        <v>621</v>
      </c>
    </row>
    <row r="17" spans="2:9" ht="21.75" thickBot="1" x14ac:dyDescent="0.3">
      <c r="B17" s="1"/>
      <c r="C17" s="51" t="s">
        <v>19</v>
      </c>
      <c r="D17" s="52"/>
      <c r="E17" s="52"/>
      <c r="F17" s="53"/>
      <c r="G17" s="11">
        <v>67</v>
      </c>
    </row>
    <row r="18" spans="2:9" ht="21.75" thickBot="1" x14ac:dyDescent="0.3">
      <c r="B18" s="1"/>
      <c r="C18" s="51" t="s">
        <v>18</v>
      </c>
      <c r="D18" s="52"/>
      <c r="E18" s="52"/>
      <c r="F18" s="53"/>
      <c r="G18" s="12">
        <f>G16*G17</f>
        <v>41607</v>
      </c>
    </row>
    <row r="19" spans="2:9" ht="21.75" thickBot="1" x14ac:dyDescent="0.3">
      <c r="C19" s="13" t="s">
        <v>46</v>
      </c>
      <c r="D19" s="51" t="s">
        <v>47</v>
      </c>
      <c r="E19" s="52"/>
      <c r="F19" s="53"/>
      <c r="G19" s="14">
        <f>'20-10-2022 126'!G21</f>
        <v>356611.99999999994</v>
      </c>
      <c r="H19" s="15"/>
      <c r="I19" s="15"/>
    </row>
    <row r="20" spans="2:9" ht="21.75" thickBot="1" x14ac:dyDescent="0.3">
      <c r="C20" s="51" t="s">
        <v>20</v>
      </c>
      <c r="D20" s="52"/>
      <c r="E20" s="52"/>
      <c r="F20" s="53"/>
      <c r="G20" s="16">
        <f>G18+G19</f>
        <v>398218.99999999994</v>
      </c>
      <c r="H20" s="17"/>
    </row>
    <row r="21" spans="2:9" ht="21.75" thickBot="1" x14ac:dyDescent="0.3">
      <c r="C21" s="51" t="s">
        <v>48</v>
      </c>
      <c r="D21" s="52"/>
      <c r="E21" s="52"/>
      <c r="F21" s="53"/>
      <c r="G21" s="19">
        <v>40000</v>
      </c>
    </row>
    <row r="22" spans="2:9" ht="21.75" thickBot="1" x14ac:dyDescent="0.3">
      <c r="C22" s="51" t="s">
        <v>20</v>
      </c>
      <c r="D22" s="52"/>
      <c r="E22" s="52"/>
      <c r="F22" s="53"/>
      <c r="G22" s="20">
        <f>G20-G21</f>
        <v>358218.99999999994</v>
      </c>
    </row>
  </sheetData>
  <sortState xmlns:xlrd2="http://schemas.microsoft.com/office/spreadsheetml/2017/richdata2" ref="D10:E15">
    <sortCondition ref="D10:D15"/>
  </sortState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FCCB-4AB9-4377-9913-7C7551847A34}">
  <dimension ref="B2:K23"/>
  <sheetViews>
    <sheetView topLeftCell="B1" workbookViewId="0">
      <selection activeCell="B11" sqref="B11:B12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128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49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C10" s="4">
        <v>1</v>
      </c>
      <c r="D10" s="4" t="s">
        <v>22</v>
      </c>
      <c r="E10" s="5">
        <v>11</v>
      </c>
      <c r="F10" s="18">
        <v>5.7</v>
      </c>
      <c r="G10" s="4">
        <f t="shared" ref="G10:G16" si="0">E10*F10</f>
        <v>62.7</v>
      </c>
      <c r="H10" s="1"/>
      <c r="I10" s="6" t="s">
        <v>14</v>
      </c>
    </row>
    <row r="11" spans="2:11" ht="18.75" x14ac:dyDescent="0.25">
      <c r="B11" s="1" t="s">
        <v>91</v>
      </c>
      <c r="C11" s="4">
        <v>2</v>
      </c>
      <c r="D11" s="4" t="s">
        <v>44</v>
      </c>
      <c r="E11" s="5">
        <v>5</v>
      </c>
      <c r="F11" s="4">
        <v>4.5999999999999996</v>
      </c>
      <c r="G11" s="4">
        <f t="shared" si="0"/>
        <v>23</v>
      </c>
      <c r="I11" s="7"/>
    </row>
    <row r="12" spans="2:11" ht="18.75" x14ac:dyDescent="0.25">
      <c r="B12" s="1" t="s">
        <v>91</v>
      </c>
      <c r="C12" s="4">
        <v>3</v>
      </c>
      <c r="D12" s="4" t="s">
        <v>26</v>
      </c>
      <c r="E12" s="5">
        <v>5</v>
      </c>
      <c r="F12" s="4">
        <v>4.5999999999999996</v>
      </c>
      <c r="G12" s="4">
        <f t="shared" si="0"/>
        <v>23</v>
      </c>
      <c r="I12" s="7"/>
    </row>
    <row r="13" spans="2:11" ht="18.75" x14ac:dyDescent="0.25">
      <c r="B13" s="1"/>
      <c r="C13" s="4">
        <v>4</v>
      </c>
      <c r="D13" s="4" t="s">
        <v>35</v>
      </c>
      <c r="E13" s="5">
        <v>22</v>
      </c>
      <c r="F13" s="4">
        <v>7.5</v>
      </c>
      <c r="G13" s="4">
        <f t="shared" si="0"/>
        <v>165</v>
      </c>
      <c r="I13" s="7"/>
    </row>
    <row r="14" spans="2:11" ht="18.75" x14ac:dyDescent="0.25">
      <c r="B14" s="1"/>
      <c r="C14" s="4">
        <v>5</v>
      </c>
      <c r="D14" s="4" t="s">
        <v>16</v>
      </c>
      <c r="E14" s="5">
        <v>35</v>
      </c>
      <c r="F14" s="4">
        <v>5</v>
      </c>
      <c r="G14" s="4">
        <f t="shared" si="0"/>
        <v>175</v>
      </c>
      <c r="I14" s="7"/>
    </row>
    <row r="15" spans="2:11" ht="18.75" x14ac:dyDescent="0.25">
      <c r="B15" s="1"/>
      <c r="C15" s="4">
        <v>6</v>
      </c>
      <c r="D15" s="4" t="s">
        <v>29</v>
      </c>
      <c r="E15" s="5">
        <v>10</v>
      </c>
      <c r="F15" s="4">
        <v>4.5999999999999996</v>
      </c>
      <c r="G15" s="4">
        <f t="shared" si="0"/>
        <v>46</v>
      </c>
      <c r="I15" s="7"/>
    </row>
    <row r="16" spans="2:11" ht="19.5" thickBot="1" x14ac:dyDescent="0.3">
      <c r="C16" s="4">
        <v>7</v>
      </c>
      <c r="D16" s="4" t="s">
        <v>17</v>
      </c>
      <c r="E16" s="5">
        <v>35</v>
      </c>
      <c r="F16" s="4">
        <v>5</v>
      </c>
      <c r="G16" s="4">
        <f t="shared" si="0"/>
        <v>175</v>
      </c>
    </row>
    <row r="17" spans="2:9" ht="19.5" thickBot="1" x14ac:dyDescent="0.3">
      <c r="B17" s="1"/>
      <c r="C17" s="49" t="s">
        <v>18</v>
      </c>
      <c r="D17" s="50"/>
      <c r="E17" s="8">
        <f>SUM(E10:E16)</f>
        <v>123</v>
      </c>
      <c r="F17" s="9"/>
      <c r="G17" s="10">
        <f>SUM(G10:G16)</f>
        <v>669.7</v>
      </c>
    </row>
    <row r="18" spans="2:9" ht="21.75" thickBot="1" x14ac:dyDescent="0.3">
      <c r="B18" s="1"/>
      <c r="C18" s="51" t="s">
        <v>19</v>
      </c>
      <c r="D18" s="52"/>
      <c r="E18" s="52"/>
      <c r="F18" s="53"/>
      <c r="G18" s="11">
        <v>67</v>
      </c>
    </row>
    <row r="19" spans="2:9" ht="21.75" thickBot="1" x14ac:dyDescent="0.3">
      <c r="B19" s="1"/>
      <c r="C19" s="51" t="s">
        <v>18</v>
      </c>
      <c r="D19" s="52"/>
      <c r="E19" s="52"/>
      <c r="F19" s="53"/>
      <c r="G19" s="12">
        <f>G17*G18</f>
        <v>44869.9</v>
      </c>
    </row>
    <row r="20" spans="2:9" ht="21.75" thickBot="1" x14ac:dyDescent="0.3">
      <c r="C20" s="13" t="s">
        <v>50</v>
      </c>
      <c r="D20" s="51" t="s">
        <v>51</v>
      </c>
      <c r="E20" s="52"/>
      <c r="F20" s="53"/>
      <c r="G20" s="14">
        <f>'21-10-2022 127'!G22</f>
        <v>358218.99999999994</v>
      </c>
      <c r="H20" s="15"/>
      <c r="I20" s="15"/>
    </row>
    <row r="21" spans="2:9" ht="21.75" thickBot="1" x14ac:dyDescent="0.3">
      <c r="C21" s="51" t="s">
        <v>20</v>
      </c>
      <c r="D21" s="52"/>
      <c r="E21" s="52"/>
      <c r="F21" s="53"/>
      <c r="G21" s="16">
        <f>G19+G20</f>
        <v>403088.89999999997</v>
      </c>
      <c r="H21" s="17"/>
    </row>
    <row r="22" spans="2:9" ht="21.75" thickBot="1" x14ac:dyDescent="0.3">
      <c r="C22" s="51" t="s">
        <v>52</v>
      </c>
      <c r="D22" s="52"/>
      <c r="E22" s="52"/>
      <c r="F22" s="53"/>
      <c r="G22" s="19">
        <v>45000</v>
      </c>
    </row>
    <row r="23" spans="2:9" ht="21.75" thickBot="1" x14ac:dyDescent="0.3">
      <c r="C23" s="51" t="s">
        <v>20</v>
      </c>
      <c r="D23" s="52"/>
      <c r="E23" s="52"/>
      <c r="F23" s="53"/>
      <c r="G23" s="20">
        <f>G21-G22</f>
        <v>358088.89999999997</v>
      </c>
    </row>
  </sheetData>
  <sortState xmlns:xlrd2="http://schemas.microsoft.com/office/spreadsheetml/2017/richdata2" ref="D10:E16">
    <sortCondition ref="D10:D16"/>
  </sortState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FA6D-8F3F-45C0-8F7C-7CD233B2F678}">
  <dimension ref="B2:K21"/>
  <sheetViews>
    <sheetView topLeftCell="B1" workbookViewId="0">
      <selection activeCell="B11" sqref="B11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129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53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C10" s="4">
        <v>1</v>
      </c>
      <c r="D10" s="4" t="s">
        <v>22</v>
      </c>
      <c r="E10" s="5">
        <v>10</v>
      </c>
      <c r="F10" s="18">
        <v>5.7</v>
      </c>
      <c r="G10" s="4">
        <f t="shared" ref="G10:G14" si="0">E10*F10</f>
        <v>57</v>
      </c>
      <c r="H10" s="1"/>
      <c r="I10" s="6" t="s">
        <v>14</v>
      </c>
    </row>
    <row r="11" spans="2:11" ht="18.75" x14ac:dyDescent="0.25">
      <c r="B11" s="1" t="s">
        <v>91</v>
      </c>
      <c r="C11" s="4">
        <v>2</v>
      </c>
      <c r="D11" s="4" t="s">
        <v>44</v>
      </c>
      <c r="E11" s="5">
        <v>5</v>
      </c>
      <c r="F11" s="4">
        <v>4.5999999999999996</v>
      </c>
      <c r="G11" s="4">
        <f t="shared" si="0"/>
        <v>23</v>
      </c>
      <c r="I11" s="7"/>
    </row>
    <row r="12" spans="2:11" ht="18.75" x14ac:dyDescent="0.25">
      <c r="B12" s="1"/>
      <c r="C12" s="4">
        <v>3</v>
      </c>
      <c r="D12" s="4" t="s">
        <v>35</v>
      </c>
      <c r="E12" s="5">
        <v>17</v>
      </c>
      <c r="F12" s="4">
        <v>7.5</v>
      </c>
      <c r="G12" s="4">
        <f t="shared" si="0"/>
        <v>127.5</v>
      </c>
      <c r="I12" s="7"/>
    </row>
    <row r="13" spans="2:11" ht="18.75" x14ac:dyDescent="0.25">
      <c r="B13" s="1"/>
      <c r="C13" s="4">
        <v>4</v>
      </c>
      <c r="D13" s="4" t="s">
        <v>16</v>
      </c>
      <c r="E13" s="5">
        <v>35</v>
      </c>
      <c r="F13" s="4">
        <v>5</v>
      </c>
      <c r="G13" s="4">
        <f t="shared" si="0"/>
        <v>175</v>
      </c>
      <c r="I13" s="7"/>
    </row>
    <row r="14" spans="2:11" ht="19.5" thickBot="1" x14ac:dyDescent="0.3">
      <c r="B14" s="1"/>
      <c r="C14" s="4">
        <v>5</v>
      </c>
      <c r="D14" s="4" t="s">
        <v>17</v>
      </c>
      <c r="E14" s="5">
        <v>35</v>
      </c>
      <c r="F14" s="4">
        <v>5</v>
      </c>
      <c r="G14" s="4">
        <f t="shared" si="0"/>
        <v>175</v>
      </c>
      <c r="I14" s="7"/>
    </row>
    <row r="15" spans="2:11" ht="19.5" thickBot="1" x14ac:dyDescent="0.3">
      <c r="B15" s="1"/>
      <c r="C15" s="49" t="s">
        <v>18</v>
      </c>
      <c r="D15" s="50"/>
      <c r="E15" s="8">
        <f>SUM(E10:E14)</f>
        <v>102</v>
      </c>
      <c r="F15" s="9"/>
      <c r="G15" s="10">
        <f>SUM(G10:G14)</f>
        <v>557.5</v>
      </c>
    </row>
    <row r="16" spans="2:11" ht="21.75" thickBot="1" x14ac:dyDescent="0.3">
      <c r="B16" s="1"/>
      <c r="C16" s="51" t="s">
        <v>19</v>
      </c>
      <c r="D16" s="52"/>
      <c r="E16" s="52"/>
      <c r="F16" s="53"/>
      <c r="G16" s="11">
        <v>67</v>
      </c>
    </row>
    <row r="17" spans="2:9" ht="21.75" thickBot="1" x14ac:dyDescent="0.3">
      <c r="B17" s="1"/>
      <c r="C17" s="51" t="s">
        <v>18</v>
      </c>
      <c r="D17" s="52"/>
      <c r="E17" s="52"/>
      <c r="F17" s="53"/>
      <c r="G17" s="12">
        <f>G15*G16</f>
        <v>37352.5</v>
      </c>
    </row>
    <row r="18" spans="2:9" ht="21.75" thickBot="1" x14ac:dyDescent="0.3">
      <c r="C18" s="13" t="s">
        <v>54</v>
      </c>
      <c r="D18" s="51" t="s">
        <v>55</v>
      </c>
      <c r="E18" s="52"/>
      <c r="F18" s="53"/>
      <c r="G18" s="14">
        <f>'22-10-2022 128'!G23</f>
        <v>358088.89999999997</v>
      </c>
      <c r="H18" s="15"/>
      <c r="I18" s="15"/>
    </row>
    <row r="19" spans="2:9" ht="21.75" thickBot="1" x14ac:dyDescent="0.3">
      <c r="C19" s="51" t="s">
        <v>20</v>
      </c>
      <c r="D19" s="52"/>
      <c r="E19" s="52"/>
      <c r="F19" s="53"/>
      <c r="G19" s="16">
        <f>G17+G18</f>
        <v>395441.39999999997</v>
      </c>
      <c r="H19" s="17"/>
    </row>
    <row r="20" spans="2:9" ht="21.75" thickBot="1" x14ac:dyDescent="0.3">
      <c r="C20" s="51" t="s">
        <v>56</v>
      </c>
      <c r="D20" s="52"/>
      <c r="E20" s="52"/>
      <c r="F20" s="53"/>
      <c r="G20" s="19">
        <v>45000</v>
      </c>
    </row>
    <row r="21" spans="2:9" ht="21.75" thickBot="1" x14ac:dyDescent="0.3">
      <c r="C21" s="51" t="s">
        <v>20</v>
      </c>
      <c r="D21" s="52"/>
      <c r="E21" s="52"/>
      <c r="F21" s="53"/>
      <c r="G21" s="20">
        <f>G19-G20</f>
        <v>350441.39999999997</v>
      </c>
    </row>
  </sheetData>
  <mergeCells count="14">
    <mergeCell ref="C21:F21"/>
    <mergeCell ref="C15:D15"/>
    <mergeCell ref="C16:F16"/>
    <mergeCell ref="C17:F17"/>
    <mergeCell ref="D18:F18"/>
    <mergeCell ref="C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8EBA-37F5-4C27-AFC4-58DB9EA60563}">
  <dimension ref="B2:K20"/>
  <sheetViews>
    <sheetView topLeftCell="B1" workbookViewId="0">
      <selection activeCell="I17" sqref="I17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130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57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91</v>
      </c>
      <c r="C10" s="4">
        <v>1</v>
      </c>
      <c r="D10" s="4" t="s">
        <v>44</v>
      </c>
      <c r="E10" s="5">
        <v>5</v>
      </c>
      <c r="F10" s="18">
        <v>4.5999999999999996</v>
      </c>
      <c r="G10" s="4">
        <f t="shared" ref="G10:G15" si="0">E10*F10</f>
        <v>23</v>
      </c>
      <c r="H10" s="1"/>
      <c r="I10" s="6" t="s">
        <v>14</v>
      </c>
    </row>
    <row r="11" spans="2:11" ht="18.75" x14ac:dyDescent="0.25">
      <c r="B11" s="1" t="s">
        <v>91</v>
      </c>
      <c r="C11" s="4">
        <v>2</v>
      </c>
      <c r="D11" s="4" t="s">
        <v>26</v>
      </c>
      <c r="E11" s="5">
        <v>5</v>
      </c>
      <c r="F11" s="4">
        <v>4.5999999999999996</v>
      </c>
      <c r="G11" s="4">
        <f t="shared" si="0"/>
        <v>23</v>
      </c>
      <c r="I11" s="7"/>
    </row>
    <row r="12" spans="2:11" ht="18.75" x14ac:dyDescent="0.25">
      <c r="B12" s="1" t="s">
        <v>91</v>
      </c>
      <c r="C12" s="4">
        <v>3</v>
      </c>
      <c r="D12" s="4" t="s">
        <v>60</v>
      </c>
      <c r="E12" s="5">
        <v>5</v>
      </c>
      <c r="F12" s="4">
        <v>5</v>
      </c>
      <c r="G12" s="4">
        <f t="shared" si="0"/>
        <v>25</v>
      </c>
      <c r="I12" s="7"/>
    </row>
    <row r="13" spans="2:11" ht="18.75" x14ac:dyDescent="0.25">
      <c r="B13" s="1"/>
      <c r="C13" s="4">
        <v>4</v>
      </c>
      <c r="D13" s="4" t="s">
        <v>35</v>
      </c>
      <c r="E13" s="5">
        <v>22</v>
      </c>
      <c r="F13" s="4">
        <v>7.5</v>
      </c>
      <c r="G13" s="4">
        <f t="shared" si="0"/>
        <v>165</v>
      </c>
      <c r="I13" s="7"/>
    </row>
    <row r="14" spans="2:11" ht="18.75" x14ac:dyDescent="0.25">
      <c r="B14" s="1"/>
      <c r="C14" s="4">
        <v>5</v>
      </c>
      <c r="D14" s="4" t="s">
        <v>16</v>
      </c>
      <c r="E14" s="5">
        <v>35</v>
      </c>
      <c r="F14" s="4">
        <v>5</v>
      </c>
      <c r="G14" s="4">
        <f t="shared" si="0"/>
        <v>175</v>
      </c>
      <c r="I14" s="7"/>
    </row>
    <row r="15" spans="2:11" ht="19.5" thickBot="1" x14ac:dyDescent="0.3">
      <c r="C15" s="4">
        <v>6</v>
      </c>
      <c r="D15" s="4" t="s">
        <v>17</v>
      </c>
      <c r="E15" s="5">
        <v>35</v>
      </c>
      <c r="F15" s="4">
        <v>5</v>
      </c>
      <c r="G15" s="4">
        <f t="shared" si="0"/>
        <v>175</v>
      </c>
    </row>
    <row r="16" spans="2:11" ht="19.5" thickBot="1" x14ac:dyDescent="0.3">
      <c r="B16" s="1"/>
      <c r="C16" s="49" t="s">
        <v>18</v>
      </c>
      <c r="D16" s="50"/>
      <c r="E16" s="8">
        <f>SUM(E10:E15)</f>
        <v>107</v>
      </c>
      <c r="F16" s="9"/>
      <c r="G16" s="10">
        <f>SUM(G10:G15)</f>
        <v>586</v>
      </c>
    </row>
    <row r="17" spans="2:9" ht="21.75" thickBot="1" x14ac:dyDescent="0.3">
      <c r="B17" s="1"/>
      <c r="C17" s="51" t="s">
        <v>19</v>
      </c>
      <c r="D17" s="52"/>
      <c r="E17" s="52"/>
      <c r="F17" s="53"/>
      <c r="G17" s="11">
        <v>67</v>
      </c>
    </row>
    <row r="18" spans="2:9" ht="21.75" thickBot="1" x14ac:dyDescent="0.3">
      <c r="B18" s="1"/>
      <c r="C18" s="51" t="s">
        <v>18</v>
      </c>
      <c r="D18" s="52"/>
      <c r="E18" s="52"/>
      <c r="F18" s="53"/>
      <c r="G18" s="12">
        <f>G16*G17</f>
        <v>39262</v>
      </c>
    </row>
    <row r="19" spans="2:9" ht="21.75" thickBot="1" x14ac:dyDescent="0.3">
      <c r="C19" s="13" t="s">
        <v>58</v>
      </c>
      <c r="D19" s="51" t="s">
        <v>59</v>
      </c>
      <c r="E19" s="52"/>
      <c r="F19" s="53"/>
      <c r="G19" s="14">
        <f>'23-10-2022 129'!G21</f>
        <v>350441.39999999997</v>
      </c>
      <c r="H19" s="15"/>
      <c r="I19" s="15"/>
    </row>
    <row r="20" spans="2:9" ht="21.75" thickBot="1" x14ac:dyDescent="0.3">
      <c r="C20" s="51" t="s">
        <v>20</v>
      </c>
      <c r="D20" s="52"/>
      <c r="E20" s="52"/>
      <c r="F20" s="53"/>
      <c r="G20" s="16">
        <f>G18+G19</f>
        <v>389703.39999999997</v>
      </c>
      <c r="H20" s="17"/>
    </row>
  </sheetData>
  <sortState xmlns:xlrd2="http://schemas.microsoft.com/office/spreadsheetml/2017/richdata2" ref="D10:G15">
    <sortCondition ref="D10:D15"/>
  </sortState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7A8C-96FE-4BF0-B65B-6D17C8F0FAE2}">
  <dimension ref="B2:K21"/>
  <sheetViews>
    <sheetView topLeftCell="B1" workbookViewId="0">
      <selection activeCell="I17" sqref="I17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3" t="s">
        <v>0</v>
      </c>
      <c r="D3" s="35" t="s">
        <v>1</v>
      </c>
      <c r="E3" s="36"/>
      <c r="F3" s="36"/>
      <c r="G3" s="39">
        <v>131</v>
      </c>
    </row>
    <row r="4" spans="2:11" ht="15.75" thickBot="1" x14ac:dyDescent="0.3">
      <c r="B4" s="1"/>
      <c r="C4" s="34"/>
      <c r="D4" s="37"/>
      <c r="E4" s="38"/>
      <c r="F4" s="38"/>
      <c r="G4" s="40"/>
    </row>
    <row r="5" spans="2:11" ht="15" customHeight="1" x14ac:dyDescent="0.25">
      <c r="B5" s="1"/>
      <c r="C5" s="41" t="s">
        <v>62</v>
      </c>
      <c r="D5" s="43" t="s">
        <v>2</v>
      </c>
      <c r="E5" s="44"/>
      <c r="F5" s="44"/>
      <c r="G5" s="45"/>
      <c r="J5" s="2" t="s">
        <v>3</v>
      </c>
    </row>
    <row r="6" spans="2:11" ht="15.75" thickBot="1" x14ac:dyDescent="0.3">
      <c r="B6" s="1"/>
      <c r="C6" s="42"/>
      <c r="D6" s="46"/>
      <c r="E6" s="47"/>
      <c r="F6" s="47"/>
      <c r="G6" s="48"/>
      <c r="J6" s="2">
        <v>2</v>
      </c>
    </row>
    <row r="7" spans="2:11" ht="15" customHeight="1" x14ac:dyDescent="0.25">
      <c r="B7" s="1"/>
      <c r="C7" s="27" t="s">
        <v>4</v>
      </c>
      <c r="D7" s="28"/>
      <c r="E7" s="27" t="s">
        <v>5</v>
      </c>
      <c r="F7" s="31"/>
      <c r="G7" s="28"/>
      <c r="J7" s="2" t="s">
        <v>6</v>
      </c>
      <c r="K7" s="1"/>
    </row>
    <row r="8" spans="2:11" ht="15.75" thickBot="1" x14ac:dyDescent="0.3">
      <c r="B8" s="1"/>
      <c r="C8" s="29"/>
      <c r="D8" s="30"/>
      <c r="E8" s="29"/>
      <c r="F8" s="32"/>
      <c r="G8" s="30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C10" s="4">
        <v>1</v>
      </c>
      <c r="D10" s="4" t="s">
        <v>22</v>
      </c>
      <c r="E10" s="5">
        <v>10</v>
      </c>
      <c r="F10" s="4">
        <v>5.7</v>
      </c>
      <c r="G10" s="4">
        <f t="shared" ref="G10:G16" si="0">E10*F10</f>
        <v>57</v>
      </c>
      <c r="H10" s="1"/>
      <c r="I10" s="6" t="s">
        <v>14</v>
      </c>
    </row>
    <row r="11" spans="2:11" ht="18.75" x14ac:dyDescent="0.25">
      <c r="B11" s="1" t="s">
        <v>91</v>
      </c>
      <c r="C11" s="4">
        <v>2</v>
      </c>
      <c r="D11" s="4" t="s">
        <v>44</v>
      </c>
      <c r="E11" s="5">
        <v>5</v>
      </c>
      <c r="F11" s="4">
        <v>4.5999999999999996</v>
      </c>
      <c r="G11" s="4">
        <f t="shared" si="0"/>
        <v>23</v>
      </c>
      <c r="I11" s="7"/>
    </row>
    <row r="12" spans="2:11" ht="18.75" x14ac:dyDescent="0.25">
      <c r="B12" s="1" t="s">
        <v>91</v>
      </c>
      <c r="C12" s="4">
        <v>3</v>
      </c>
      <c r="D12" s="4" t="s">
        <v>26</v>
      </c>
      <c r="E12" s="5">
        <v>5</v>
      </c>
      <c r="F12" s="4">
        <v>4.5999999999999996</v>
      </c>
      <c r="G12" s="4">
        <f t="shared" si="0"/>
        <v>23</v>
      </c>
      <c r="I12" s="7"/>
    </row>
    <row r="13" spans="2:11" ht="18.75" x14ac:dyDescent="0.25">
      <c r="B13" s="1" t="s">
        <v>91</v>
      </c>
      <c r="C13" s="4">
        <v>4</v>
      </c>
      <c r="D13" s="4" t="s">
        <v>60</v>
      </c>
      <c r="E13" s="5">
        <v>5</v>
      </c>
      <c r="F13" s="4">
        <v>5</v>
      </c>
      <c r="G13" s="4">
        <f t="shared" si="0"/>
        <v>25</v>
      </c>
      <c r="I13" s="7"/>
    </row>
    <row r="14" spans="2:11" ht="18.75" x14ac:dyDescent="0.25">
      <c r="B14" s="1"/>
      <c r="C14" s="4">
        <v>5</v>
      </c>
      <c r="D14" s="4" t="s">
        <v>16</v>
      </c>
      <c r="E14" s="5">
        <v>40</v>
      </c>
      <c r="F14" s="4">
        <v>5</v>
      </c>
      <c r="G14" s="4">
        <f t="shared" si="0"/>
        <v>200</v>
      </c>
      <c r="I14" s="7"/>
    </row>
    <row r="15" spans="2:11" ht="18.75" x14ac:dyDescent="0.25">
      <c r="B15" s="1"/>
      <c r="C15" s="4">
        <v>6</v>
      </c>
      <c r="D15" s="4" t="s">
        <v>61</v>
      </c>
      <c r="E15" s="5">
        <v>5</v>
      </c>
      <c r="F15" s="4">
        <v>4.5999999999999996</v>
      </c>
      <c r="G15" s="4">
        <f t="shared" si="0"/>
        <v>23</v>
      </c>
      <c r="I15" s="7"/>
    </row>
    <row r="16" spans="2:11" ht="19.5" thickBot="1" x14ac:dyDescent="0.3">
      <c r="C16" s="4">
        <v>7</v>
      </c>
      <c r="D16" s="4" t="s">
        <v>17</v>
      </c>
      <c r="E16" s="5">
        <v>40</v>
      </c>
      <c r="F16" s="4">
        <v>5</v>
      </c>
      <c r="G16" s="4">
        <f t="shared" si="0"/>
        <v>200</v>
      </c>
    </row>
    <row r="17" spans="2:9" ht="19.5" thickBot="1" x14ac:dyDescent="0.3">
      <c r="B17" s="1"/>
      <c r="C17" s="49" t="s">
        <v>18</v>
      </c>
      <c r="D17" s="50"/>
      <c r="E17" s="8">
        <f>SUM(E10:E16)</f>
        <v>110</v>
      </c>
      <c r="F17" s="9"/>
      <c r="G17" s="10">
        <f>SUM(G10:G16)</f>
        <v>551</v>
      </c>
    </row>
    <row r="18" spans="2:9" ht="21.75" thickBot="1" x14ac:dyDescent="0.3">
      <c r="B18" s="1"/>
      <c r="C18" s="51" t="s">
        <v>19</v>
      </c>
      <c r="D18" s="52"/>
      <c r="E18" s="52"/>
      <c r="F18" s="53"/>
      <c r="G18" s="11">
        <v>67</v>
      </c>
    </row>
    <row r="19" spans="2:9" ht="21.75" thickBot="1" x14ac:dyDescent="0.3">
      <c r="B19" s="1"/>
      <c r="C19" s="51" t="s">
        <v>18</v>
      </c>
      <c r="D19" s="52"/>
      <c r="E19" s="52"/>
      <c r="F19" s="53"/>
      <c r="G19" s="12">
        <f>G17*G18</f>
        <v>36917</v>
      </c>
    </row>
    <row r="20" spans="2:9" ht="21.75" thickBot="1" x14ac:dyDescent="0.3">
      <c r="C20" s="13" t="s">
        <v>63</v>
      </c>
      <c r="D20" s="51" t="s">
        <v>64</v>
      </c>
      <c r="E20" s="52"/>
      <c r="F20" s="53"/>
      <c r="G20" s="14">
        <f>'24-10-2022 130'!G20</f>
        <v>389703.39999999997</v>
      </c>
      <c r="H20" s="15"/>
      <c r="I20" s="15"/>
    </row>
    <row r="21" spans="2:9" ht="21.75" thickBot="1" x14ac:dyDescent="0.3">
      <c r="C21" s="51" t="s">
        <v>20</v>
      </c>
      <c r="D21" s="52"/>
      <c r="E21" s="52"/>
      <c r="F21" s="53"/>
      <c r="G21" s="16">
        <f>G19+G20</f>
        <v>426620.39999999997</v>
      </c>
      <c r="H21" s="17"/>
    </row>
  </sheetData>
  <mergeCells count="12">
    <mergeCell ref="C17:D17"/>
    <mergeCell ref="C18:F18"/>
    <mergeCell ref="C19:F19"/>
    <mergeCell ref="D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17-10-2022 123</vt:lpstr>
      <vt:lpstr>18-10-2022 124</vt:lpstr>
      <vt:lpstr>19-10-2022 125</vt:lpstr>
      <vt:lpstr>20-10-2022 126</vt:lpstr>
      <vt:lpstr>21-10-2022 127</vt:lpstr>
      <vt:lpstr>22-10-2022 128</vt:lpstr>
      <vt:lpstr>23-10-2022 129</vt:lpstr>
      <vt:lpstr>24-10-2022 130</vt:lpstr>
      <vt:lpstr>25-10-2022 131</vt:lpstr>
      <vt:lpstr>26-10-2022 132</vt:lpstr>
      <vt:lpstr>27-10-2022 133</vt:lpstr>
      <vt:lpstr>28-10-2022 134</vt:lpstr>
      <vt:lpstr>29-10-2022 135</vt:lpstr>
      <vt:lpstr>30-10-2022 136</vt:lpstr>
      <vt:lpstr>31-10-2022 137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2022-10-17T16:13:04Z</dcterms:created>
  <dcterms:modified xsi:type="dcterms:W3CDTF">2022-11-11T07:12:37Z</dcterms:modified>
</cp:coreProperties>
</file>