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ANA\LIRA INTERNATIONAL\Bill\"/>
    </mc:Choice>
  </mc:AlternateContent>
  <xr:revisionPtr revIDLastSave="0" documentId="13_ncr:1_{4704580F-E889-4D28-94D1-4D5EAFF3BD53}" xr6:coauthVersionLast="47" xr6:coauthVersionMax="47" xr10:uidLastSave="{00000000-0000-0000-0000-000000000000}"/>
  <bookViews>
    <workbookView xWindow="-120" yWindow="-120" windowWidth="24240" windowHeight="13140" firstSheet="8" activeTab="13" xr2:uid="{8AD6344A-8D96-4FA6-95AB-7CACD39857A8}"/>
  </bookViews>
  <sheets>
    <sheet name="01-09-2022 109" sheetId="2" r:id="rId1"/>
    <sheet name="02-09-2022 110" sheetId="4" r:id="rId2"/>
    <sheet name="03-09-2022 111" sheetId="5" r:id="rId3"/>
    <sheet name="10-09-2022 112" sheetId="6" r:id="rId4"/>
    <sheet name="13-09-2022 113" sheetId="7" r:id="rId5"/>
    <sheet name="14-09-2022 114" sheetId="8" r:id="rId6"/>
    <sheet name="16-09-2022 115" sheetId="9" r:id="rId7"/>
    <sheet name="17-09-2022 116" sheetId="10" r:id="rId8"/>
    <sheet name="18-09-2022 117" sheetId="11" r:id="rId9"/>
    <sheet name="19-09-2022 118" sheetId="12" r:id="rId10"/>
    <sheet name="23-09-2022 119" sheetId="13" r:id="rId11"/>
    <sheet name="24-09-2022 120" sheetId="14" r:id="rId12"/>
    <sheet name="25-09-2022 121" sheetId="15" r:id="rId13"/>
    <sheet name="26-09-2022 122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16" l="1"/>
  <c r="G12" i="16"/>
  <c r="G13" i="16"/>
  <c r="G17" i="16"/>
  <c r="E14" i="16"/>
  <c r="G10" i="16"/>
  <c r="G22" i="15"/>
  <c r="G11" i="15"/>
  <c r="G12" i="15"/>
  <c r="G13" i="15"/>
  <c r="G14" i="15"/>
  <c r="G15" i="15"/>
  <c r="G19" i="15"/>
  <c r="E16" i="15"/>
  <c r="G10" i="15"/>
  <c r="G18" i="14"/>
  <c r="G11" i="14"/>
  <c r="G12" i="14"/>
  <c r="G13" i="14"/>
  <c r="G14" i="14"/>
  <c r="E15" i="14"/>
  <c r="G10" i="14"/>
  <c r="G22" i="13"/>
  <c r="G19" i="13"/>
  <c r="G11" i="13"/>
  <c r="G12" i="13"/>
  <c r="G13" i="13"/>
  <c r="G14" i="13"/>
  <c r="G15" i="13"/>
  <c r="E16" i="13"/>
  <c r="G10" i="13"/>
  <c r="G24" i="12"/>
  <c r="G21" i="12"/>
  <c r="G11" i="12"/>
  <c r="G12" i="12"/>
  <c r="G13" i="12"/>
  <c r="G15" i="12"/>
  <c r="G16" i="12"/>
  <c r="E18" i="12"/>
  <c r="G10" i="12"/>
  <c r="G21" i="11"/>
  <c r="G11" i="11"/>
  <c r="G12" i="11"/>
  <c r="G13" i="11"/>
  <c r="G14" i="11"/>
  <c r="G18" i="11"/>
  <c r="E15" i="11"/>
  <c r="G10" i="11"/>
  <c r="G22" i="8"/>
  <c r="G11" i="10"/>
  <c r="G12" i="10"/>
  <c r="G13" i="10"/>
  <c r="G14" i="10"/>
  <c r="G15" i="10"/>
  <c r="E16" i="10"/>
  <c r="G10" i="10"/>
  <c r="G17" i="9"/>
  <c r="G11" i="9"/>
  <c r="G12" i="9"/>
  <c r="G13" i="9"/>
  <c r="E14" i="9"/>
  <c r="G10" i="9"/>
  <c r="G11" i="8"/>
  <c r="G12" i="8"/>
  <c r="G13" i="8"/>
  <c r="G14" i="8"/>
  <c r="G15" i="8"/>
  <c r="G19" i="8"/>
  <c r="E16" i="8"/>
  <c r="G10" i="8"/>
  <c r="G23" i="7"/>
  <c r="G11" i="7"/>
  <c r="G12" i="7"/>
  <c r="G13" i="7"/>
  <c r="G15" i="7"/>
  <c r="G20" i="7"/>
  <c r="E17" i="7"/>
  <c r="G17" i="7"/>
  <c r="G19" i="7" s="1"/>
  <c r="G10" i="7"/>
  <c r="G21" i="6"/>
  <c r="G18" i="6"/>
  <c r="G11" i="6"/>
  <c r="G12" i="6"/>
  <c r="G13" i="6"/>
  <c r="G14" i="6"/>
  <c r="E15" i="6"/>
  <c r="G10" i="6"/>
  <c r="G21" i="5"/>
  <c r="G17" i="5"/>
  <c r="G11" i="5"/>
  <c r="G12" i="5"/>
  <c r="G13" i="5"/>
  <c r="E14" i="5"/>
  <c r="G10" i="5"/>
  <c r="G14" i="5" s="1"/>
  <c r="G16" i="5" s="1"/>
  <c r="L5" i="5"/>
  <c r="I17" i="2"/>
  <c r="I19" i="2"/>
  <c r="G17" i="4"/>
  <c r="E14" i="4"/>
  <c r="G12" i="4"/>
  <c r="G10" i="4"/>
  <c r="G14" i="4" s="1"/>
  <c r="G16" i="4" s="1"/>
  <c r="L5" i="4"/>
  <c r="G11" i="2"/>
  <c r="G12" i="2"/>
  <c r="G13" i="2"/>
  <c r="G14" i="2"/>
  <c r="G15" i="2"/>
  <c r="E16" i="2"/>
  <c r="G10" i="2"/>
  <c r="L5" i="2"/>
  <c r="G14" i="16" l="1"/>
  <c r="G16" i="16" s="1"/>
  <c r="G18" i="16" s="1"/>
  <c r="G21" i="16" s="1"/>
  <c r="G16" i="15"/>
  <c r="G18" i="15" s="1"/>
  <c r="G20" i="15" s="1"/>
  <c r="G15" i="14"/>
  <c r="G17" i="14" s="1"/>
  <c r="G19" i="14" s="1"/>
  <c r="G16" i="13"/>
  <c r="G18" i="13" s="1"/>
  <c r="G20" i="13" s="1"/>
  <c r="G18" i="12"/>
  <c r="G20" i="12" s="1"/>
  <c r="G22" i="12" s="1"/>
  <c r="G15" i="11"/>
  <c r="G17" i="11" s="1"/>
  <c r="G19" i="11" s="1"/>
  <c r="G16" i="10"/>
  <c r="G18" i="10" s="1"/>
  <c r="G14" i="9"/>
  <c r="G16" i="9" s="1"/>
  <c r="G18" i="9" s="1"/>
  <c r="G16" i="8"/>
  <c r="G18" i="8" s="1"/>
  <c r="G20" i="8" s="1"/>
  <c r="G21" i="7"/>
  <c r="G15" i="6"/>
  <c r="G17" i="6" s="1"/>
  <c r="G19" i="6" s="1"/>
  <c r="G18" i="5"/>
  <c r="G18" i="4"/>
  <c r="G16" i="2"/>
  <c r="G18" i="2" s="1"/>
  <c r="G20" i="2" s="1"/>
  <c r="G22" i="2" s="1"/>
  <c r="G19" i="10" l="1"/>
  <c r="G20" i="10" s="1"/>
  <c r="G22" i="10" s="1"/>
</calcChain>
</file>

<file path=xl/sharedStrings.xml><?xml version="1.0" encoding="utf-8"?>
<sst xmlns="http://schemas.openxmlformats.org/spreadsheetml/2006/main" count="478" uniqueCount="128">
  <si>
    <t>Want to give 5 box but given 100 box 95 box advance</t>
  </si>
  <si>
    <t>TVM-BAH</t>
  </si>
  <si>
    <t>LIRA INTERNATIONAL</t>
  </si>
  <si>
    <t>pineapple 30 advance 5 advance</t>
  </si>
  <si>
    <t>DELICIOUS FOOD EXPORTS (THUCKALAY)</t>
  </si>
  <si>
    <t>Labour</t>
  </si>
  <si>
    <t>PACKING SPOT</t>
  </si>
  <si>
    <t>THUCKALAY</t>
  </si>
  <si>
    <t>he want to give 20 leaf</t>
  </si>
  <si>
    <t>ALBERT</t>
  </si>
  <si>
    <t>EDWIN</t>
  </si>
  <si>
    <t>SL/NO</t>
  </si>
  <si>
    <t>ITEMS</t>
  </si>
  <si>
    <t>QTY</t>
  </si>
  <si>
    <t xml:space="preserve">PACKING </t>
  </si>
  <si>
    <t>WEIGHT</t>
  </si>
  <si>
    <t>1100 leaf</t>
  </si>
  <si>
    <t>0 leaf return</t>
  </si>
  <si>
    <t>RK</t>
  </si>
  <si>
    <t>YB</t>
  </si>
  <si>
    <t>5 advance</t>
  </si>
  <si>
    <t>TOTAL</t>
  </si>
  <si>
    <t>Price Per kg</t>
  </si>
  <si>
    <t>BALANCE AMOUNT</t>
  </si>
  <si>
    <t>01/09/2022 Thursday</t>
  </si>
  <si>
    <t>CURRY LEMON</t>
  </si>
  <si>
    <t>PO</t>
  </si>
  <si>
    <t>PT</t>
  </si>
  <si>
    <t>RP</t>
  </si>
  <si>
    <t>BILL: 108</t>
  </si>
  <si>
    <t>31/08/2022 BILL BALANCE</t>
  </si>
  <si>
    <t>01/09/2022 CREDIT AMOUNT</t>
  </si>
  <si>
    <t>simeon</t>
  </si>
  <si>
    <t>RK KULA</t>
  </si>
  <si>
    <t>YB KULA</t>
  </si>
  <si>
    <t>02/09/2022 Friday</t>
  </si>
  <si>
    <t>BILL: 109</t>
  </si>
  <si>
    <t xml:space="preserve">our </t>
  </si>
  <si>
    <t xml:space="preserve">12 kg given </t>
  </si>
  <si>
    <t xml:space="preserve">BANANA LEAF </t>
  </si>
  <si>
    <t xml:space="preserve">PINEAPPLE </t>
  </si>
  <si>
    <t>Libin</t>
  </si>
  <si>
    <t>03/09/2022 CREDIT AMOUNT</t>
  </si>
  <si>
    <t>03/09/2022 Saturday</t>
  </si>
  <si>
    <t>BILL: 110</t>
  </si>
  <si>
    <t>15 BOX WANT TO GIVE</t>
  </si>
  <si>
    <t>09/09/2022 CREDIT AMOUNT</t>
  </si>
  <si>
    <t>.</t>
  </si>
  <si>
    <t>10/09/2022 Saturday</t>
  </si>
  <si>
    <t xml:space="preserve">SMALL ONION </t>
  </si>
  <si>
    <t>35 BOX WANT TO GIVE PPL</t>
  </si>
  <si>
    <t>BILL: 111</t>
  </si>
  <si>
    <t>560 leaf</t>
  </si>
  <si>
    <t>he want to give 40 leaf</t>
  </si>
  <si>
    <t>10/09/2022 CREDIT AMOUNT</t>
  </si>
  <si>
    <t>13/09/2022 Tuesday</t>
  </si>
  <si>
    <t>BILL: 112</t>
  </si>
  <si>
    <t xml:space="preserve">GOOS BERRY </t>
  </si>
  <si>
    <t xml:space="preserve">RK KULA </t>
  </si>
  <si>
    <t>1500 leaf</t>
  </si>
  <si>
    <t>55 BOX WANT TO GIVE PPL</t>
  </si>
  <si>
    <t xml:space="preserve">leaf box 5 given </t>
  </si>
  <si>
    <t>he want to give 35 leaf</t>
  </si>
  <si>
    <t>14/09/2022 CREDIT AMOUNT</t>
  </si>
  <si>
    <t>14/09/2022 Wednesay</t>
  </si>
  <si>
    <t>40 leaf return</t>
  </si>
  <si>
    <t xml:space="preserve">given 100 box </t>
  </si>
  <si>
    <t xml:space="preserve">45 advance </t>
  </si>
  <si>
    <t>2500 leaf</t>
  </si>
  <si>
    <t>BILL: 113</t>
  </si>
  <si>
    <t>BILL: 114</t>
  </si>
  <si>
    <t>15/09/2022 CREDIT AMOUNT</t>
  </si>
  <si>
    <t>1000 leaf</t>
  </si>
  <si>
    <t xml:space="preserve">25 advance </t>
  </si>
  <si>
    <t>D.STICK</t>
  </si>
  <si>
    <t>G.MANGO</t>
  </si>
  <si>
    <t>GOOSBERRY</t>
  </si>
  <si>
    <t>Murugan</t>
  </si>
  <si>
    <t xml:space="preserve">5 advance </t>
  </si>
  <si>
    <t>he want to give 35 leaf box</t>
  </si>
  <si>
    <t>17/09/2022 CREDIT AMOUNT</t>
  </si>
  <si>
    <t>BILL: 115</t>
  </si>
  <si>
    <t>16/09/2022 Friday</t>
  </si>
  <si>
    <t>17/09/2022 Saturday</t>
  </si>
  <si>
    <t>80 leaf return</t>
  </si>
  <si>
    <t>18/09/2022 Sunday</t>
  </si>
  <si>
    <t>BILL: 116</t>
  </si>
  <si>
    <t>B.LEAF</t>
  </si>
  <si>
    <t xml:space="preserve">advance </t>
  </si>
  <si>
    <t>15 BOX WANT TO GIVE PPL</t>
  </si>
  <si>
    <t>18/09/2022 CREDIT AMOUNT</t>
  </si>
  <si>
    <t>19/09/2022 Monday</t>
  </si>
  <si>
    <t>SMALL ONION</t>
  </si>
  <si>
    <t>BILL: 117</t>
  </si>
  <si>
    <t>18/09/2022 BILL BALANCE</t>
  </si>
  <si>
    <t>01/09/2022 BILL BALANCE</t>
  </si>
  <si>
    <t>02/09/2022 BILL BALANCE</t>
  </si>
  <si>
    <t>03/09/2022 BILL BALANCE</t>
  </si>
  <si>
    <t>10/09/2022 BILL BALANCE</t>
  </si>
  <si>
    <t>13/09/2022 BILL BALANCE</t>
  </si>
  <si>
    <t>14/09/2022 BILL BALANCE</t>
  </si>
  <si>
    <t>16/09/2022 BILL BALANCE</t>
  </si>
  <si>
    <t>17/09/2022 BILL BALANCE</t>
  </si>
  <si>
    <t>21/09/2022 CREDIT AMOUNT</t>
  </si>
  <si>
    <t>23/09/2022 Friday</t>
  </si>
  <si>
    <t>B.LEAVES</t>
  </si>
  <si>
    <t>BILL: 118</t>
  </si>
  <si>
    <t>19/09/2022 BILL BALANCE</t>
  </si>
  <si>
    <t xml:space="preserve"> leaf return 0</t>
  </si>
  <si>
    <t>23/09/2022 CREDIT AMOUNT</t>
  </si>
  <si>
    <t>24/09/2022 Saturday</t>
  </si>
  <si>
    <t>BILL: 119</t>
  </si>
  <si>
    <t>23/09/2022 BILL BALANCE</t>
  </si>
  <si>
    <t>advance 25</t>
  </si>
  <si>
    <t>murugan</t>
  </si>
  <si>
    <t>25/09/2022 Sunday</t>
  </si>
  <si>
    <t>BILL: 120</t>
  </si>
  <si>
    <t>24/09/2022 BILL BALANCE</t>
  </si>
  <si>
    <t xml:space="preserve"> BOX WANT TO GIVE PPL</t>
  </si>
  <si>
    <t>advance 5</t>
  </si>
  <si>
    <t>25/09/2022 CREDIT AMOUNT</t>
  </si>
  <si>
    <t>26/09/2022 Monday</t>
  </si>
  <si>
    <t>BILL: 121</t>
  </si>
  <si>
    <t>25/09/2022 BILL BALANCE</t>
  </si>
  <si>
    <t>advance</t>
  </si>
  <si>
    <t xml:space="preserve"> 15 BOX WANT TO GIVE PPL</t>
  </si>
  <si>
    <t>03/10/2022 CREDIT AMOUNT</t>
  </si>
  <si>
    <t>13/10/2022 CREDIT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</si>
</sst>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0" fontId="5" fillId="8" borderId="1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0" fillId="3" borderId="0" xfId="0" applyFill="1"/>
    <xf numFmtId="0" fontId="5" fillId="3" borderId="1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7" fillId="3" borderId="11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1" fontId="5" fillId="3" borderId="1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" fontId="2" fillId="4" borderId="11" xfId="0" applyNumberFormat="1" applyFont="1" applyFill="1" applyBorder="1" applyAlignment="1">
      <alignment horizontal="center" vertical="center"/>
    </xf>
    <xf numFmtId="1" fontId="2" fillId="3" borderId="11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2" fillId="6" borderId="11" xfId="0" applyFont="1" applyFill="1" applyBorder="1" applyAlignment="1">
      <alignment horizontal="center" vertical="center"/>
    </xf>
    <xf numFmtId="1" fontId="2" fillId="3" borderId="10" xfId="0" applyNumberFormat="1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1" fontId="0" fillId="0" borderId="0" xfId="0" applyNumberFormat="1"/>
    <xf numFmtId="0" fontId="8" fillId="0" borderId="0" xfId="0" applyFont="1"/>
    <xf numFmtId="0" fontId="2" fillId="7" borderId="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 wrapText="1"/>
    </xf>
    <xf numFmtId="14" fontId="4" fillId="5" borderId="7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A0E9-1979-46F4-96AB-5DD10A0FE27A}">
  <dimension ref="B2:L22"/>
  <sheetViews>
    <sheetView topLeftCell="B1" zoomScale="90" zoomScaleNormal="90" workbookViewId="0">
      <selection activeCell="D19" sqref="D19:F19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2" ht="15.75" thickBot="1" x14ac:dyDescent="0.3">
      <c r="H2" t="s">
        <v>0</v>
      </c>
    </row>
    <row r="3" spans="2:12" ht="15" customHeight="1" x14ac:dyDescent="0.25">
      <c r="B3" s="1"/>
      <c r="C3" s="28" t="s">
        <v>1</v>
      </c>
      <c r="D3" s="30" t="s">
        <v>2</v>
      </c>
      <c r="E3" s="31"/>
      <c r="F3" s="31"/>
      <c r="G3" s="34">
        <v>109</v>
      </c>
    </row>
    <row r="4" spans="2:12" ht="15.75" customHeight="1" thickBot="1" x14ac:dyDescent="0.3">
      <c r="B4" s="1"/>
      <c r="C4" s="29"/>
      <c r="D4" s="32"/>
      <c r="E4" s="33"/>
      <c r="F4" s="33"/>
      <c r="G4" s="35"/>
      <c r="H4" t="s">
        <v>3</v>
      </c>
    </row>
    <row r="5" spans="2:12" ht="15" customHeight="1" x14ac:dyDescent="0.25">
      <c r="B5" s="1"/>
      <c r="C5" s="36" t="s">
        <v>24</v>
      </c>
      <c r="D5" s="38" t="s">
        <v>4</v>
      </c>
      <c r="E5" s="39"/>
      <c r="F5" s="39"/>
      <c r="G5" s="40"/>
      <c r="H5" t="s">
        <v>20</v>
      </c>
      <c r="J5" s="2" t="s">
        <v>5</v>
      </c>
      <c r="L5">
        <f>55-20</f>
        <v>35</v>
      </c>
    </row>
    <row r="6" spans="2:12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2" ht="15" customHeight="1" x14ac:dyDescent="0.25">
      <c r="B7" s="1"/>
      <c r="C7" s="22" t="s">
        <v>6</v>
      </c>
      <c r="D7" s="23"/>
      <c r="E7" s="22" t="s">
        <v>7</v>
      </c>
      <c r="F7" s="26"/>
      <c r="G7" s="23"/>
      <c r="I7" t="s">
        <v>8</v>
      </c>
      <c r="J7" s="2" t="s">
        <v>9</v>
      </c>
      <c r="K7" s="1"/>
    </row>
    <row r="8" spans="2:12" ht="15.75" customHeight="1" thickBot="1" x14ac:dyDescent="0.3">
      <c r="B8" s="1"/>
      <c r="C8" s="24"/>
      <c r="D8" s="25"/>
      <c r="E8" s="24"/>
      <c r="F8" s="27"/>
      <c r="G8" s="25"/>
      <c r="J8" s="2" t="s">
        <v>10</v>
      </c>
    </row>
    <row r="9" spans="2:12" ht="19.5" thickBot="1" x14ac:dyDescent="0.3">
      <c r="B9" s="1"/>
      <c r="C9" s="3" t="s">
        <v>11</v>
      </c>
      <c r="D9" s="3" t="s">
        <v>12</v>
      </c>
      <c r="E9" s="3" t="s">
        <v>13</v>
      </c>
      <c r="F9" s="4" t="s">
        <v>14</v>
      </c>
      <c r="G9" s="3" t="s">
        <v>15</v>
      </c>
    </row>
    <row r="10" spans="2:12" ht="19.5" customHeight="1" x14ac:dyDescent="0.25">
      <c r="B10" s="1"/>
      <c r="C10" s="5">
        <v>1</v>
      </c>
      <c r="D10" s="5" t="s">
        <v>25</v>
      </c>
      <c r="E10" s="6">
        <v>6</v>
      </c>
      <c r="F10" s="5">
        <v>4.5</v>
      </c>
      <c r="G10" s="5">
        <f>E10*F10</f>
        <v>27</v>
      </c>
      <c r="H10" s="1"/>
      <c r="I10" s="7" t="s">
        <v>17</v>
      </c>
    </row>
    <row r="11" spans="2:12" ht="19.5" customHeight="1" x14ac:dyDescent="0.25">
      <c r="B11" t="s">
        <v>32</v>
      </c>
      <c r="C11" s="5">
        <v>2</v>
      </c>
      <c r="D11" s="5" t="s">
        <v>26</v>
      </c>
      <c r="E11" s="6">
        <v>1</v>
      </c>
      <c r="F11" s="5">
        <v>5</v>
      </c>
      <c r="G11" s="5">
        <f t="shared" ref="G11:G15" si="0">E11*F11</f>
        <v>5</v>
      </c>
    </row>
    <row r="12" spans="2:12" ht="19.5" customHeight="1" x14ac:dyDescent="0.25">
      <c r="B12" t="s">
        <v>37</v>
      </c>
      <c r="C12" s="5">
        <v>3</v>
      </c>
      <c r="D12" s="5" t="s">
        <v>27</v>
      </c>
      <c r="E12" s="6">
        <v>1</v>
      </c>
      <c r="F12" s="5">
        <v>5</v>
      </c>
      <c r="G12" s="5">
        <f t="shared" si="0"/>
        <v>5</v>
      </c>
    </row>
    <row r="13" spans="2:12" ht="19.5" customHeight="1" x14ac:dyDescent="0.25">
      <c r="C13" s="5">
        <v>4</v>
      </c>
      <c r="D13" s="5" t="s">
        <v>18</v>
      </c>
      <c r="E13" s="6">
        <v>50</v>
      </c>
      <c r="F13" s="5">
        <v>5</v>
      </c>
      <c r="G13" s="5">
        <f t="shared" si="0"/>
        <v>250</v>
      </c>
    </row>
    <row r="14" spans="2:12" ht="19.5" customHeight="1" x14ac:dyDescent="0.25">
      <c r="B14" t="s">
        <v>37</v>
      </c>
      <c r="C14" s="5">
        <v>5</v>
      </c>
      <c r="D14" s="5" t="s">
        <v>28</v>
      </c>
      <c r="E14" s="6">
        <v>1</v>
      </c>
      <c r="F14" s="5">
        <v>5</v>
      </c>
      <c r="G14" s="5">
        <f t="shared" si="0"/>
        <v>5</v>
      </c>
      <c r="H14" t="s">
        <v>38</v>
      </c>
    </row>
    <row r="15" spans="2:12" ht="19.5" customHeight="1" thickBot="1" x14ac:dyDescent="0.3">
      <c r="B15" s="1"/>
      <c r="C15" s="5">
        <v>6</v>
      </c>
      <c r="D15" s="5" t="s">
        <v>19</v>
      </c>
      <c r="E15" s="6">
        <v>50</v>
      </c>
      <c r="F15" s="5">
        <v>5</v>
      </c>
      <c r="G15" s="5">
        <f t="shared" si="0"/>
        <v>250</v>
      </c>
    </row>
    <row r="16" spans="2:12" ht="19.5" customHeight="1" thickBot="1" x14ac:dyDescent="0.3">
      <c r="B16" s="1"/>
      <c r="C16" s="47" t="s">
        <v>21</v>
      </c>
      <c r="D16" s="48"/>
      <c r="E16" s="8">
        <f>SUM(E10:E15)</f>
        <v>109</v>
      </c>
      <c r="F16" s="9"/>
      <c r="G16" s="10">
        <f>SUM(G10:G15)</f>
        <v>542</v>
      </c>
    </row>
    <row r="17" spans="2:9" ht="21.75" thickBot="1" x14ac:dyDescent="0.3">
      <c r="B17" s="1"/>
      <c r="C17" s="44" t="s">
        <v>22</v>
      </c>
      <c r="D17" s="45"/>
      <c r="E17" s="45"/>
      <c r="F17" s="46"/>
      <c r="G17" s="11">
        <v>70</v>
      </c>
      <c r="I17">
        <f>12*55</f>
        <v>660</v>
      </c>
    </row>
    <row r="18" spans="2:9" ht="21.75" thickBot="1" x14ac:dyDescent="0.3">
      <c r="B18" s="1"/>
      <c r="C18" s="44" t="s">
        <v>21</v>
      </c>
      <c r="D18" s="45"/>
      <c r="E18" s="45"/>
      <c r="F18" s="46"/>
      <c r="G18" s="12">
        <f>G16*G17</f>
        <v>37940</v>
      </c>
    </row>
    <row r="19" spans="2:9" ht="21.75" thickBot="1" x14ac:dyDescent="0.3">
      <c r="C19" s="13" t="s">
        <v>29</v>
      </c>
      <c r="D19" s="44" t="s">
        <v>30</v>
      </c>
      <c r="E19" s="45"/>
      <c r="F19" s="46"/>
      <c r="G19" s="14">
        <v>265485.59999999998</v>
      </c>
      <c r="I19">
        <f>4.5*50</f>
        <v>225</v>
      </c>
    </row>
    <row r="20" spans="2:9" ht="21.75" thickBot="1" x14ac:dyDescent="0.3">
      <c r="C20" s="44" t="s">
        <v>23</v>
      </c>
      <c r="D20" s="45"/>
      <c r="E20" s="45"/>
      <c r="F20" s="46"/>
      <c r="G20" s="15">
        <f>G18+G19</f>
        <v>303425.59999999998</v>
      </c>
      <c r="H20" s="16"/>
      <c r="I20">
        <v>265485.60000000003</v>
      </c>
    </row>
    <row r="21" spans="2:9" ht="21.75" thickBot="1" x14ac:dyDescent="0.3">
      <c r="C21" s="44" t="s">
        <v>31</v>
      </c>
      <c r="D21" s="45"/>
      <c r="E21" s="45"/>
      <c r="F21" s="46"/>
      <c r="G21" s="17">
        <v>40000</v>
      </c>
    </row>
    <row r="22" spans="2:9" ht="21.75" thickBot="1" x14ac:dyDescent="0.3">
      <c r="C22" s="44" t="s">
        <v>23</v>
      </c>
      <c r="D22" s="45"/>
      <c r="E22" s="45"/>
      <c r="F22" s="46"/>
      <c r="G22" s="18">
        <f>G20-G21</f>
        <v>263425.59999999998</v>
      </c>
    </row>
  </sheetData>
  <mergeCells count="14">
    <mergeCell ref="C22:F22"/>
    <mergeCell ref="C16:D16"/>
    <mergeCell ref="C17:F17"/>
    <mergeCell ref="C18:F18"/>
    <mergeCell ref="D19:F19"/>
    <mergeCell ref="C20:F20"/>
    <mergeCell ref="C21:F21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2F78-F778-4B0C-BAFF-D45CD049D7D8}">
  <dimension ref="B2:L18"/>
  <sheetViews>
    <sheetView topLeftCell="B1" zoomScale="90" zoomScaleNormal="90" workbookViewId="0">
      <selection activeCell="D17" sqref="D17:F17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2" ht="15.75" thickBot="1" x14ac:dyDescent="0.3">
      <c r="H2" t="s">
        <v>0</v>
      </c>
    </row>
    <row r="3" spans="2:12" ht="15" customHeight="1" x14ac:dyDescent="0.25">
      <c r="B3" s="1"/>
      <c r="C3" s="28" t="s">
        <v>1</v>
      </c>
      <c r="D3" s="30" t="s">
        <v>2</v>
      </c>
      <c r="E3" s="31"/>
      <c r="F3" s="31"/>
      <c r="G3" s="34">
        <v>110</v>
      </c>
    </row>
    <row r="4" spans="2:12" ht="15.75" customHeight="1" thickBot="1" x14ac:dyDescent="0.3">
      <c r="B4" s="1"/>
      <c r="C4" s="29"/>
      <c r="D4" s="32"/>
      <c r="E4" s="33"/>
      <c r="F4" s="33"/>
      <c r="G4" s="35"/>
      <c r="H4" t="s">
        <v>3</v>
      </c>
    </row>
    <row r="5" spans="2:12" ht="15" customHeight="1" x14ac:dyDescent="0.25">
      <c r="B5" s="1"/>
      <c r="C5" s="36" t="s">
        <v>35</v>
      </c>
      <c r="D5" s="38" t="s">
        <v>4</v>
      </c>
      <c r="E5" s="39"/>
      <c r="F5" s="39"/>
      <c r="G5" s="40"/>
      <c r="J5" s="2" t="s">
        <v>5</v>
      </c>
      <c r="L5">
        <f>55-20</f>
        <v>35</v>
      </c>
    </row>
    <row r="6" spans="2:12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2" ht="15" customHeight="1" x14ac:dyDescent="0.25">
      <c r="B7" s="1"/>
      <c r="C7" s="22" t="s">
        <v>6</v>
      </c>
      <c r="D7" s="23"/>
      <c r="E7" s="22" t="s">
        <v>7</v>
      </c>
      <c r="F7" s="26"/>
      <c r="G7" s="23"/>
      <c r="I7" t="s">
        <v>8</v>
      </c>
      <c r="J7" s="2" t="s">
        <v>9</v>
      </c>
      <c r="K7" s="1"/>
    </row>
    <row r="8" spans="2:12" ht="15.75" customHeight="1" thickBot="1" x14ac:dyDescent="0.3">
      <c r="B8" s="1"/>
      <c r="C8" s="24"/>
      <c r="D8" s="25"/>
      <c r="E8" s="24"/>
      <c r="F8" s="27"/>
      <c r="G8" s="25"/>
      <c r="J8" s="2" t="s">
        <v>10</v>
      </c>
    </row>
    <row r="9" spans="2:12" ht="19.5" thickBot="1" x14ac:dyDescent="0.3">
      <c r="B9" s="1"/>
      <c r="C9" s="3" t="s">
        <v>11</v>
      </c>
      <c r="D9" s="3" t="s">
        <v>12</v>
      </c>
      <c r="E9" s="3" t="s">
        <v>13</v>
      </c>
      <c r="F9" s="4" t="s">
        <v>14</v>
      </c>
      <c r="G9" s="3" t="s">
        <v>15</v>
      </c>
    </row>
    <row r="10" spans="2:12" ht="19.5" customHeight="1" x14ac:dyDescent="0.25">
      <c r="B10" s="1"/>
      <c r="C10" s="5">
        <v>1</v>
      </c>
      <c r="D10" s="5" t="s">
        <v>18</v>
      </c>
      <c r="E10" s="6">
        <v>50</v>
      </c>
      <c r="F10" s="5">
        <v>5</v>
      </c>
      <c r="G10" s="5">
        <f>E10*F10</f>
        <v>250</v>
      </c>
      <c r="H10" s="1"/>
      <c r="I10" s="7" t="s">
        <v>17</v>
      </c>
    </row>
    <row r="11" spans="2:12" ht="19.5" customHeight="1" x14ac:dyDescent="0.25">
      <c r="C11" s="5">
        <v>2</v>
      </c>
      <c r="D11" s="5" t="s">
        <v>33</v>
      </c>
      <c r="E11" s="6">
        <v>1</v>
      </c>
      <c r="F11" s="5"/>
      <c r="G11" s="5">
        <v>9</v>
      </c>
    </row>
    <row r="12" spans="2:12" ht="19.5" customHeight="1" x14ac:dyDescent="0.25">
      <c r="C12" s="5">
        <v>3</v>
      </c>
      <c r="D12" s="5" t="s">
        <v>19</v>
      </c>
      <c r="E12" s="6">
        <v>50</v>
      </c>
      <c r="F12" s="5">
        <v>5</v>
      </c>
      <c r="G12" s="5">
        <f t="shared" ref="G12" si="0">E12*F12</f>
        <v>250</v>
      </c>
    </row>
    <row r="13" spans="2:12" ht="19.5" customHeight="1" thickBot="1" x14ac:dyDescent="0.3">
      <c r="C13" s="5">
        <v>4</v>
      </c>
      <c r="D13" s="5" t="s">
        <v>34</v>
      </c>
      <c r="E13" s="6">
        <v>1</v>
      </c>
      <c r="F13" s="5"/>
      <c r="G13" s="5">
        <v>12.2</v>
      </c>
    </row>
    <row r="14" spans="2:12" ht="19.5" customHeight="1" thickBot="1" x14ac:dyDescent="0.3">
      <c r="B14" s="1"/>
      <c r="C14" s="47" t="s">
        <v>21</v>
      </c>
      <c r="D14" s="48"/>
      <c r="E14" s="8">
        <f>SUM(E10:E13)</f>
        <v>102</v>
      </c>
      <c r="F14" s="9"/>
      <c r="G14" s="10">
        <f>SUM(G10:G13)</f>
        <v>521.20000000000005</v>
      </c>
    </row>
    <row r="15" spans="2:12" ht="21.75" thickBot="1" x14ac:dyDescent="0.3">
      <c r="B15" s="1"/>
      <c r="C15" s="44" t="s">
        <v>22</v>
      </c>
      <c r="D15" s="45"/>
      <c r="E15" s="45"/>
      <c r="F15" s="46"/>
      <c r="G15" s="11">
        <v>70</v>
      </c>
    </row>
    <row r="16" spans="2:12" ht="21.75" thickBot="1" x14ac:dyDescent="0.3">
      <c r="B16" s="1"/>
      <c r="C16" s="44" t="s">
        <v>21</v>
      </c>
      <c r="D16" s="45"/>
      <c r="E16" s="45"/>
      <c r="F16" s="46"/>
      <c r="G16" s="12">
        <f>G14*G15</f>
        <v>36484</v>
      </c>
    </row>
    <row r="17" spans="3:9" ht="21.75" thickBot="1" x14ac:dyDescent="0.3">
      <c r="C17" s="13" t="s">
        <v>36</v>
      </c>
      <c r="D17" s="44" t="s">
        <v>95</v>
      </c>
      <c r="E17" s="45"/>
      <c r="F17" s="46"/>
      <c r="G17" s="14">
        <f>'01-09-2022 109'!G22</f>
        <v>263425.59999999998</v>
      </c>
    </row>
    <row r="18" spans="3:9" ht="21.75" thickBot="1" x14ac:dyDescent="0.3">
      <c r="C18" s="44" t="s">
        <v>23</v>
      </c>
      <c r="D18" s="45"/>
      <c r="E18" s="45"/>
      <c r="F18" s="46"/>
      <c r="G18" s="15">
        <f>G16+G17</f>
        <v>299909.59999999998</v>
      </c>
      <c r="H18" s="16"/>
      <c r="I18">
        <v>265485.60000000003</v>
      </c>
    </row>
  </sheetData>
  <mergeCells count="12">
    <mergeCell ref="C7:D8"/>
    <mergeCell ref="E7:G8"/>
    <mergeCell ref="C3:C4"/>
    <mergeCell ref="D3:F4"/>
    <mergeCell ref="G3:G4"/>
    <mergeCell ref="C5:C6"/>
    <mergeCell ref="D5:G6"/>
    <mergeCell ref="C14:D14"/>
    <mergeCell ref="C15:F15"/>
    <mergeCell ref="C16:F16"/>
    <mergeCell ref="D17:F17"/>
    <mergeCell ref="C18:F1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DD34-59BB-4BA3-BEF6-2F820753A584}">
  <dimension ref="B2:L21"/>
  <sheetViews>
    <sheetView topLeftCell="B1" zoomScale="90" zoomScaleNormal="90" workbookViewId="0">
      <selection activeCell="C18" sqref="C18:F18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2" ht="15.75" thickBot="1" x14ac:dyDescent="0.3"/>
    <row r="3" spans="2:12" ht="15" customHeight="1" x14ac:dyDescent="0.25">
      <c r="B3" s="1"/>
      <c r="C3" s="28" t="s">
        <v>1</v>
      </c>
      <c r="D3" s="30" t="s">
        <v>2</v>
      </c>
      <c r="E3" s="31"/>
      <c r="F3" s="31"/>
      <c r="G3" s="34">
        <v>111</v>
      </c>
    </row>
    <row r="4" spans="2:12" ht="15.75" customHeight="1" thickBot="1" x14ac:dyDescent="0.3">
      <c r="B4" s="1"/>
      <c r="C4" s="29"/>
      <c r="D4" s="32"/>
      <c r="E4" s="33"/>
      <c r="F4" s="33"/>
      <c r="G4" s="35"/>
    </row>
    <row r="5" spans="2:12" ht="15" customHeight="1" x14ac:dyDescent="0.25">
      <c r="B5" s="1"/>
      <c r="C5" s="36" t="s">
        <v>43</v>
      </c>
      <c r="D5" s="38" t="s">
        <v>4</v>
      </c>
      <c r="E5" s="39"/>
      <c r="F5" s="39"/>
      <c r="G5" s="40"/>
      <c r="J5" s="2" t="s">
        <v>5</v>
      </c>
      <c r="L5">
        <f>55-20</f>
        <v>35</v>
      </c>
    </row>
    <row r="6" spans="2:12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2" ht="15" customHeight="1" x14ac:dyDescent="0.25">
      <c r="B7" s="1"/>
      <c r="C7" s="22" t="s">
        <v>6</v>
      </c>
      <c r="D7" s="23"/>
      <c r="E7" s="22" t="s">
        <v>7</v>
      </c>
      <c r="F7" s="26"/>
      <c r="G7" s="23"/>
      <c r="I7" t="s">
        <v>53</v>
      </c>
      <c r="J7" s="2" t="s">
        <v>9</v>
      </c>
      <c r="K7" s="1"/>
    </row>
    <row r="8" spans="2:12" ht="15.75" customHeight="1" thickBot="1" x14ac:dyDescent="0.3">
      <c r="B8" s="1"/>
      <c r="C8" s="24"/>
      <c r="D8" s="25"/>
      <c r="E8" s="24"/>
      <c r="F8" s="27"/>
      <c r="G8" s="25"/>
      <c r="J8" s="2" t="s">
        <v>10</v>
      </c>
    </row>
    <row r="9" spans="2:12" ht="19.5" thickBot="1" x14ac:dyDescent="0.3">
      <c r="B9" s="1"/>
      <c r="C9" s="3" t="s">
        <v>11</v>
      </c>
      <c r="D9" s="3" t="s">
        <v>12</v>
      </c>
      <c r="E9" s="3" t="s">
        <v>13</v>
      </c>
      <c r="F9" s="4" t="s">
        <v>14</v>
      </c>
      <c r="G9" s="3" t="s">
        <v>15</v>
      </c>
    </row>
    <row r="10" spans="2:12" ht="19.5" customHeight="1" x14ac:dyDescent="0.25">
      <c r="B10" s="1" t="s">
        <v>41</v>
      </c>
      <c r="C10" s="5">
        <v>1</v>
      </c>
      <c r="D10" s="5" t="s">
        <v>39</v>
      </c>
      <c r="E10" s="6">
        <v>11</v>
      </c>
      <c r="F10" s="5">
        <v>5.6999999999999993</v>
      </c>
      <c r="G10" s="5">
        <f>E10*F10</f>
        <v>62.699999999999989</v>
      </c>
      <c r="H10" s="1" t="s">
        <v>16</v>
      </c>
      <c r="I10" s="7" t="s">
        <v>17</v>
      </c>
    </row>
    <row r="11" spans="2:12" ht="19.5" customHeight="1" x14ac:dyDescent="0.25">
      <c r="B11" s="1" t="s">
        <v>41</v>
      </c>
      <c r="C11" s="5">
        <v>2</v>
      </c>
      <c r="D11" s="5" t="s">
        <v>40</v>
      </c>
      <c r="E11" s="6">
        <v>20</v>
      </c>
      <c r="F11" s="5">
        <v>7.5</v>
      </c>
      <c r="G11" s="5">
        <f t="shared" ref="G11:G13" si="0">E11*F11</f>
        <v>150</v>
      </c>
      <c r="I11" t="s">
        <v>45</v>
      </c>
    </row>
    <row r="12" spans="2:12" ht="19.5" customHeight="1" x14ac:dyDescent="0.25">
      <c r="C12" s="5">
        <v>3</v>
      </c>
      <c r="D12" s="5" t="s">
        <v>18</v>
      </c>
      <c r="E12" s="6">
        <v>60</v>
      </c>
      <c r="F12" s="5">
        <v>5</v>
      </c>
      <c r="G12" s="5">
        <f t="shared" si="0"/>
        <v>300</v>
      </c>
    </row>
    <row r="13" spans="2:12" ht="19.5" customHeight="1" thickBot="1" x14ac:dyDescent="0.3">
      <c r="C13" s="5">
        <v>4</v>
      </c>
      <c r="D13" s="5" t="s">
        <v>19</v>
      </c>
      <c r="E13" s="6">
        <v>60</v>
      </c>
      <c r="F13" s="5">
        <v>5</v>
      </c>
      <c r="G13" s="5">
        <f t="shared" si="0"/>
        <v>300</v>
      </c>
    </row>
    <row r="14" spans="2:12" ht="19.5" customHeight="1" thickBot="1" x14ac:dyDescent="0.3">
      <c r="B14" s="1"/>
      <c r="C14" s="47" t="s">
        <v>21</v>
      </c>
      <c r="D14" s="48"/>
      <c r="E14" s="8">
        <f>SUM(E10:E13)</f>
        <v>151</v>
      </c>
      <c r="F14" s="9"/>
      <c r="G14" s="10">
        <f>SUM(G10:G13)</f>
        <v>812.7</v>
      </c>
    </row>
    <row r="15" spans="2:12" ht="21.75" thickBot="1" x14ac:dyDescent="0.3">
      <c r="B15" s="1"/>
      <c r="C15" s="44" t="s">
        <v>22</v>
      </c>
      <c r="D15" s="45"/>
      <c r="E15" s="45"/>
      <c r="F15" s="46"/>
      <c r="G15" s="11">
        <v>70</v>
      </c>
    </row>
    <row r="16" spans="2:12" ht="21.75" thickBot="1" x14ac:dyDescent="0.3">
      <c r="B16" s="1"/>
      <c r="C16" s="44" t="s">
        <v>21</v>
      </c>
      <c r="D16" s="45"/>
      <c r="E16" s="45"/>
      <c r="F16" s="46"/>
      <c r="G16" s="12">
        <f>G14*G15</f>
        <v>56889</v>
      </c>
    </row>
    <row r="17" spans="3:8" ht="21.75" thickBot="1" x14ac:dyDescent="0.3">
      <c r="C17" s="13" t="s">
        <v>44</v>
      </c>
      <c r="D17" s="44" t="s">
        <v>96</v>
      </c>
      <c r="E17" s="45"/>
      <c r="F17" s="46"/>
      <c r="G17" s="14">
        <f>'02-09-2022 110'!G18</f>
        <v>299909.59999999998</v>
      </c>
    </row>
    <row r="18" spans="3:8" ht="21.75" thickBot="1" x14ac:dyDescent="0.3">
      <c r="C18" s="44" t="s">
        <v>23</v>
      </c>
      <c r="D18" s="45"/>
      <c r="E18" s="45"/>
      <c r="F18" s="46"/>
      <c r="G18" s="15">
        <f>G16+G17</f>
        <v>356798.6</v>
      </c>
      <c r="H18" s="16"/>
    </row>
    <row r="19" spans="3:8" ht="21.75" thickBot="1" x14ac:dyDescent="0.3">
      <c r="C19" s="44" t="s">
        <v>42</v>
      </c>
      <c r="D19" s="45"/>
      <c r="E19" s="45"/>
      <c r="F19" s="46"/>
      <c r="G19" s="17">
        <v>40000</v>
      </c>
    </row>
    <row r="20" spans="3:8" ht="21.75" thickBot="1" x14ac:dyDescent="0.3">
      <c r="C20" s="44" t="s">
        <v>46</v>
      </c>
      <c r="D20" s="45"/>
      <c r="E20" s="45"/>
      <c r="F20" s="46"/>
      <c r="G20" s="17">
        <v>50000</v>
      </c>
    </row>
    <row r="21" spans="3:8" ht="21.75" thickBot="1" x14ac:dyDescent="0.3">
      <c r="C21" s="44" t="s">
        <v>23</v>
      </c>
      <c r="D21" s="45"/>
      <c r="E21" s="45"/>
      <c r="F21" s="46"/>
      <c r="G21" s="18">
        <f>G18-G19-G20</f>
        <v>266798.59999999998</v>
      </c>
    </row>
  </sheetData>
  <mergeCells count="15">
    <mergeCell ref="C7:D8"/>
    <mergeCell ref="E7:G8"/>
    <mergeCell ref="C20:F20"/>
    <mergeCell ref="C3:C4"/>
    <mergeCell ref="D3:F4"/>
    <mergeCell ref="G3:G4"/>
    <mergeCell ref="C5:C6"/>
    <mergeCell ref="D5:G6"/>
    <mergeCell ref="C21:F21"/>
    <mergeCell ref="C14:D14"/>
    <mergeCell ref="C15:F15"/>
    <mergeCell ref="C16:F16"/>
    <mergeCell ref="D17:F17"/>
    <mergeCell ref="C18:F18"/>
    <mergeCell ref="C19:F19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E60F-3763-4FB9-8078-D7AE918BEE51}">
  <dimension ref="B2:K24"/>
  <sheetViews>
    <sheetView topLeftCell="B1" zoomScale="90" zoomScaleNormal="90" workbookViewId="0">
      <selection activeCell="C19" sqref="C19:F19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1</v>
      </c>
      <c r="D3" s="30" t="s">
        <v>2</v>
      </c>
      <c r="E3" s="31"/>
      <c r="F3" s="31"/>
      <c r="G3" s="34">
        <v>112</v>
      </c>
    </row>
    <row r="4" spans="2:11" ht="15.75" customHeight="1" thickBot="1" x14ac:dyDescent="0.3">
      <c r="B4" s="1"/>
      <c r="C4" s="29"/>
      <c r="D4" s="32"/>
      <c r="E4" s="33"/>
      <c r="F4" s="33"/>
      <c r="G4" s="35"/>
    </row>
    <row r="5" spans="2:11" ht="15" customHeight="1" x14ac:dyDescent="0.25">
      <c r="B5" s="1"/>
      <c r="C5" s="36" t="s">
        <v>48</v>
      </c>
      <c r="D5" s="38" t="s">
        <v>4</v>
      </c>
      <c r="E5" s="39"/>
      <c r="F5" s="39"/>
      <c r="G5" s="40"/>
      <c r="J5" s="2" t="s">
        <v>5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1" ht="15" customHeight="1" x14ac:dyDescent="0.25">
      <c r="B7" s="1"/>
      <c r="C7" s="22" t="s">
        <v>6</v>
      </c>
      <c r="D7" s="23"/>
      <c r="E7" s="22" t="s">
        <v>7</v>
      </c>
      <c r="F7" s="26"/>
      <c r="G7" s="23"/>
      <c r="I7" t="s">
        <v>53</v>
      </c>
      <c r="J7" s="2" t="s">
        <v>9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J8" s="2" t="s">
        <v>10</v>
      </c>
    </row>
    <row r="9" spans="2:11" ht="19.5" thickBot="1" x14ac:dyDescent="0.3">
      <c r="B9" s="1"/>
      <c r="C9" s="3" t="s">
        <v>11</v>
      </c>
      <c r="D9" s="3" t="s">
        <v>12</v>
      </c>
      <c r="E9" s="3" t="s">
        <v>13</v>
      </c>
      <c r="F9" s="4" t="s">
        <v>14</v>
      </c>
      <c r="G9" s="3" t="s">
        <v>15</v>
      </c>
      <c r="I9" s="19" t="s">
        <v>61</v>
      </c>
    </row>
    <row r="10" spans="2:11" ht="19.5" customHeight="1" x14ac:dyDescent="0.25">
      <c r="B10" s="1" t="s">
        <v>41</v>
      </c>
      <c r="C10" s="5">
        <v>1</v>
      </c>
      <c r="D10" s="5" t="s">
        <v>39</v>
      </c>
      <c r="E10" s="6">
        <v>5</v>
      </c>
      <c r="F10" s="5">
        <v>5.6999999999999993</v>
      </c>
      <c r="G10" s="5">
        <f>E10*F10</f>
        <v>28.499999999999996</v>
      </c>
      <c r="H10" s="1" t="s">
        <v>52</v>
      </c>
      <c r="I10" s="7" t="s">
        <v>17</v>
      </c>
    </row>
    <row r="11" spans="2:11" ht="19.5" customHeight="1" x14ac:dyDescent="0.25">
      <c r="B11" s="1" t="s">
        <v>41</v>
      </c>
      <c r="C11" s="5">
        <v>2</v>
      </c>
      <c r="D11" s="5" t="s">
        <v>40</v>
      </c>
      <c r="E11" s="6">
        <v>20</v>
      </c>
      <c r="F11" s="5">
        <v>7.5</v>
      </c>
      <c r="G11" s="5">
        <f t="shared" ref="G11:G14" si="0">E11*F11</f>
        <v>150</v>
      </c>
      <c r="I11" t="s">
        <v>50</v>
      </c>
    </row>
    <row r="12" spans="2:11" ht="19.5" customHeight="1" x14ac:dyDescent="0.25">
      <c r="C12" s="5">
        <v>3</v>
      </c>
      <c r="D12" s="5" t="s">
        <v>18</v>
      </c>
      <c r="E12" s="6">
        <v>30</v>
      </c>
      <c r="F12" s="5">
        <v>5</v>
      </c>
      <c r="G12" s="5">
        <f t="shared" si="0"/>
        <v>150</v>
      </c>
    </row>
    <row r="13" spans="2:11" ht="19.5" customHeight="1" x14ac:dyDescent="0.25">
      <c r="C13" s="5">
        <v>4</v>
      </c>
      <c r="D13" s="5" t="s">
        <v>49</v>
      </c>
      <c r="E13" s="6">
        <v>10</v>
      </c>
      <c r="F13" s="5">
        <v>4.5999999999999996</v>
      </c>
      <c r="G13" s="5">
        <f t="shared" si="0"/>
        <v>46</v>
      </c>
    </row>
    <row r="14" spans="2:11" ht="19.5" customHeight="1" thickBot="1" x14ac:dyDescent="0.3">
      <c r="C14" s="5">
        <v>5</v>
      </c>
      <c r="D14" s="5" t="s">
        <v>19</v>
      </c>
      <c r="E14" s="6">
        <v>30</v>
      </c>
      <c r="F14" s="5">
        <v>5</v>
      </c>
      <c r="G14" s="5">
        <f t="shared" si="0"/>
        <v>150</v>
      </c>
    </row>
    <row r="15" spans="2:11" ht="19.5" customHeight="1" thickBot="1" x14ac:dyDescent="0.3">
      <c r="B15" s="1"/>
      <c r="C15" s="47" t="s">
        <v>21</v>
      </c>
      <c r="D15" s="48"/>
      <c r="E15" s="8">
        <f>SUM(E10:E14)</f>
        <v>95</v>
      </c>
      <c r="F15" s="9"/>
      <c r="G15" s="10">
        <f>SUM(G10:G14)</f>
        <v>524.5</v>
      </c>
    </row>
    <row r="16" spans="2:11" ht="21.75" thickBot="1" x14ac:dyDescent="0.3">
      <c r="B16" s="1"/>
      <c r="C16" s="44" t="s">
        <v>22</v>
      </c>
      <c r="D16" s="45"/>
      <c r="E16" s="45"/>
      <c r="F16" s="46"/>
      <c r="G16" s="11">
        <v>70</v>
      </c>
    </row>
    <row r="17" spans="2:8" ht="21.75" thickBot="1" x14ac:dyDescent="0.3">
      <c r="B17" s="1"/>
      <c r="C17" s="44" t="s">
        <v>21</v>
      </c>
      <c r="D17" s="45"/>
      <c r="E17" s="45"/>
      <c r="F17" s="46"/>
      <c r="G17" s="12">
        <f>G15*G16</f>
        <v>36715</v>
      </c>
    </row>
    <row r="18" spans="2:8" ht="21.75" thickBot="1" x14ac:dyDescent="0.3">
      <c r="C18" s="13" t="s">
        <v>51</v>
      </c>
      <c r="D18" s="44" t="s">
        <v>97</v>
      </c>
      <c r="E18" s="45"/>
      <c r="F18" s="46"/>
      <c r="G18" s="14">
        <f>'03-09-2022 111'!G21</f>
        <v>266798.59999999998</v>
      </c>
    </row>
    <row r="19" spans="2:8" ht="21.75" thickBot="1" x14ac:dyDescent="0.3">
      <c r="C19" s="44" t="s">
        <v>23</v>
      </c>
      <c r="D19" s="45"/>
      <c r="E19" s="45"/>
      <c r="F19" s="46"/>
      <c r="G19" s="15">
        <f>G17+G18</f>
        <v>303513.59999999998</v>
      </c>
      <c r="H19" s="16"/>
    </row>
    <row r="20" spans="2:8" ht="21.75" thickBot="1" x14ac:dyDescent="0.3">
      <c r="C20" s="44" t="s">
        <v>54</v>
      </c>
      <c r="D20" s="45"/>
      <c r="E20" s="45"/>
      <c r="F20" s="46"/>
      <c r="G20" s="17">
        <v>40000</v>
      </c>
    </row>
    <row r="21" spans="2:8" ht="21.75" thickBot="1" x14ac:dyDescent="0.3">
      <c r="C21" s="44" t="s">
        <v>23</v>
      </c>
      <c r="D21" s="45"/>
      <c r="E21" s="45"/>
      <c r="F21" s="46"/>
      <c r="G21" s="18">
        <f>G19-G20</f>
        <v>263513.59999999998</v>
      </c>
    </row>
    <row r="24" spans="2:8" x14ac:dyDescent="0.25">
      <c r="F24" t="s">
        <v>47</v>
      </c>
    </row>
  </sheetData>
  <mergeCells count="14">
    <mergeCell ref="C7:D8"/>
    <mergeCell ref="E7:G8"/>
    <mergeCell ref="C20:F20"/>
    <mergeCell ref="C21:F21"/>
    <mergeCell ref="C3:C4"/>
    <mergeCell ref="D3:F4"/>
    <mergeCell ref="G3:G4"/>
    <mergeCell ref="C5:C6"/>
    <mergeCell ref="D5:G6"/>
    <mergeCell ref="C15:D15"/>
    <mergeCell ref="C16:F16"/>
    <mergeCell ref="C17:F17"/>
    <mergeCell ref="D18:F18"/>
    <mergeCell ref="C19:F19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AA9C-B6B9-406F-838A-B493B3D06673}">
  <dimension ref="B2:K24"/>
  <sheetViews>
    <sheetView topLeftCell="B1" zoomScale="90" zoomScaleNormal="90" workbookViewId="0">
      <selection activeCell="C21" sqref="C21:F21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1</v>
      </c>
      <c r="D3" s="30" t="s">
        <v>2</v>
      </c>
      <c r="E3" s="31"/>
      <c r="F3" s="31"/>
      <c r="G3" s="34">
        <v>113</v>
      </c>
    </row>
    <row r="4" spans="2:11" ht="15.75" customHeight="1" thickBot="1" x14ac:dyDescent="0.3">
      <c r="B4" s="1"/>
      <c r="C4" s="29"/>
      <c r="D4" s="32"/>
      <c r="E4" s="33"/>
      <c r="F4" s="33"/>
      <c r="G4" s="35"/>
    </row>
    <row r="5" spans="2:11" ht="15" customHeight="1" x14ac:dyDescent="0.25">
      <c r="B5" s="1"/>
      <c r="C5" s="36" t="s">
        <v>55</v>
      </c>
      <c r="D5" s="38" t="s">
        <v>4</v>
      </c>
      <c r="E5" s="39"/>
      <c r="F5" s="39"/>
      <c r="G5" s="40"/>
      <c r="J5" s="2" t="s">
        <v>5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1" ht="15" customHeight="1" x14ac:dyDescent="0.25">
      <c r="B7" s="1"/>
      <c r="C7" s="22" t="s">
        <v>6</v>
      </c>
      <c r="D7" s="23"/>
      <c r="E7" s="22" t="s">
        <v>7</v>
      </c>
      <c r="F7" s="26"/>
      <c r="G7" s="23"/>
      <c r="I7" t="s">
        <v>62</v>
      </c>
      <c r="J7" s="2" t="s">
        <v>9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J8" s="2" t="s">
        <v>10</v>
      </c>
    </row>
    <row r="9" spans="2:11" ht="19.5" thickBot="1" x14ac:dyDescent="0.3">
      <c r="B9" s="1"/>
      <c r="C9" s="3" t="s">
        <v>11</v>
      </c>
      <c r="D9" s="3" t="s">
        <v>12</v>
      </c>
      <c r="E9" s="3" t="s">
        <v>13</v>
      </c>
      <c r="F9" s="4" t="s">
        <v>14</v>
      </c>
      <c r="G9" s="3" t="s">
        <v>15</v>
      </c>
    </row>
    <row r="10" spans="2:11" ht="19.5" customHeight="1" x14ac:dyDescent="0.25">
      <c r="B10" s="1" t="s">
        <v>41</v>
      </c>
      <c r="C10" s="5">
        <v>1</v>
      </c>
      <c r="D10" s="5" t="s">
        <v>39</v>
      </c>
      <c r="E10" s="6">
        <v>16</v>
      </c>
      <c r="F10" s="5">
        <v>5.6999999999999993</v>
      </c>
      <c r="G10" s="5">
        <f>E10*F10</f>
        <v>91.199999999999989</v>
      </c>
      <c r="H10" s="1" t="s">
        <v>59</v>
      </c>
      <c r="I10" s="7" t="s">
        <v>17</v>
      </c>
    </row>
    <row r="11" spans="2:11" ht="19.5" customHeight="1" x14ac:dyDescent="0.25">
      <c r="C11" s="5">
        <v>2</v>
      </c>
      <c r="D11" s="5" t="s">
        <v>57</v>
      </c>
      <c r="E11" s="6">
        <v>6</v>
      </c>
      <c r="F11" s="5">
        <v>5</v>
      </c>
      <c r="G11" s="5">
        <f t="shared" ref="G11:G15" si="0">E11*F11</f>
        <v>30</v>
      </c>
      <c r="I11" t="s">
        <v>60</v>
      </c>
    </row>
    <row r="12" spans="2:11" ht="19.5" customHeight="1" x14ac:dyDescent="0.25">
      <c r="B12" s="1" t="s">
        <v>41</v>
      </c>
      <c r="C12" s="5">
        <v>3</v>
      </c>
      <c r="D12" s="5" t="s">
        <v>40</v>
      </c>
      <c r="E12" s="6">
        <v>20</v>
      </c>
      <c r="F12" s="5">
        <v>7.5</v>
      </c>
      <c r="G12" s="5">
        <f t="shared" si="0"/>
        <v>150</v>
      </c>
    </row>
    <row r="13" spans="2:11" ht="19.5" customHeight="1" x14ac:dyDescent="0.25">
      <c r="C13" s="5">
        <v>4</v>
      </c>
      <c r="D13" s="5" t="s">
        <v>18</v>
      </c>
      <c r="E13" s="6">
        <v>35</v>
      </c>
      <c r="F13" s="5">
        <v>5</v>
      </c>
      <c r="G13" s="5">
        <f t="shared" si="0"/>
        <v>175</v>
      </c>
    </row>
    <row r="14" spans="2:11" ht="19.5" customHeight="1" x14ac:dyDescent="0.25">
      <c r="C14" s="5">
        <v>5</v>
      </c>
      <c r="D14" s="5" t="s">
        <v>58</v>
      </c>
      <c r="E14" s="6">
        <v>1</v>
      </c>
      <c r="F14" s="5"/>
      <c r="G14" s="5">
        <v>15.5</v>
      </c>
    </row>
    <row r="15" spans="2:11" ht="19.5" customHeight="1" x14ac:dyDescent="0.25">
      <c r="C15" s="5">
        <v>6</v>
      </c>
      <c r="D15" s="5" t="s">
        <v>19</v>
      </c>
      <c r="E15" s="6">
        <v>35</v>
      </c>
      <c r="F15" s="5">
        <v>5</v>
      </c>
      <c r="G15" s="5">
        <f t="shared" si="0"/>
        <v>175</v>
      </c>
    </row>
    <row r="16" spans="2:11" ht="19.5" customHeight="1" thickBot="1" x14ac:dyDescent="0.3">
      <c r="C16" s="5">
        <v>7</v>
      </c>
      <c r="D16" s="5" t="s">
        <v>34</v>
      </c>
      <c r="E16" s="6">
        <v>1</v>
      </c>
      <c r="F16" s="5"/>
      <c r="G16" s="5">
        <v>10.5</v>
      </c>
    </row>
    <row r="17" spans="2:8" ht="19.5" customHeight="1" thickBot="1" x14ac:dyDescent="0.3">
      <c r="B17" s="1"/>
      <c r="C17" s="47" t="s">
        <v>21</v>
      </c>
      <c r="D17" s="48"/>
      <c r="E17" s="8">
        <f>SUM(E10:E16)</f>
        <v>114</v>
      </c>
      <c r="F17" s="9"/>
      <c r="G17" s="10">
        <f>SUM(G10:G16)</f>
        <v>647.20000000000005</v>
      </c>
    </row>
    <row r="18" spans="2:8" ht="21.75" thickBot="1" x14ac:dyDescent="0.3">
      <c r="B18" s="1"/>
      <c r="C18" s="44" t="s">
        <v>22</v>
      </c>
      <c r="D18" s="45"/>
      <c r="E18" s="45"/>
      <c r="F18" s="46"/>
      <c r="G18" s="11">
        <v>70</v>
      </c>
    </row>
    <row r="19" spans="2:8" ht="21.75" thickBot="1" x14ac:dyDescent="0.3">
      <c r="B19" s="1"/>
      <c r="C19" s="44" t="s">
        <v>21</v>
      </c>
      <c r="D19" s="45"/>
      <c r="E19" s="45"/>
      <c r="F19" s="46"/>
      <c r="G19" s="12">
        <f>G17*G18</f>
        <v>45304</v>
      </c>
    </row>
    <row r="20" spans="2:8" ht="21.75" thickBot="1" x14ac:dyDescent="0.3">
      <c r="C20" s="13" t="s">
        <v>56</v>
      </c>
      <c r="D20" s="44" t="s">
        <v>98</v>
      </c>
      <c r="E20" s="45"/>
      <c r="F20" s="46"/>
      <c r="G20" s="14">
        <f>'10-09-2022 112'!G21</f>
        <v>263513.59999999998</v>
      </c>
    </row>
    <row r="21" spans="2:8" ht="21.75" thickBot="1" x14ac:dyDescent="0.3">
      <c r="C21" s="44" t="s">
        <v>23</v>
      </c>
      <c r="D21" s="45"/>
      <c r="E21" s="45"/>
      <c r="F21" s="46"/>
      <c r="G21" s="15">
        <f>G19+G20</f>
        <v>308817.59999999998</v>
      </c>
      <c r="H21" s="16"/>
    </row>
    <row r="22" spans="2:8" ht="21.75" thickBot="1" x14ac:dyDescent="0.3">
      <c r="C22" s="44" t="s">
        <v>63</v>
      </c>
      <c r="D22" s="45"/>
      <c r="E22" s="45"/>
      <c r="F22" s="46"/>
      <c r="G22" s="17">
        <v>45000</v>
      </c>
    </row>
    <row r="23" spans="2:8" ht="21.75" thickBot="1" x14ac:dyDescent="0.3">
      <c r="C23" s="44" t="s">
        <v>23</v>
      </c>
      <c r="D23" s="45"/>
      <c r="E23" s="45"/>
      <c r="F23" s="46"/>
      <c r="G23" s="18">
        <f>G21-G22</f>
        <v>263817.59999999998</v>
      </c>
    </row>
    <row r="24" spans="2:8" x14ac:dyDescent="0.25">
      <c r="F24" t="s">
        <v>47</v>
      </c>
    </row>
  </sheetData>
  <mergeCells count="14">
    <mergeCell ref="C7:D8"/>
    <mergeCell ref="E7:G8"/>
    <mergeCell ref="C22:F22"/>
    <mergeCell ref="C23:F23"/>
    <mergeCell ref="C3:C4"/>
    <mergeCell ref="D3:F4"/>
    <mergeCell ref="G3:G4"/>
    <mergeCell ref="C5:C6"/>
    <mergeCell ref="D5:G6"/>
    <mergeCell ref="C17:D17"/>
    <mergeCell ref="C18:F18"/>
    <mergeCell ref="C19:F19"/>
    <mergeCell ref="D20:F20"/>
    <mergeCell ref="C21:F2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D5DC-6001-454D-9B08-88DF9940F9A9}">
  <dimension ref="B2:K22"/>
  <sheetViews>
    <sheetView topLeftCell="B1" zoomScale="90" zoomScaleNormal="90" workbookViewId="0">
      <selection activeCell="D19" sqref="D19:F19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1</v>
      </c>
      <c r="D3" s="30" t="s">
        <v>2</v>
      </c>
      <c r="E3" s="31"/>
      <c r="F3" s="31"/>
      <c r="G3" s="34">
        <v>114</v>
      </c>
    </row>
    <row r="4" spans="2:11" ht="15.75" customHeight="1" thickBot="1" x14ac:dyDescent="0.3">
      <c r="B4" s="1"/>
      <c r="C4" s="29"/>
      <c r="D4" s="32"/>
      <c r="E4" s="33"/>
      <c r="F4" s="33"/>
      <c r="G4" s="35"/>
    </row>
    <row r="5" spans="2:11" ht="15" customHeight="1" x14ac:dyDescent="0.25">
      <c r="B5" s="1"/>
      <c r="C5" s="36" t="s">
        <v>64</v>
      </c>
      <c r="D5" s="38" t="s">
        <v>4</v>
      </c>
      <c r="E5" s="39"/>
      <c r="F5" s="39"/>
      <c r="G5" s="40"/>
      <c r="J5" s="2" t="s">
        <v>5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1" ht="15" customHeight="1" x14ac:dyDescent="0.25">
      <c r="B7" s="1"/>
      <c r="C7" s="22" t="s">
        <v>6</v>
      </c>
      <c r="D7" s="23"/>
      <c r="E7" s="22" t="s">
        <v>7</v>
      </c>
      <c r="F7" s="26"/>
      <c r="G7" s="23"/>
      <c r="I7" t="s">
        <v>62</v>
      </c>
      <c r="J7" s="2" t="s">
        <v>9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J8" s="2" t="s">
        <v>10</v>
      </c>
    </row>
    <row r="9" spans="2:11" ht="19.5" thickBot="1" x14ac:dyDescent="0.3">
      <c r="B9" s="1"/>
      <c r="C9" s="3" t="s">
        <v>11</v>
      </c>
      <c r="D9" s="3" t="s">
        <v>12</v>
      </c>
      <c r="E9" s="3" t="s">
        <v>13</v>
      </c>
      <c r="F9" s="4" t="s">
        <v>14</v>
      </c>
      <c r="G9" s="3" t="s">
        <v>15</v>
      </c>
    </row>
    <row r="10" spans="2:11" ht="19.5" customHeight="1" x14ac:dyDescent="0.25">
      <c r="B10" s="1" t="s">
        <v>41</v>
      </c>
      <c r="C10" s="5">
        <v>1</v>
      </c>
      <c r="D10" s="5" t="s">
        <v>39</v>
      </c>
      <c r="E10" s="6">
        <v>27</v>
      </c>
      <c r="F10" s="5">
        <v>5.6999999999999993</v>
      </c>
      <c r="G10" s="5">
        <f>E10*F10</f>
        <v>153.89999999999998</v>
      </c>
      <c r="H10" s="1" t="s">
        <v>68</v>
      </c>
      <c r="I10" s="7" t="s">
        <v>65</v>
      </c>
    </row>
    <row r="11" spans="2:11" ht="19.5" customHeight="1" x14ac:dyDescent="0.25">
      <c r="B11" s="1" t="s">
        <v>41</v>
      </c>
      <c r="C11" s="5">
        <v>2</v>
      </c>
      <c r="D11" s="5" t="s">
        <v>40</v>
      </c>
      <c r="E11" s="6">
        <v>20</v>
      </c>
      <c r="F11" s="5">
        <v>7.5</v>
      </c>
      <c r="G11" s="5">
        <f t="shared" ref="G11:G15" si="0">E11*F11</f>
        <v>150</v>
      </c>
      <c r="I11" t="s">
        <v>60</v>
      </c>
    </row>
    <row r="12" spans="2:11" ht="19.5" customHeight="1" x14ac:dyDescent="0.25">
      <c r="C12" s="5">
        <v>3</v>
      </c>
      <c r="D12" s="5" t="s">
        <v>18</v>
      </c>
      <c r="E12" s="6">
        <v>40</v>
      </c>
      <c r="F12" s="5">
        <v>5</v>
      </c>
      <c r="G12" s="5">
        <f t="shared" si="0"/>
        <v>200</v>
      </c>
      <c r="I12" t="s">
        <v>66</v>
      </c>
      <c r="J12" t="s">
        <v>67</v>
      </c>
    </row>
    <row r="13" spans="2:11" ht="19.5" customHeight="1" x14ac:dyDescent="0.25">
      <c r="C13" s="5">
        <v>4</v>
      </c>
      <c r="D13" s="5" t="s">
        <v>28</v>
      </c>
      <c r="E13" s="6">
        <v>3</v>
      </c>
      <c r="F13" s="5">
        <v>5</v>
      </c>
      <c r="G13" s="5">
        <f t="shared" si="0"/>
        <v>15</v>
      </c>
    </row>
    <row r="14" spans="2:11" ht="19.5" customHeight="1" x14ac:dyDescent="0.25">
      <c r="C14" s="5">
        <v>5</v>
      </c>
      <c r="D14" s="5" t="s">
        <v>19</v>
      </c>
      <c r="E14" s="6">
        <v>40</v>
      </c>
      <c r="F14" s="5">
        <v>5</v>
      </c>
      <c r="G14" s="5">
        <f t="shared" si="0"/>
        <v>200</v>
      </c>
    </row>
    <row r="15" spans="2:11" ht="19.5" customHeight="1" thickBot="1" x14ac:dyDescent="0.3">
      <c r="C15" s="5">
        <v>6</v>
      </c>
      <c r="D15" s="5" t="s">
        <v>27</v>
      </c>
      <c r="E15" s="6">
        <v>3</v>
      </c>
      <c r="F15" s="5">
        <v>5</v>
      </c>
      <c r="G15" s="5">
        <f t="shared" si="0"/>
        <v>15</v>
      </c>
    </row>
    <row r="16" spans="2:11" ht="19.5" customHeight="1" thickBot="1" x14ac:dyDescent="0.3">
      <c r="B16" s="1"/>
      <c r="C16" s="47" t="s">
        <v>21</v>
      </c>
      <c r="D16" s="48"/>
      <c r="E16" s="8">
        <f>SUM(E10:E15)</f>
        <v>133</v>
      </c>
      <c r="F16" s="9"/>
      <c r="G16" s="10">
        <f>SUM(G10:G15)</f>
        <v>733.9</v>
      </c>
    </row>
    <row r="17" spans="2:8" ht="21.75" thickBot="1" x14ac:dyDescent="0.3">
      <c r="B17" s="1"/>
      <c r="C17" s="44" t="s">
        <v>22</v>
      </c>
      <c r="D17" s="45"/>
      <c r="E17" s="45"/>
      <c r="F17" s="46"/>
      <c r="G17" s="11">
        <v>70</v>
      </c>
    </row>
    <row r="18" spans="2:8" ht="21.75" thickBot="1" x14ac:dyDescent="0.3">
      <c r="B18" s="1"/>
      <c r="C18" s="44" t="s">
        <v>21</v>
      </c>
      <c r="D18" s="45"/>
      <c r="E18" s="45"/>
      <c r="F18" s="46"/>
      <c r="G18" s="12">
        <f>G16*G17</f>
        <v>51373</v>
      </c>
    </row>
    <row r="19" spans="2:8" ht="21.75" thickBot="1" x14ac:dyDescent="0.3">
      <c r="C19" s="13" t="s">
        <v>69</v>
      </c>
      <c r="D19" s="44" t="s">
        <v>99</v>
      </c>
      <c r="E19" s="45"/>
      <c r="F19" s="46"/>
      <c r="G19" s="14">
        <f>'13-09-2022 113'!G23</f>
        <v>263817.59999999998</v>
      </c>
    </row>
    <row r="20" spans="2:8" ht="21.75" thickBot="1" x14ac:dyDescent="0.3">
      <c r="C20" s="44" t="s">
        <v>23</v>
      </c>
      <c r="D20" s="45"/>
      <c r="E20" s="45"/>
      <c r="F20" s="46"/>
      <c r="G20" s="15">
        <f>G18+G19</f>
        <v>315190.59999999998</v>
      </c>
      <c r="H20" s="16"/>
    </row>
    <row r="21" spans="2:8" ht="21.75" thickBot="1" x14ac:dyDescent="0.3">
      <c r="C21" s="44" t="s">
        <v>71</v>
      </c>
      <c r="D21" s="45"/>
      <c r="E21" s="45"/>
      <c r="F21" s="46"/>
      <c r="G21" s="17">
        <v>50000</v>
      </c>
    </row>
    <row r="22" spans="2:8" ht="21.75" thickBot="1" x14ac:dyDescent="0.3">
      <c r="C22" s="44" t="s">
        <v>23</v>
      </c>
      <c r="D22" s="45"/>
      <c r="E22" s="45"/>
      <c r="F22" s="46"/>
      <c r="G22" s="18">
        <f>G20-G21</f>
        <v>265190.59999999998</v>
      </c>
    </row>
  </sheetData>
  <mergeCells count="14">
    <mergeCell ref="C7:D8"/>
    <mergeCell ref="E7:G8"/>
    <mergeCell ref="C3:C4"/>
    <mergeCell ref="D3:F4"/>
    <mergeCell ref="G3:G4"/>
    <mergeCell ref="C5:C6"/>
    <mergeCell ref="D5:G6"/>
    <mergeCell ref="C21:F21"/>
    <mergeCell ref="C22:F22"/>
    <mergeCell ref="C16:D16"/>
    <mergeCell ref="C17:F17"/>
    <mergeCell ref="C18:F18"/>
    <mergeCell ref="D19:F19"/>
    <mergeCell ref="C20:F20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CCA2-BCE5-406B-9C62-4C85A54AE0B7}">
  <dimension ref="B2:K18"/>
  <sheetViews>
    <sheetView topLeftCell="B1" zoomScale="90" zoomScaleNormal="90" workbookViewId="0">
      <selection activeCell="C18" sqref="C18:F18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1</v>
      </c>
      <c r="D3" s="30" t="s">
        <v>2</v>
      </c>
      <c r="E3" s="31"/>
      <c r="F3" s="31"/>
      <c r="G3" s="34">
        <v>115</v>
      </c>
    </row>
    <row r="4" spans="2:11" ht="15.75" customHeight="1" thickBot="1" x14ac:dyDescent="0.3">
      <c r="B4" s="1"/>
      <c r="C4" s="29"/>
      <c r="D4" s="32"/>
      <c r="E4" s="33"/>
      <c r="F4" s="33"/>
      <c r="G4" s="35"/>
    </row>
    <row r="5" spans="2:11" ht="15" customHeight="1" x14ac:dyDescent="0.25">
      <c r="B5" s="1"/>
      <c r="C5" s="36" t="s">
        <v>82</v>
      </c>
      <c r="D5" s="38" t="s">
        <v>4</v>
      </c>
      <c r="E5" s="39"/>
      <c r="F5" s="39"/>
      <c r="G5" s="40"/>
      <c r="J5" s="2" t="s">
        <v>5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1" ht="15" customHeight="1" x14ac:dyDescent="0.25">
      <c r="B7" s="1"/>
      <c r="C7" s="22" t="s">
        <v>6</v>
      </c>
      <c r="D7" s="23"/>
      <c r="E7" s="22" t="s">
        <v>7</v>
      </c>
      <c r="F7" s="26"/>
      <c r="G7" s="23"/>
      <c r="I7" t="s">
        <v>62</v>
      </c>
      <c r="J7" s="2" t="s">
        <v>9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J8" s="2" t="s">
        <v>10</v>
      </c>
    </row>
    <row r="9" spans="2:11" ht="19.5" thickBot="1" x14ac:dyDescent="0.3">
      <c r="B9" s="1"/>
      <c r="C9" s="3" t="s">
        <v>11</v>
      </c>
      <c r="D9" s="3" t="s">
        <v>12</v>
      </c>
      <c r="E9" s="3" t="s">
        <v>13</v>
      </c>
      <c r="F9" s="4" t="s">
        <v>14</v>
      </c>
      <c r="G9" s="3" t="s">
        <v>15</v>
      </c>
    </row>
    <row r="10" spans="2:11" ht="19.5" customHeight="1" x14ac:dyDescent="0.25">
      <c r="B10" s="1" t="s">
        <v>41</v>
      </c>
      <c r="C10" s="5">
        <v>1</v>
      </c>
      <c r="D10" s="5" t="s">
        <v>39</v>
      </c>
      <c r="E10" s="6">
        <v>12</v>
      </c>
      <c r="F10" s="5">
        <v>5.6999999999999993</v>
      </c>
      <c r="G10" s="5">
        <f>E10*F10</f>
        <v>68.399999999999991</v>
      </c>
      <c r="H10" s="1" t="s">
        <v>72</v>
      </c>
      <c r="I10" s="7" t="s">
        <v>17</v>
      </c>
    </row>
    <row r="11" spans="2:11" ht="19.5" customHeight="1" x14ac:dyDescent="0.25">
      <c r="B11" s="1" t="s">
        <v>41</v>
      </c>
      <c r="C11" s="5">
        <v>2</v>
      </c>
      <c r="D11" s="5" t="s">
        <v>40</v>
      </c>
      <c r="E11" s="6">
        <v>20</v>
      </c>
      <c r="F11" s="5">
        <v>7.5</v>
      </c>
      <c r="G11" s="5">
        <f t="shared" ref="G11:G13" si="0">E11*F11</f>
        <v>150</v>
      </c>
      <c r="I11" t="s">
        <v>60</v>
      </c>
    </row>
    <row r="12" spans="2:11" ht="19.5" customHeight="1" x14ac:dyDescent="0.25">
      <c r="C12" s="5">
        <v>3</v>
      </c>
      <c r="D12" s="5" t="s">
        <v>18</v>
      </c>
      <c r="E12" s="6">
        <v>35</v>
      </c>
      <c r="F12" s="5">
        <v>5</v>
      </c>
      <c r="G12" s="5">
        <f t="shared" si="0"/>
        <v>175</v>
      </c>
      <c r="J12" t="s">
        <v>73</v>
      </c>
    </row>
    <row r="13" spans="2:11" ht="19.5" customHeight="1" thickBot="1" x14ac:dyDescent="0.3">
      <c r="C13" s="5">
        <v>4</v>
      </c>
      <c r="D13" s="5" t="s">
        <v>19</v>
      </c>
      <c r="E13" s="6">
        <v>35</v>
      </c>
      <c r="F13" s="5">
        <v>5</v>
      </c>
      <c r="G13" s="5">
        <f t="shared" si="0"/>
        <v>175</v>
      </c>
    </row>
    <row r="14" spans="2:11" ht="19.5" customHeight="1" thickBot="1" x14ac:dyDescent="0.3">
      <c r="B14" s="1"/>
      <c r="C14" s="47" t="s">
        <v>21</v>
      </c>
      <c r="D14" s="48"/>
      <c r="E14" s="8">
        <f>SUM(E10:E13)</f>
        <v>102</v>
      </c>
      <c r="F14" s="9"/>
      <c r="G14" s="10">
        <f>SUM(G10:G13)</f>
        <v>568.4</v>
      </c>
    </row>
    <row r="15" spans="2:11" ht="21.75" thickBot="1" x14ac:dyDescent="0.3">
      <c r="B15" s="1"/>
      <c r="C15" s="44" t="s">
        <v>22</v>
      </c>
      <c r="D15" s="45"/>
      <c r="E15" s="45"/>
      <c r="F15" s="46"/>
      <c r="G15" s="11">
        <v>70</v>
      </c>
    </row>
    <row r="16" spans="2:11" ht="21.75" thickBot="1" x14ac:dyDescent="0.3">
      <c r="B16" s="1"/>
      <c r="C16" s="44" t="s">
        <v>21</v>
      </c>
      <c r="D16" s="45"/>
      <c r="E16" s="45"/>
      <c r="F16" s="46"/>
      <c r="G16" s="12">
        <f>G14*G15</f>
        <v>39788</v>
      </c>
    </row>
    <row r="17" spans="3:8" ht="21.75" thickBot="1" x14ac:dyDescent="0.3">
      <c r="C17" s="13" t="s">
        <v>70</v>
      </c>
      <c r="D17" s="44" t="s">
        <v>100</v>
      </c>
      <c r="E17" s="45"/>
      <c r="F17" s="46"/>
      <c r="G17" s="14">
        <f>'14-09-2022 114'!G22</f>
        <v>265190.59999999998</v>
      </c>
    </row>
    <row r="18" spans="3:8" ht="21.75" thickBot="1" x14ac:dyDescent="0.3">
      <c r="C18" s="44" t="s">
        <v>23</v>
      </c>
      <c r="D18" s="45"/>
      <c r="E18" s="45"/>
      <c r="F18" s="46"/>
      <c r="G18" s="15">
        <f>G16+G17</f>
        <v>304978.59999999998</v>
      </c>
      <c r="H18" s="16"/>
    </row>
  </sheetData>
  <mergeCells count="12">
    <mergeCell ref="C7:D8"/>
    <mergeCell ref="E7:G8"/>
    <mergeCell ref="C3:C4"/>
    <mergeCell ref="D3:F4"/>
    <mergeCell ref="G3:G4"/>
    <mergeCell ref="C5:C6"/>
    <mergeCell ref="D5:G6"/>
    <mergeCell ref="C14:D14"/>
    <mergeCell ref="C15:F15"/>
    <mergeCell ref="C16:F16"/>
    <mergeCell ref="D17:F17"/>
    <mergeCell ref="C18:F18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CDB7-D03E-44A0-A570-2FCCC7D09937}">
  <dimension ref="B2:K27"/>
  <sheetViews>
    <sheetView topLeftCell="B2" zoomScale="90" zoomScaleNormal="90" workbookViewId="0">
      <selection activeCell="C20" sqref="C20:F20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1</v>
      </c>
      <c r="D3" s="30" t="s">
        <v>2</v>
      </c>
      <c r="E3" s="31"/>
      <c r="F3" s="31"/>
      <c r="G3" s="34">
        <v>116</v>
      </c>
    </row>
    <row r="4" spans="2:11" ht="15.75" customHeight="1" thickBot="1" x14ac:dyDescent="0.3">
      <c r="B4" s="1"/>
      <c r="C4" s="29"/>
      <c r="D4" s="32"/>
      <c r="E4" s="33"/>
      <c r="F4" s="33"/>
      <c r="G4" s="35"/>
    </row>
    <row r="5" spans="2:11" ht="15" customHeight="1" x14ac:dyDescent="0.25">
      <c r="B5" s="1"/>
      <c r="C5" s="36" t="s">
        <v>83</v>
      </c>
      <c r="D5" s="38" t="s">
        <v>4</v>
      </c>
      <c r="E5" s="39"/>
      <c r="F5" s="39"/>
      <c r="G5" s="40"/>
      <c r="J5" s="2" t="s">
        <v>5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1" ht="15" customHeight="1" x14ac:dyDescent="0.25">
      <c r="B7" s="1"/>
      <c r="C7" s="22" t="s">
        <v>6</v>
      </c>
      <c r="D7" s="23"/>
      <c r="E7" s="22" t="s">
        <v>7</v>
      </c>
      <c r="F7" s="26"/>
      <c r="G7" s="23"/>
      <c r="I7" t="s">
        <v>79</v>
      </c>
      <c r="J7" s="2" t="s">
        <v>9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J8" s="2" t="s">
        <v>10</v>
      </c>
    </row>
    <row r="9" spans="2:11" ht="19.5" thickBot="1" x14ac:dyDescent="0.3">
      <c r="B9" s="1"/>
      <c r="C9" s="3" t="s">
        <v>11</v>
      </c>
      <c r="D9" s="3" t="s">
        <v>12</v>
      </c>
      <c r="E9" s="3" t="s">
        <v>13</v>
      </c>
      <c r="F9" s="4" t="s">
        <v>14</v>
      </c>
      <c r="G9" s="3" t="s">
        <v>15</v>
      </c>
    </row>
    <row r="10" spans="2:11" ht="19.5" customHeight="1" x14ac:dyDescent="0.25">
      <c r="B10" t="s">
        <v>77</v>
      </c>
      <c r="C10" s="5">
        <v>1</v>
      </c>
      <c r="D10" s="5" t="s">
        <v>74</v>
      </c>
      <c r="E10" s="6">
        <v>5</v>
      </c>
      <c r="F10" s="5">
        <v>4.5999999999999996</v>
      </c>
      <c r="G10" s="5">
        <f t="shared" ref="G10:G15" si="0">E10*F10</f>
        <v>23</v>
      </c>
      <c r="H10" s="1"/>
      <c r="I10" s="7" t="s">
        <v>84</v>
      </c>
    </row>
    <row r="11" spans="2:11" ht="19.5" customHeight="1" x14ac:dyDescent="0.25">
      <c r="B11" t="s">
        <v>77</v>
      </c>
      <c r="C11" s="5">
        <v>2</v>
      </c>
      <c r="D11" s="5" t="s">
        <v>75</v>
      </c>
      <c r="E11" s="6">
        <v>5</v>
      </c>
      <c r="F11" s="5">
        <v>4.5999999999999996</v>
      </c>
      <c r="G11" s="5">
        <f t="shared" si="0"/>
        <v>23</v>
      </c>
      <c r="I11" t="s">
        <v>60</v>
      </c>
    </row>
    <row r="12" spans="2:11" ht="19.5" customHeight="1" x14ac:dyDescent="0.25">
      <c r="B12" t="s">
        <v>77</v>
      </c>
      <c r="C12" s="5">
        <v>3</v>
      </c>
      <c r="D12" s="5" t="s">
        <v>76</v>
      </c>
      <c r="E12" s="6">
        <v>6</v>
      </c>
      <c r="F12" s="5">
        <v>5</v>
      </c>
      <c r="G12" s="5">
        <f t="shared" si="0"/>
        <v>30</v>
      </c>
      <c r="J12" t="s">
        <v>78</v>
      </c>
    </row>
    <row r="13" spans="2:11" ht="19.5" customHeight="1" x14ac:dyDescent="0.25">
      <c r="B13" s="1" t="s">
        <v>41</v>
      </c>
      <c r="C13" s="5">
        <v>4</v>
      </c>
      <c r="D13" s="5" t="s">
        <v>40</v>
      </c>
      <c r="E13" s="6">
        <v>20</v>
      </c>
      <c r="F13" s="5">
        <v>7.5</v>
      </c>
      <c r="G13" s="5">
        <f t="shared" si="0"/>
        <v>150</v>
      </c>
    </row>
    <row r="14" spans="2:11" ht="19.5" customHeight="1" x14ac:dyDescent="0.25">
      <c r="C14" s="5">
        <v>5</v>
      </c>
      <c r="D14" s="5" t="s">
        <v>18</v>
      </c>
      <c r="E14" s="6">
        <v>35</v>
      </c>
      <c r="F14" s="5">
        <v>5</v>
      </c>
      <c r="G14" s="5">
        <f t="shared" si="0"/>
        <v>175</v>
      </c>
    </row>
    <row r="15" spans="2:11" ht="19.5" customHeight="1" thickBot="1" x14ac:dyDescent="0.3">
      <c r="C15" s="5">
        <v>6</v>
      </c>
      <c r="D15" s="5" t="s">
        <v>19</v>
      </c>
      <c r="E15" s="6">
        <v>35</v>
      </c>
      <c r="F15" s="5">
        <v>5</v>
      </c>
      <c r="G15" s="5">
        <f t="shared" si="0"/>
        <v>175</v>
      </c>
    </row>
    <row r="16" spans="2:11" ht="19.5" customHeight="1" thickBot="1" x14ac:dyDescent="0.3">
      <c r="B16" s="1"/>
      <c r="C16" s="47" t="s">
        <v>21</v>
      </c>
      <c r="D16" s="48"/>
      <c r="E16" s="8">
        <f>SUM(E10:E15)</f>
        <v>106</v>
      </c>
      <c r="F16" s="9"/>
      <c r="G16" s="10">
        <f>SUM(G10:G15)</f>
        <v>576</v>
      </c>
    </row>
    <row r="17" spans="2:10" ht="21.75" thickBot="1" x14ac:dyDescent="0.3">
      <c r="B17" s="1"/>
      <c r="C17" s="44" t="s">
        <v>22</v>
      </c>
      <c r="D17" s="45"/>
      <c r="E17" s="45"/>
      <c r="F17" s="46"/>
      <c r="G17" s="11">
        <v>70</v>
      </c>
    </row>
    <row r="18" spans="2:10" ht="21.75" thickBot="1" x14ac:dyDescent="0.3">
      <c r="B18" s="1"/>
      <c r="C18" s="44" t="s">
        <v>21</v>
      </c>
      <c r="D18" s="45"/>
      <c r="E18" s="45"/>
      <c r="F18" s="46"/>
      <c r="G18" s="12">
        <f>G16*G17</f>
        <v>40320</v>
      </c>
    </row>
    <row r="19" spans="2:10" ht="21.75" thickBot="1" x14ac:dyDescent="0.3">
      <c r="C19" s="13" t="s">
        <v>81</v>
      </c>
      <c r="D19" s="44" t="s">
        <v>101</v>
      </c>
      <c r="E19" s="45"/>
      <c r="F19" s="46"/>
      <c r="G19" s="14">
        <f>'16-09-2022 115'!G18</f>
        <v>304978.59999999998</v>
      </c>
      <c r="H19" s="20"/>
      <c r="I19" s="20"/>
    </row>
    <row r="20" spans="2:10" ht="21.75" thickBot="1" x14ac:dyDescent="0.3">
      <c r="C20" s="44" t="s">
        <v>23</v>
      </c>
      <c r="D20" s="45"/>
      <c r="E20" s="45"/>
      <c r="F20" s="46"/>
      <c r="G20" s="15">
        <f>G18+G19</f>
        <v>345298.6</v>
      </c>
      <c r="H20" s="16"/>
    </row>
    <row r="21" spans="2:10" ht="21.75" thickBot="1" x14ac:dyDescent="0.3">
      <c r="C21" s="44" t="s">
        <v>80</v>
      </c>
      <c r="D21" s="45"/>
      <c r="E21" s="45"/>
      <c r="F21" s="46"/>
      <c r="G21" s="17">
        <v>40000</v>
      </c>
    </row>
    <row r="22" spans="2:10" ht="21.75" thickBot="1" x14ac:dyDescent="0.3">
      <c r="C22" s="44" t="s">
        <v>23</v>
      </c>
      <c r="D22" s="45"/>
      <c r="E22" s="45"/>
      <c r="F22" s="46"/>
      <c r="G22" s="18">
        <f>G20-G21</f>
        <v>305298.59999999998</v>
      </c>
    </row>
    <row r="27" spans="2:10" x14ac:dyDescent="0.25">
      <c r="J27" s="20"/>
    </row>
  </sheetData>
  <sortState xmlns:xlrd2="http://schemas.microsoft.com/office/spreadsheetml/2017/richdata2" ref="D10:G15">
    <sortCondition ref="D10:D15"/>
  </sortState>
  <mergeCells count="14">
    <mergeCell ref="C7:D8"/>
    <mergeCell ref="E7:G8"/>
    <mergeCell ref="C3:C4"/>
    <mergeCell ref="D3:F4"/>
    <mergeCell ref="G3:G4"/>
    <mergeCell ref="C5:C6"/>
    <mergeCell ref="D5:G6"/>
    <mergeCell ref="C22:F22"/>
    <mergeCell ref="C16:D16"/>
    <mergeCell ref="C17:F17"/>
    <mergeCell ref="C18:F18"/>
    <mergeCell ref="D19:F19"/>
    <mergeCell ref="C20:F20"/>
    <mergeCell ref="C21:F2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84EA-783B-4DF2-9221-351CC866C952}">
  <dimension ref="B2:K24"/>
  <sheetViews>
    <sheetView topLeftCell="B2" zoomScale="90" zoomScaleNormal="90" workbookViewId="0">
      <selection activeCell="C20" sqref="C20:G21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1</v>
      </c>
      <c r="D3" s="30" t="s">
        <v>2</v>
      </c>
      <c r="E3" s="31"/>
      <c r="F3" s="31"/>
      <c r="G3" s="34">
        <v>117</v>
      </c>
    </row>
    <row r="4" spans="2:11" ht="15.75" customHeight="1" thickBot="1" x14ac:dyDescent="0.3">
      <c r="B4" s="1"/>
      <c r="C4" s="29"/>
      <c r="D4" s="32"/>
      <c r="E4" s="33"/>
      <c r="F4" s="33"/>
      <c r="G4" s="35"/>
    </row>
    <row r="5" spans="2:11" ht="15" customHeight="1" x14ac:dyDescent="0.25">
      <c r="B5" s="1"/>
      <c r="C5" s="36" t="s">
        <v>85</v>
      </c>
      <c r="D5" s="38" t="s">
        <v>4</v>
      </c>
      <c r="E5" s="39"/>
      <c r="F5" s="39"/>
      <c r="G5" s="40"/>
      <c r="J5" s="2" t="s">
        <v>5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1" ht="15" customHeight="1" x14ac:dyDescent="0.25">
      <c r="B7" s="1"/>
      <c r="C7" s="22" t="s">
        <v>6</v>
      </c>
      <c r="D7" s="23"/>
      <c r="E7" s="22" t="s">
        <v>7</v>
      </c>
      <c r="F7" s="26"/>
      <c r="G7" s="23"/>
      <c r="I7" t="s">
        <v>79</v>
      </c>
      <c r="J7" s="2" t="s">
        <v>9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J8" s="2" t="s">
        <v>10</v>
      </c>
    </row>
    <row r="9" spans="2:11" ht="19.5" thickBot="1" x14ac:dyDescent="0.3">
      <c r="B9" s="1"/>
      <c r="C9" s="3" t="s">
        <v>11</v>
      </c>
      <c r="D9" s="3" t="s">
        <v>12</v>
      </c>
      <c r="E9" s="3" t="s">
        <v>13</v>
      </c>
      <c r="F9" s="4" t="s">
        <v>14</v>
      </c>
      <c r="G9" s="3" t="s">
        <v>15</v>
      </c>
    </row>
    <row r="10" spans="2:11" ht="19.5" customHeight="1" x14ac:dyDescent="0.25">
      <c r="B10" s="1" t="s">
        <v>41</v>
      </c>
      <c r="C10" s="5">
        <v>1</v>
      </c>
      <c r="D10" s="5" t="s">
        <v>87</v>
      </c>
      <c r="E10" s="6">
        <v>11</v>
      </c>
      <c r="F10" s="5">
        <v>5.6999999999999993</v>
      </c>
      <c r="G10" s="5">
        <f>E10*F10</f>
        <v>62.699999999999989</v>
      </c>
      <c r="H10" s="1"/>
      <c r="I10" s="7" t="s">
        <v>17</v>
      </c>
    </row>
    <row r="11" spans="2:11" ht="19.5" customHeight="1" x14ac:dyDescent="0.25">
      <c r="B11" t="s">
        <v>77</v>
      </c>
      <c r="C11" s="5">
        <v>2</v>
      </c>
      <c r="D11" s="5" t="s">
        <v>74</v>
      </c>
      <c r="E11" s="6">
        <v>5</v>
      </c>
      <c r="F11" s="5">
        <v>4.5999999999999996</v>
      </c>
      <c r="G11" s="5">
        <f t="shared" ref="G11:G14" si="0">E11*F11</f>
        <v>23</v>
      </c>
      <c r="I11" t="s">
        <v>89</v>
      </c>
    </row>
    <row r="12" spans="2:11" ht="19.5" customHeight="1" x14ac:dyDescent="0.25">
      <c r="B12" s="1" t="s">
        <v>41</v>
      </c>
      <c r="C12" s="5">
        <v>3</v>
      </c>
      <c r="D12" s="5" t="s">
        <v>40</v>
      </c>
      <c r="E12" s="6">
        <v>20</v>
      </c>
      <c r="F12" s="5">
        <v>7.5</v>
      </c>
      <c r="G12" s="5">
        <f t="shared" si="0"/>
        <v>150</v>
      </c>
      <c r="J12" t="s">
        <v>88</v>
      </c>
    </row>
    <row r="13" spans="2:11" ht="19.5" customHeight="1" x14ac:dyDescent="0.25">
      <c r="C13" s="5">
        <v>4</v>
      </c>
      <c r="D13" s="5" t="s">
        <v>18</v>
      </c>
      <c r="E13" s="6">
        <v>35</v>
      </c>
      <c r="F13" s="5">
        <v>5</v>
      </c>
      <c r="G13" s="5">
        <f t="shared" si="0"/>
        <v>175</v>
      </c>
    </row>
    <row r="14" spans="2:11" ht="19.5" customHeight="1" thickBot="1" x14ac:dyDescent="0.3">
      <c r="C14" s="5">
        <v>5</v>
      </c>
      <c r="D14" s="5" t="s">
        <v>19</v>
      </c>
      <c r="E14" s="6">
        <v>35</v>
      </c>
      <c r="F14" s="5">
        <v>5</v>
      </c>
      <c r="G14" s="5">
        <f t="shared" si="0"/>
        <v>175</v>
      </c>
    </row>
    <row r="15" spans="2:11" ht="19.5" customHeight="1" thickBot="1" x14ac:dyDescent="0.3">
      <c r="B15" s="1"/>
      <c r="C15" s="47" t="s">
        <v>21</v>
      </c>
      <c r="D15" s="48"/>
      <c r="E15" s="8">
        <f>SUM(E10:E14)</f>
        <v>106</v>
      </c>
      <c r="F15" s="9"/>
      <c r="G15" s="10">
        <f>SUM(G10:G14)</f>
        <v>585.70000000000005</v>
      </c>
    </row>
    <row r="16" spans="2:11" ht="21.75" thickBot="1" x14ac:dyDescent="0.3">
      <c r="B16" s="1"/>
      <c r="C16" s="44" t="s">
        <v>22</v>
      </c>
      <c r="D16" s="45"/>
      <c r="E16" s="45"/>
      <c r="F16" s="46"/>
      <c r="G16" s="11">
        <v>70</v>
      </c>
    </row>
    <row r="17" spans="2:10" ht="21.75" thickBot="1" x14ac:dyDescent="0.3">
      <c r="B17" s="1"/>
      <c r="C17" s="44" t="s">
        <v>21</v>
      </c>
      <c r="D17" s="45"/>
      <c r="E17" s="45"/>
      <c r="F17" s="46"/>
      <c r="G17" s="12">
        <f>G15*G16</f>
        <v>40999</v>
      </c>
    </row>
    <row r="18" spans="2:10" ht="21.75" thickBot="1" x14ac:dyDescent="0.3">
      <c r="C18" s="13" t="s">
        <v>86</v>
      </c>
      <c r="D18" s="44" t="s">
        <v>102</v>
      </c>
      <c r="E18" s="45"/>
      <c r="F18" s="46"/>
      <c r="G18" s="14">
        <f>'17-09-2022 116'!G22</f>
        <v>305298.59999999998</v>
      </c>
      <c r="H18" s="20"/>
      <c r="I18" s="20"/>
    </row>
    <row r="19" spans="2:10" ht="21.75" thickBot="1" x14ac:dyDescent="0.3">
      <c r="C19" s="44" t="s">
        <v>23</v>
      </c>
      <c r="D19" s="45"/>
      <c r="E19" s="45"/>
      <c r="F19" s="46"/>
      <c r="G19" s="15">
        <f>G17+G18</f>
        <v>346297.59999999998</v>
      </c>
      <c r="H19" s="16"/>
    </row>
    <row r="20" spans="2:10" ht="21.75" thickBot="1" x14ac:dyDescent="0.3">
      <c r="C20" s="44" t="s">
        <v>90</v>
      </c>
      <c r="D20" s="45"/>
      <c r="E20" s="45"/>
      <c r="F20" s="46"/>
      <c r="G20" s="17">
        <v>40000</v>
      </c>
    </row>
    <row r="21" spans="2:10" ht="21.75" thickBot="1" x14ac:dyDescent="0.3">
      <c r="C21" s="44" t="s">
        <v>23</v>
      </c>
      <c r="D21" s="45"/>
      <c r="E21" s="45"/>
      <c r="F21" s="46"/>
      <c r="G21" s="18">
        <f>G19-G20</f>
        <v>306297.59999999998</v>
      </c>
    </row>
    <row r="24" spans="2:10" x14ac:dyDescent="0.25">
      <c r="J24" s="20"/>
    </row>
  </sheetData>
  <sortState xmlns:xlrd2="http://schemas.microsoft.com/office/spreadsheetml/2017/richdata2" ref="D10:G14">
    <sortCondition ref="D10:D14"/>
  </sortState>
  <mergeCells count="14">
    <mergeCell ref="C7:D8"/>
    <mergeCell ref="E7:G8"/>
    <mergeCell ref="C20:F20"/>
    <mergeCell ref="C21:F21"/>
    <mergeCell ref="C3:C4"/>
    <mergeCell ref="D3:F4"/>
    <mergeCell ref="G3:G4"/>
    <mergeCell ref="C5:C6"/>
    <mergeCell ref="D5:G6"/>
    <mergeCell ref="C15:D15"/>
    <mergeCell ref="C16:F16"/>
    <mergeCell ref="C17:F17"/>
    <mergeCell ref="D18:F18"/>
    <mergeCell ref="C19:F19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D8DD-2919-4F86-81CE-0FBE71ECECFE}">
  <dimension ref="B2:K25"/>
  <sheetViews>
    <sheetView topLeftCell="B2" zoomScale="90" zoomScaleNormal="90" workbookViewId="0">
      <selection activeCell="C23" sqref="C23:G24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1</v>
      </c>
      <c r="D3" s="30" t="s">
        <v>2</v>
      </c>
      <c r="E3" s="31"/>
      <c r="F3" s="31"/>
      <c r="G3" s="34">
        <v>118</v>
      </c>
    </row>
    <row r="4" spans="2:11" ht="15.75" customHeight="1" thickBot="1" x14ac:dyDescent="0.3">
      <c r="B4" s="1"/>
      <c r="C4" s="29"/>
      <c r="D4" s="32"/>
      <c r="E4" s="33"/>
      <c r="F4" s="33"/>
      <c r="G4" s="35"/>
    </row>
    <row r="5" spans="2:11" ht="15" customHeight="1" x14ac:dyDescent="0.25">
      <c r="B5" s="1"/>
      <c r="C5" s="36" t="s">
        <v>91</v>
      </c>
      <c r="D5" s="38" t="s">
        <v>4</v>
      </c>
      <c r="E5" s="39"/>
      <c r="F5" s="39"/>
      <c r="G5" s="40"/>
      <c r="J5" s="2" t="s">
        <v>5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1" ht="15" customHeight="1" x14ac:dyDescent="0.25">
      <c r="B7" s="1"/>
      <c r="C7" s="22" t="s">
        <v>6</v>
      </c>
      <c r="D7" s="23"/>
      <c r="E7" s="22" t="s">
        <v>7</v>
      </c>
      <c r="F7" s="26"/>
      <c r="G7" s="23"/>
      <c r="I7" t="s">
        <v>79</v>
      </c>
      <c r="J7" s="2" t="s">
        <v>9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J8" s="2" t="s">
        <v>10</v>
      </c>
    </row>
    <row r="9" spans="2:11" ht="19.5" thickBot="1" x14ac:dyDescent="0.3">
      <c r="B9" s="1"/>
      <c r="C9" s="3" t="s">
        <v>11</v>
      </c>
      <c r="D9" s="3" t="s">
        <v>12</v>
      </c>
      <c r="E9" s="3" t="s">
        <v>13</v>
      </c>
      <c r="F9" s="4" t="s">
        <v>14</v>
      </c>
      <c r="G9" s="3" t="s">
        <v>15</v>
      </c>
    </row>
    <row r="10" spans="2:11" ht="19.5" customHeight="1" x14ac:dyDescent="0.25">
      <c r="B10" t="s">
        <v>77</v>
      </c>
      <c r="C10" s="5">
        <v>1</v>
      </c>
      <c r="D10" s="5" t="s">
        <v>74</v>
      </c>
      <c r="E10" s="6">
        <v>12</v>
      </c>
      <c r="F10" s="5">
        <v>4.5999999999999996</v>
      </c>
      <c r="G10" s="5">
        <f>E10*F10</f>
        <v>55.199999999999996</v>
      </c>
      <c r="H10" s="1"/>
      <c r="I10" s="7" t="s">
        <v>84</v>
      </c>
    </row>
    <row r="11" spans="2:11" ht="19.5" customHeight="1" x14ac:dyDescent="0.25">
      <c r="B11" t="s">
        <v>77</v>
      </c>
      <c r="C11" s="5">
        <v>2</v>
      </c>
      <c r="D11" s="5" t="s">
        <v>76</v>
      </c>
      <c r="E11" s="6">
        <v>4</v>
      </c>
      <c r="F11" s="5">
        <v>5</v>
      </c>
      <c r="G11" s="5">
        <f t="shared" ref="G11:G16" si="0">E11*F11</f>
        <v>20</v>
      </c>
      <c r="I11" t="s">
        <v>50</v>
      </c>
    </row>
    <row r="12" spans="2:11" ht="19.5" customHeight="1" x14ac:dyDescent="0.25">
      <c r="B12" s="1" t="s">
        <v>41</v>
      </c>
      <c r="C12" s="5">
        <v>3</v>
      </c>
      <c r="D12" s="5" t="s">
        <v>40</v>
      </c>
      <c r="E12" s="6">
        <v>20</v>
      </c>
      <c r="F12" s="5">
        <v>7.5</v>
      </c>
      <c r="G12" s="5">
        <f t="shared" si="0"/>
        <v>150</v>
      </c>
      <c r="J12" t="s">
        <v>88</v>
      </c>
    </row>
    <row r="13" spans="2:11" ht="19.5" customHeight="1" x14ac:dyDescent="0.25">
      <c r="C13" s="5">
        <v>4</v>
      </c>
      <c r="D13" s="5" t="s">
        <v>18</v>
      </c>
      <c r="E13" s="6">
        <v>35</v>
      </c>
      <c r="F13" s="5">
        <v>5</v>
      </c>
      <c r="G13" s="5">
        <f t="shared" si="0"/>
        <v>175</v>
      </c>
    </row>
    <row r="14" spans="2:11" ht="19.5" customHeight="1" x14ac:dyDescent="0.25">
      <c r="C14" s="5">
        <v>5</v>
      </c>
      <c r="D14" s="5" t="s">
        <v>33</v>
      </c>
      <c r="E14" s="6">
        <v>1</v>
      </c>
      <c r="G14" s="5">
        <v>18</v>
      </c>
    </row>
    <row r="15" spans="2:11" ht="19.5" customHeight="1" x14ac:dyDescent="0.25">
      <c r="C15" s="5">
        <v>6</v>
      </c>
      <c r="D15" s="5" t="s">
        <v>92</v>
      </c>
      <c r="E15" s="6">
        <v>11</v>
      </c>
      <c r="F15" s="5">
        <v>4.5999999999999996</v>
      </c>
      <c r="G15" s="5">
        <f t="shared" si="0"/>
        <v>50.599999999999994</v>
      </c>
    </row>
    <row r="16" spans="2:11" ht="19.5" customHeight="1" x14ac:dyDescent="0.25">
      <c r="C16" s="5">
        <v>7</v>
      </c>
      <c r="D16" s="5" t="s">
        <v>19</v>
      </c>
      <c r="E16" s="6">
        <v>35</v>
      </c>
      <c r="F16" s="5">
        <v>5</v>
      </c>
      <c r="G16" s="5">
        <f t="shared" si="0"/>
        <v>175</v>
      </c>
    </row>
    <row r="17" spans="2:10" ht="19.5" customHeight="1" thickBot="1" x14ac:dyDescent="0.3">
      <c r="C17" s="5">
        <v>8</v>
      </c>
      <c r="D17" s="5" t="s">
        <v>34</v>
      </c>
      <c r="E17" s="6">
        <v>1</v>
      </c>
      <c r="G17" s="5">
        <v>17.3</v>
      </c>
    </row>
    <row r="18" spans="2:10" ht="19.5" customHeight="1" thickBot="1" x14ac:dyDescent="0.3">
      <c r="B18" s="1"/>
      <c r="C18" s="47" t="s">
        <v>21</v>
      </c>
      <c r="D18" s="48"/>
      <c r="E18" s="8">
        <f>SUM(E10:E17)</f>
        <v>119</v>
      </c>
      <c r="F18" s="9"/>
      <c r="G18" s="10">
        <f>SUM(G10:G17)</f>
        <v>661.09999999999991</v>
      </c>
    </row>
    <row r="19" spans="2:10" ht="21.75" thickBot="1" x14ac:dyDescent="0.3">
      <c r="B19" s="1"/>
      <c r="C19" s="44" t="s">
        <v>22</v>
      </c>
      <c r="D19" s="45"/>
      <c r="E19" s="45"/>
      <c r="F19" s="46"/>
      <c r="G19" s="11">
        <v>70</v>
      </c>
    </row>
    <row r="20" spans="2:10" ht="21.75" thickBot="1" x14ac:dyDescent="0.3">
      <c r="B20" s="1"/>
      <c r="C20" s="44" t="s">
        <v>21</v>
      </c>
      <c r="D20" s="45"/>
      <c r="E20" s="45"/>
      <c r="F20" s="46"/>
      <c r="G20" s="12">
        <f>G18*G19</f>
        <v>46276.999999999993</v>
      </c>
    </row>
    <row r="21" spans="2:10" ht="21.75" thickBot="1" x14ac:dyDescent="0.3">
      <c r="C21" s="13" t="s">
        <v>93</v>
      </c>
      <c r="D21" s="44" t="s">
        <v>94</v>
      </c>
      <c r="E21" s="45"/>
      <c r="F21" s="46"/>
      <c r="G21" s="14">
        <f>'18-09-2022 117'!G21</f>
        <v>306297.59999999998</v>
      </c>
      <c r="H21" s="20"/>
      <c r="I21" s="20"/>
    </row>
    <row r="22" spans="2:10" ht="21.75" thickBot="1" x14ac:dyDescent="0.3">
      <c r="C22" s="44" t="s">
        <v>23</v>
      </c>
      <c r="D22" s="45"/>
      <c r="E22" s="45"/>
      <c r="F22" s="46"/>
      <c r="G22" s="15">
        <f>G20+G21</f>
        <v>352574.6</v>
      </c>
      <c r="H22" s="16"/>
    </row>
    <row r="23" spans="2:10" ht="21.75" thickBot="1" x14ac:dyDescent="0.3">
      <c r="C23" s="44" t="s">
        <v>103</v>
      </c>
      <c r="D23" s="45"/>
      <c r="E23" s="45"/>
      <c r="F23" s="46"/>
      <c r="G23" s="17">
        <v>50000</v>
      </c>
    </row>
    <row r="24" spans="2:10" ht="21.75" thickBot="1" x14ac:dyDescent="0.3">
      <c r="C24" s="44" t="s">
        <v>23</v>
      </c>
      <c r="D24" s="45"/>
      <c r="E24" s="45"/>
      <c r="F24" s="46"/>
      <c r="G24" s="18">
        <f>G22-G23</f>
        <v>302574.59999999998</v>
      </c>
    </row>
    <row r="25" spans="2:10" x14ac:dyDescent="0.25">
      <c r="J25" s="20"/>
    </row>
  </sheetData>
  <mergeCells count="14">
    <mergeCell ref="C7:D8"/>
    <mergeCell ref="E7:G8"/>
    <mergeCell ref="C23:F23"/>
    <mergeCell ref="C24:F24"/>
    <mergeCell ref="C3:C4"/>
    <mergeCell ref="D3:F4"/>
    <mergeCell ref="G3:G4"/>
    <mergeCell ref="C5:C6"/>
    <mergeCell ref="D5:G6"/>
    <mergeCell ref="C18:D18"/>
    <mergeCell ref="C19:F19"/>
    <mergeCell ref="C20:F20"/>
    <mergeCell ref="D21:F21"/>
    <mergeCell ref="C22:F22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4105-FCDD-4B29-8314-CB8B2CB87CEE}">
  <dimension ref="B2:K22"/>
  <sheetViews>
    <sheetView topLeftCell="B2" zoomScale="90" zoomScaleNormal="90" workbookViewId="0">
      <selection activeCell="C21" sqref="C21:G22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1</v>
      </c>
      <c r="D3" s="30" t="s">
        <v>2</v>
      </c>
      <c r="E3" s="31"/>
      <c r="F3" s="31"/>
      <c r="G3" s="34">
        <v>119</v>
      </c>
    </row>
    <row r="4" spans="2:11" ht="15.75" customHeight="1" thickBot="1" x14ac:dyDescent="0.3">
      <c r="B4" s="1"/>
      <c r="C4" s="29"/>
      <c r="D4" s="32"/>
      <c r="E4" s="33"/>
      <c r="F4" s="33"/>
      <c r="G4" s="35"/>
    </row>
    <row r="5" spans="2:11" ht="15" customHeight="1" x14ac:dyDescent="0.25">
      <c r="B5" s="1"/>
      <c r="C5" s="36" t="s">
        <v>104</v>
      </c>
      <c r="D5" s="38" t="s">
        <v>4</v>
      </c>
      <c r="E5" s="39"/>
      <c r="F5" s="39"/>
      <c r="G5" s="40"/>
      <c r="J5" s="2" t="s">
        <v>5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1" ht="15" customHeight="1" x14ac:dyDescent="0.25">
      <c r="B7" s="1"/>
      <c r="C7" s="22" t="s">
        <v>6</v>
      </c>
      <c r="D7" s="23"/>
      <c r="E7" s="22" t="s">
        <v>7</v>
      </c>
      <c r="F7" s="26"/>
      <c r="G7" s="23"/>
      <c r="I7" t="s">
        <v>79</v>
      </c>
      <c r="J7" s="2" t="s">
        <v>9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J8" s="2" t="s">
        <v>10</v>
      </c>
    </row>
    <row r="9" spans="2:11" ht="19.5" thickBot="1" x14ac:dyDescent="0.3">
      <c r="B9" s="1"/>
      <c r="C9" s="3" t="s">
        <v>11</v>
      </c>
      <c r="D9" s="3" t="s">
        <v>12</v>
      </c>
      <c r="E9" s="3" t="s">
        <v>13</v>
      </c>
      <c r="F9" s="4" t="s">
        <v>14</v>
      </c>
      <c r="G9" s="3" t="s">
        <v>15</v>
      </c>
    </row>
    <row r="10" spans="2:11" ht="19.5" customHeight="1" x14ac:dyDescent="0.25">
      <c r="B10" s="1" t="s">
        <v>41</v>
      </c>
      <c r="C10" s="5">
        <v>1</v>
      </c>
      <c r="D10" s="5" t="s">
        <v>105</v>
      </c>
      <c r="E10" s="6">
        <v>6</v>
      </c>
      <c r="F10" s="5">
        <v>5.6999999999999993</v>
      </c>
      <c r="G10" s="5">
        <f>E10*F10</f>
        <v>34.199999999999996</v>
      </c>
      <c r="H10" s="1"/>
      <c r="I10" s="7" t="s">
        <v>108</v>
      </c>
    </row>
    <row r="11" spans="2:11" ht="19.5" customHeight="1" x14ac:dyDescent="0.25">
      <c r="C11" s="5">
        <v>2</v>
      </c>
      <c r="D11" s="5" t="s">
        <v>74</v>
      </c>
      <c r="E11" s="6">
        <v>10</v>
      </c>
      <c r="F11" s="5">
        <v>4.5999999999999996</v>
      </c>
      <c r="G11" s="5">
        <f t="shared" ref="G11:G15" si="0">E11*F11</f>
        <v>46</v>
      </c>
      <c r="I11" s="21" t="s">
        <v>60</v>
      </c>
    </row>
    <row r="12" spans="2:11" ht="19.5" customHeight="1" x14ac:dyDescent="0.25">
      <c r="B12" s="1"/>
      <c r="C12" s="5">
        <v>3</v>
      </c>
      <c r="D12" s="5" t="s">
        <v>76</v>
      </c>
      <c r="E12" s="6">
        <v>6</v>
      </c>
      <c r="F12" s="5">
        <v>5</v>
      </c>
      <c r="G12" s="5">
        <f t="shared" si="0"/>
        <v>30</v>
      </c>
      <c r="J12" t="s">
        <v>88</v>
      </c>
    </row>
    <row r="13" spans="2:11" ht="19.5" customHeight="1" x14ac:dyDescent="0.25">
      <c r="B13" s="1" t="s">
        <v>41</v>
      </c>
      <c r="C13" s="5">
        <v>4</v>
      </c>
      <c r="D13" s="5" t="s">
        <v>40</v>
      </c>
      <c r="E13" s="6">
        <v>20</v>
      </c>
      <c r="F13" s="5">
        <v>7.5</v>
      </c>
      <c r="G13" s="5">
        <f t="shared" si="0"/>
        <v>150</v>
      </c>
    </row>
    <row r="14" spans="2:11" ht="19.5" customHeight="1" x14ac:dyDescent="0.25">
      <c r="C14" s="5">
        <v>5</v>
      </c>
      <c r="D14" s="5" t="s">
        <v>18</v>
      </c>
      <c r="E14" s="6">
        <v>30</v>
      </c>
      <c r="F14" s="5">
        <v>5</v>
      </c>
      <c r="G14" s="5">
        <f t="shared" si="0"/>
        <v>150</v>
      </c>
    </row>
    <row r="15" spans="2:11" ht="19.5" customHeight="1" thickBot="1" x14ac:dyDescent="0.3">
      <c r="C15" s="5">
        <v>6</v>
      </c>
      <c r="D15" s="5" t="s">
        <v>19</v>
      </c>
      <c r="E15" s="6">
        <v>30</v>
      </c>
      <c r="F15" s="5">
        <v>5</v>
      </c>
      <c r="G15" s="5">
        <f t="shared" si="0"/>
        <v>150</v>
      </c>
    </row>
    <row r="16" spans="2:11" ht="19.5" customHeight="1" thickBot="1" x14ac:dyDescent="0.3">
      <c r="B16" s="1"/>
      <c r="C16" s="47" t="s">
        <v>21</v>
      </c>
      <c r="D16" s="48"/>
      <c r="E16" s="8">
        <f>SUM(E10:E15)</f>
        <v>102</v>
      </c>
      <c r="F16" s="9"/>
      <c r="G16" s="10">
        <f>SUM(G10:G15)</f>
        <v>560.20000000000005</v>
      </c>
    </row>
    <row r="17" spans="2:10" ht="21.75" thickBot="1" x14ac:dyDescent="0.3">
      <c r="B17" s="1"/>
      <c r="C17" s="44" t="s">
        <v>22</v>
      </c>
      <c r="D17" s="45"/>
      <c r="E17" s="45"/>
      <c r="F17" s="46"/>
      <c r="G17" s="11">
        <v>68</v>
      </c>
    </row>
    <row r="18" spans="2:10" ht="21.75" thickBot="1" x14ac:dyDescent="0.3">
      <c r="B18" s="1"/>
      <c r="C18" s="44" t="s">
        <v>21</v>
      </c>
      <c r="D18" s="45"/>
      <c r="E18" s="45"/>
      <c r="F18" s="46"/>
      <c r="G18" s="12">
        <f>G16*G17</f>
        <v>38093.600000000006</v>
      </c>
    </row>
    <row r="19" spans="2:10" ht="21.75" thickBot="1" x14ac:dyDescent="0.3">
      <c r="C19" s="13" t="s">
        <v>106</v>
      </c>
      <c r="D19" s="44" t="s">
        <v>107</v>
      </c>
      <c r="E19" s="45"/>
      <c r="F19" s="46"/>
      <c r="G19" s="14">
        <f>'19-09-2022 118'!G24</f>
        <v>302574.59999999998</v>
      </c>
      <c r="H19" s="20"/>
      <c r="I19" s="20"/>
    </row>
    <row r="20" spans="2:10" ht="21.75" thickBot="1" x14ac:dyDescent="0.3">
      <c r="C20" s="44" t="s">
        <v>23</v>
      </c>
      <c r="D20" s="45"/>
      <c r="E20" s="45"/>
      <c r="F20" s="46"/>
      <c r="G20" s="15">
        <f>G18+G19</f>
        <v>340668.19999999995</v>
      </c>
      <c r="H20" s="16"/>
    </row>
    <row r="21" spans="2:10" ht="21.75" thickBot="1" x14ac:dyDescent="0.3">
      <c r="C21" s="44" t="s">
        <v>109</v>
      </c>
      <c r="D21" s="45"/>
      <c r="E21" s="45"/>
      <c r="F21" s="46"/>
      <c r="G21" s="17">
        <v>40000</v>
      </c>
      <c r="J21" s="20"/>
    </row>
    <row r="22" spans="2:10" ht="21.75" thickBot="1" x14ac:dyDescent="0.3">
      <c r="C22" s="44" t="s">
        <v>23</v>
      </c>
      <c r="D22" s="45"/>
      <c r="E22" s="45"/>
      <c r="F22" s="46"/>
      <c r="G22" s="18">
        <f>G20-G21</f>
        <v>300668.19999999995</v>
      </c>
    </row>
  </sheetData>
  <mergeCells count="14">
    <mergeCell ref="C7:D8"/>
    <mergeCell ref="E7:G8"/>
    <mergeCell ref="C21:F21"/>
    <mergeCell ref="C22:F22"/>
    <mergeCell ref="C3:C4"/>
    <mergeCell ref="D3:F4"/>
    <mergeCell ref="G3:G4"/>
    <mergeCell ref="C5:C6"/>
    <mergeCell ref="D5:G6"/>
    <mergeCell ref="C16:D16"/>
    <mergeCell ref="C17:F17"/>
    <mergeCell ref="C18:F18"/>
    <mergeCell ref="D19:F19"/>
    <mergeCell ref="C20:F20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7766-6B24-44CC-9D80-C7B8FF3813FC}">
  <dimension ref="B2:K19"/>
  <sheetViews>
    <sheetView topLeftCell="B2" zoomScale="90" zoomScaleNormal="90" workbookViewId="0">
      <selection activeCell="I16" sqref="I16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8.8554687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1</v>
      </c>
      <c r="D3" s="30" t="s">
        <v>2</v>
      </c>
      <c r="E3" s="31"/>
      <c r="F3" s="31"/>
      <c r="G3" s="34">
        <v>120</v>
      </c>
    </row>
    <row r="4" spans="2:11" ht="15.75" customHeight="1" thickBot="1" x14ac:dyDescent="0.3">
      <c r="B4" s="1"/>
      <c r="C4" s="29"/>
      <c r="D4" s="32"/>
      <c r="E4" s="33"/>
      <c r="F4" s="33"/>
      <c r="G4" s="35"/>
    </row>
    <row r="5" spans="2:11" ht="15" customHeight="1" x14ac:dyDescent="0.25">
      <c r="B5" s="1"/>
      <c r="C5" s="36" t="s">
        <v>110</v>
      </c>
      <c r="D5" s="38" t="s">
        <v>4</v>
      </c>
      <c r="E5" s="39"/>
      <c r="F5" s="39"/>
      <c r="G5" s="40"/>
      <c r="J5" s="2" t="s">
        <v>5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1" ht="15" customHeight="1" x14ac:dyDescent="0.25">
      <c r="B7" s="1"/>
      <c r="C7" s="22" t="s">
        <v>6</v>
      </c>
      <c r="D7" s="23"/>
      <c r="E7" s="22" t="s">
        <v>7</v>
      </c>
      <c r="F7" s="26"/>
      <c r="G7" s="23"/>
      <c r="I7" t="s">
        <v>79</v>
      </c>
      <c r="J7" s="2" t="s">
        <v>9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J8" s="2" t="s">
        <v>10</v>
      </c>
    </row>
    <row r="9" spans="2:11" ht="19.5" thickBot="1" x14ac:dyDescent="0.3">
      <c r="B9" s="1"/>
      <c r="C9" s="3" t="s">
        <v>11</v>
      </c>
      <c r="D9" s="3" t="s">
        <v>12</v>
      </c>
      <c r="E9" s="3" t="s">
        <v>13</v>
      </c>
      <c r="F9" s="4" t="s">
        <v>14</v>
      </c>
      <c r="G9" s="3" t="s">
        <v>15</v>
      </c>
    </row>
    <row r="10" spans="2:11" ht="19.5" customHeight="1" x14ac:dyDescent="0.25">
      <c r="B10" s="1" t="s">
        <v>41</v>
      </c>
      <c r="C10" s="5">
        <v>1</v>
      </c>
      <c r="D10" s="5" t="s">
        <v>105</v>
      </c>
      <c r="E10" s="6">
        <v>11</v>
      </c>
      <c r="F10" s="5">
        <v>5.6999999999999993</v>
      </c>
      <c r="G10" s="5">
        <f>E10*F10</f>
        <v>62.699999999999989</v>
      </c>
      <c r="H10" s="1"/>
      <c r="I10" s="7" t="s">
        <v>108</v>
      </c>
    </row>
    <row r="11" spans="2:11" ht="19.5" customHeight="1" x14ac:dyDescent="0.25">
      <c r="B11" t="s">
        <v>114</v>
      </c>
      <c r="C11" s="5">
        <v>2</v>
      </c>
      <c r="D11" s="5" t="s">
        <v>74</v>
      </c>
      <c r="E11" s="6">
        <v>10</v>
      </c>
      <c r="F11" s="5">
        <v>4.5999999999999996</v>
      </c>
      <c r="G11" s="5">
        <f t="shared" ref="G11:G14" si="0">E11*F11</f>
        <v>46</v>
      </c>
      <c r="I11" s="21" t="s">
        <v>118</v>
      </c>
    </row>
    <row r="12" spans="2:11" ht="19.5" customHeight="1" x14ac:dyDescent="0.25">
      <c r="B12" s="1"/>
      <c r="C12" s="5">
        <v>3</v>
      </c>
      <c r="D12" s="5" t="s">
        <v>40</v>
      </c>
      <c r="E12" s="6">
        <v>20</v>
      </c>
      <c r="F12" s="5">
        <v>5</v>
      </c>
      <c r="G12" s="5">
        <f t="shared" si="0"/>
        <v>100</v>
      </c>
      <c r="J12" t="s">
        <v>113</v>
      </c>
    </row>
    <row r="13" spans="2:11" ht="19.5" customHeight="1" x14ac:dyDescent="0.25">
      <c r="B13" s="1" t="s">
        <v>41</v>
      </c>
      <c r="C13" s="5">
        <v>4</v>
      </c>
      <c r="D13" s="5" t="s">
        <v>18</v>
      </c>
      <c r="E13" s="6">
        <v>30</v>
      </c>
      <c r="F13" s="5">
        <v>7.5</v>
      </c>
      <c r="G13" s="5">
        <f t="shared" si="0"/>
        <v>225</v>
      </c>
    </row>
    <row r="14" spans="2:11" ht="19.5" customHeight="1" thickBot="1" x14ac:dyDescent="0.3">
      <c r="C14" s="5">
        <v>5</v>
      </c>
      <c r="D14" s="5" t="s">
        <v>19</v>
      </c>
      <c r="E14" s="6">
        <v>30</v>
      </c>
      <c r="F14" s="5">
        <v>5</v>
      </c>
      <c r="G14" s="5">
        <f t="shared" si="0"/>
        <v>150</v>
      </c>
    </row>
    <row r="15" spans="2:11" ht="19.5" customHeight="1" thickBot="1" x14ac:dyDescent="0.3">
      <c r="B15" s="1"/>
      <c r="C15" s="47" t="s">
        <v>21</v>
      </c>
      <c r="D15" s="48"/>
      <c r="E15" s="8">
        <f>SUM(E10:E14)</f>
        <v>101</v>
      </c>
      <c r="F15" s="9"/>
      <c r="G15" s="10">
        <f>SUM(G10:G14)</f>
        <v>583.70000000000005</v>
      </c>
    </row>
    <row r="16" spans="2:11" ht="21.75" thickBot="1" x14ac:dyDescent="0.3">
      <c r="B16" s="1"/>
      <c r="C16" s="44" t="s">
        <v>22</v>
      </c>
      <c r="D16" s="45"/>
      <c r="E16" s="45"/>
      <c r="F16" s="46"/>
      <c r="G16" s="11">
        <v>68</v>
      </c>
    </row>
    <row r="17" spans="2:9" ht="21.75" thickBot="1" x14ac:dyDescent="0.3">
      <c r="B17" s="1"/>
      <c r="C17" s="44" t="s">
        <v>21</v>
      </c>
      <c r="D17" s="45"/>
      <c r="E17" s="45"/>
      <c r="F17" s="46"/>
      <c r="G17" s="12">
        <f>G15*G16</f>
        <v>39691.600000000006</v>
      </c>
    </row>
    <row r="18" spans="2:9" ht="21.75" thickBot="1" x14ac:dyDescent="0.3">
      <c r="C18" s="13" t="s">
        <v>111</v>
      </c>
      <c r="D18" s="44" t="s">
        <v>112</v>
      </c>
      <c r="E18" s="45"/>
      <c r="F18" s="46"/>
      <c r="G18" s="14">
        <f>'23-09-2022 119'!G22</f>
        <v>300668.19999999995</v>
      </c>
      <c r="H18" s="20"/>
      <c r="I18" s="20"/>
    </row>
    <row r="19" spans="2:9" ht="21.75" thickBot="1" x14ac:dyDescent="0.3">
      <c r="C19" s="44" t="s">
        <v>23</v>
      </c>
      <c r="D19" s="45"/>
      <c r="E19" s="45"/>
      <c r="F19" s="46"/>
      <c r="G19" s="15">
        <f>G17+G18</f>
        <v>340359.79999999993</v>
      </c>
      <c r="H19" s="16"/>
    </row>
  </sheetData>
  <mergeCells count="12">
    <mergeCell ref="C7:D8"/>
    <mergeCell ref="E7:G8"/>
    <mergeCell ref="C3:C4"/>
    <mergeCell ref="D3:F4"/>
    <mergeCell ref="G3:G4"/>
    <mergeCell ref="C5:C6"/>
    <mergeCell ref="D5:G6"/>
    <mergeCell ref="C15:D15"/>
    <mergeCell ref="C16:F16"/>
    <mergeCell ref="C17:F17"/>
    <mergeCell ref="D18:F18"/>
    <mergeCell ref="C19:F19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3457-7F93-435B-9029-F8E575D1D1F3}">
  <dimension ref="B2:K22"/>
  <sheetViews>
    <sheetView topLeftCell="B2" zoomScale="90" zoomScaleNormal="90" workbookViewId="0">
      <selection activeCell="H25" sqref="H25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8.8554687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1</v>
      </c>
      <c r="D3" s="30" t="s">
        <v>2</v>
      </c>
      <c r="E3" s="31"/>
      <c r="F3" s="31"/>
      <c r="G3" s="34">
        <v>121</v>
      </c>
    </row>
    <row r="4" spans="2:11" ht="15.75" customHeight="1" thickBot="1" x14ac:dyDescent="0.3">
      <c r="B4" s="1"/>
      <c r="C4" s="29"/>
      <c r="D4" s="32"/>
      <c r="E4" s="33"/>
      <c r="F4" s="33"/>
      <c r="G4" s="35"/>
    </row>
    <row r="5" spans="2:11" ht="15" customHeight="1" x14ac:dyDescent="0.25">
      <c r="B5" s="1"/>
      <c r="C5" s="36" t="s">
        <v>115</v>
      </c>
      <c r="D5" s="38" t="s">
        <v>4</v>
      </c>
      <c r="E5" s="39"/>
      <c r="F5" s="39"/>
      <c r="G5" s="40"/>
      <c r="J5" s="2" t="s">
        <v>5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1" ht="15" customHeight="1" x14ac:dyDescent="0.25">
      <c r="B7" s="1"/>
      <c r="C7" s="22" t="s">
        <v>6</v>
      </c>
      <c r="D7" s="23"/>
      <c r="E7" s="22" t="s">
        <v>7</v>
      </c>
      <c r="F7" s="26"/>
      <c r="G7" s="23"/>
      <c r="I7" t="s">
        <v>79</v>
      </c>
      <c r="J7" s="2" t="s">
        <v>9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J8" s="2" t="s">
        <v>10</v>
      </c>
    </row>
    <row r="9" spans="2:11" ht="19.5" thickBot="1" x14ac:dyDescent="0.3">
      <c r="B9" s="1"/>
      <c r="C9" s="3" t="s">
        <v>11</v>
      </c>
      <c r="D9" s="3" t="s">
        <v>12</v>
      </c>
      <c r="E9" s="3" t="s">
        <v>13</v>
      </c>
      <c r="F9" s="4" t="s">
        <v>14</v>
      </c>
      <c r="G9" s="3" t="s">
        <v>15</v>
      </c>
    </row>
    <row r="10" spans="2:11" ht="19.5" customHeight="1" x14ac:dyDescent="0.25">
      <c r="B10" t="s">
        <v>114</v>
      </c>
      <c r="C10" s="5">
        <v>1</v>
      </c>
      <c r="D10" s="5" t="s">
        <v>74</v>
      </c>
      <c r="E10" s="6">
        <v>10</v>
      </c>
      <c r="F10" s="5">
        <v>4.5999999999999996</v>
      </c>
      <c r="G10" s="5">
        <f>E10*F10</f>
        <v>46</v>
      </c>
      <c r="H10" s="1"/>
      <c r="I10" s="7" t="s">
        <v>108</v>
      </c>
    </row>
    <row r="11" spans="2:11" ht="19.5" customHeight="1" x14ac:dyDescent="0.25">
      <c r="B11" t="s">
        <v>114</v>
      </c>
      <c r="C11" s="5">
        <v>2</v>
      </c>
      <c r="D11" s="5" t="s">
        <v>75</v>
      </c>
      <c r="E11" s="6">
        <v>5</v>
      </c>
      <c r="F11" s="5">
        <v>4.5999999999999996</v>
      </c>
      <c r="G11" s="5">
        <f t="shared" ref="G11:G15" si="0">E11*F11</f>
        <v>23</v>
      </c>
      <c r="I11" s="21" t="s">
        <v>118</v>
      </c>
    </row>
    <row r="12" spans="2:11" ht="19.5" customHeight="1" x14ac:dyDescent="0.25">
      <c r="B12" t="s">
        <v>114</v>
      </c>
      <c r="C12" s="5">
        <v>3</v>
      </c>
      <c r="D12" s="5" t="s">
        <v>76</v>
      </c>
      <c r="E12" s="6">
        <v>5</v>
      </c>
      <c r="F12" s="5">
        <v>5</v>
      </c>
      <c r="G12" s="5">
        <f t="shared" si="0"/>
        <v>25</v>
      </c>
      <c r="J12" t="s">
        <v>119</v>
      </c>
    </row>
    <row r="13" spans="2:11" ht="19.5" customHeight="1" x14ac:dyDescent="0.25">
      <c r="B13" s="1" t="s">
        <v>41</v>
      </c>
      <c r="C13" s="5">
        <v>4</v>
      </c>
      <c r="D13" s="5" t="s">
        <v>40</v>
      </c>
      <c r="E13" s="6">
        <v>20</v>
      </c>
      <c r="F13" s="5">
        <v>7.5</v>
      </c>
      <c r="G13" s="5">
        <f t="shared" si="0"/>
        <v>150</v>
      </c>
    </row>
    <row r="14" spans="2:11" ht="19.5" customHeight="1" x14ac:dyDescent="0.25">
      <c r="B14" s="1"/>
      <c r="C14" s="5">
        <v>5</v>
      </c>
      <c r="D14" s="5" t="s">
        <v>18</v>
      </c>
      <c r="E14" s="6">
        <v>30</v>
      </c>
      <c r="F14" s="5">
        <v>5</v>
      </c>
      <c r="G14" s="5">
        <f t="shared" si="0"/>
        <v>150</v>
      </c>
    </row>
    <row r="15" spans="2:11" ht="19.5" customHeight="1" thickBot="1" x14ac:dyDescent="0.3">
      <c r="C15" s="5">
        <v>6</v>
      </c>
      <c r="D15" s="5" t="s">
        <v>19</v>
      </c>
      <c r="E15" s="6">
        <v>30</v>
      </c>
      <c r="F15" s="5">
        <v>5</v>
      </c>
      <c r="G15" s="5">
        <f t="shared" si="0"/>
        <v>150</v>
      </c>
    </row>
    <row r="16" spans="2:11" ht="19.5" customHeight="1" thickBot="1" x14ac:dyDescent="0.3">
      <c r="B16" s="1"/>
      <c r="C16" s="47" t="s">
        <v>21</v>
      </c>
      <c r="D16" s="48"/>
      <c r="E16" s="8">
        <f>SUM(E10:E15)</f>
        <v>100</v>
      </c>
      <c r="F16" s="9"/>
      <c r="G16" s="10">
        <f>SUM(G10:G15)</f>
        <v>544</v>
      </c>
    </row>
    <row r="17" spans="2:9" ht="21.75" thickBot="1" x14ac:dyDescent="0.3">
      <c r="B17" s="1"/>
      <c r="C17" s="44" t="s">
        <v>22</v>
      </c>
      <c r="D17" s="45"/>
      <c r="E17" s="45"/>
      <c r="F17" s="46"/>
      <c r="G17" s="11">
        <v>68</v>
      </c>
    </row>
    <row r="18" spans="2:9" ht="21.75" thickBot="1" x14ac:dyDescent="0.3">
      <c r="B18" s="1"/>
      <c r="C18" s="44" t="s">
        <v>21</v>
      </c>
      <c r="D18" s="45"/>
      <c r="E18" s="45"/>
      <c r="F18" s="46"/>
      <c r="G18" s="12">
        <f>G16*G17</f>
        <v>36992</v>
      </c>
    </row>
    <row r="19" spans="2:9" ht="21.75" thickBot="1" x14ac:dyDescent="0.3">
      <c r="C19" s="13" t="s">
        <v>116</v>
      </c>
      <c r="D19" s="44" t="s">
        <v>117</v>
      </c>
      <c r="E19" s="45"/>
      <c r="F19" s="46"/>
      <c r="G19" s="14">
        <f>'24-09-2022 120'!G19</f>
        <v>340359.79999999993</v>
      </c>
      <c r="H19" s="20"/>
      <c r="I19" s="20"/>
    </row>
    <row r="20" spans="2:9" ht="21.75" thickBot="1" x14ac:dyDescent="0.3">
      <c r="C20" s="44" t="s">
        <v>23</v>
      </c>
      <c r="D20" s="45"/>
      <c r="E20" s="45"/>
      <c r="F20" s="46"/>
      <c r="G20" s="15">
        <f>G18+G19</f>
        <v>377351.79999999993</v>
      </c>
      <c r="H20" s="16"/>
    </row>
    <row r="21" spans="2:9" ht="21.75" thickBot="1" x14ac:dyDescent="0.3">
      <c r="C21" s="44" t="s">
        <v>120</v>
      </c>
      <c r="D21" s="45"/>
      <c r="E21" s="45"/>
      <c r="F21" s="46"/>
      <c r="G21" s="17">
        <v>40000</v>
      </c>
    </row>
    <row r="22" spans="2:9" ht="21.75" thickBot="1" x14ac:dyDescent="0.3">
      <c r="C22" s="44" t="s">
        <v>23</v>
      </c>
      <c r="D22" s="45"/>
      <c r="E22" s="45"/>
      <c r="F22" s="46"/>
      <c r="G22" s="18">
        <f>G20-G21</f>
        <v>337351.79999999993</v>
      </c>
    </row>
  </sheetData>
  <mergeCells count="14">
    <mergeCell ref="C22:F22"/>
    <mergeCell ref="C16:D16"/>
    <mergeCell ref="C17:F17"/>
    <mergeCell ref="C18:F18"/>
    <mergeCell ref="D19:F19"/>
    <mergeCell ref="C20:F20"/>
    <mergeCell ref="C21:F21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3D90-6885-497B-A06F-45DA1B64B0C0}">
  <dimension ref="B2:K21"/>
  <sheetViews>
    <sheetView tabSelected="1" topLeftCell="B1" zoomScale="90" zoomScaleNormal="90" workbookViewId="0">
      <selection activeCell="I19" sqref="I19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8.8554687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1</v>
      </c>
      <c r="D3" s="30" t="s">
        <v>2</v>
      </c>
      <c r="E3" s="31"/>
      <c r="F3" s="31"/>
      <c r="G3" s="34">
        <v>122</v>
      </c>
    </row>
    <row r="4" spans="2:11" ht="15.75" customHeight="1" thickBot="1" x14ac:dyDescent="0.3">
      <c r="B4" s="1"/>
      <c r="C4" s="29"/>
      <c r="D4" s="32"/>
      <c r="E4" s="33"/>
      <c r="F4" s="33"/>
      <c r="G4" s="35"/>
    </row>
    <row r="5" spans="2:11" ht="15" customHeight="1" x14ac:dyDescent="0.25">
      <c r="B5" s="1"/>
      <c r="C5" s="36" t="s">
        <v>121</v>
      </c>
      <c r="D5" s="38" t="s">
        <v>4</v>
      </c>
      <c r="E5" s="39"/>
      <c r="F5" s="39"/>
      <c r="G5" s="40"/>
      <c r="J5" s="2" t="s">
        <v>5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1" ht="15" customHeight="1" x14ac:dyDescent="0.25">
      <c r="B7" s="1"/>
      <c r="C7" s="22" t="s">
        <v>6</v>
      </c>
      <c r="D7" s="23"/>
      <c r="E7" s="22" t="s">
        <v>7</v>
      </c>
      <c r="F7" s="26"/>
      <c r="G7" s="23"/>
      <c r="I7" t="s">
        <v>79</v>
      </c>
      <c r="J7" s="2" t="s">
        <v>9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J8" s="2" t="s">
        <v>10</v>
      </c>
    </row>
    <row r="9" spans="2:11" ht="19.5" thickBot="1" x14ac:dyDescent="0.3">
      <c r="B9" s="1"/>
      <c r="C9" s="3" t="s">
        <v>11</v>
      </c>
      <c r="D9" s="3" t="s">
        <v>12</v>
      </c>
      <c r="E9" s="3" t="s">
        <v>13</v>
      </c>
      <c r="F9" s="4" t="s">
        <v>14</v>
      </c>
      <c r="G9" s="3" t="s">
        <v>15</v>
      </c>
    </row>
    <row r="10" spans="2:11" ht="19.5" customHeight="1" x14ac:dyDescent="0.25">
      <c r="B10" t="s">
        <v>114</v>
      </c>
      <c r="C10" s="5">
        <v>1</v>
      </c>
      <c r="D10" s="5" t="s">
        <v>74</v>
      </c>
      <c r="E10" s="6">
        <v>5</v>
      </c>
      <c r="F10" s="5">
        <v>4.5999999999999996</v>
      </c>
      <c r="G10" s="5">
        <f>E10*F10</f>
        <v>23</v>
      </c>
      <c r="H10" s="1"/>
      <c r="I10" s="7" t="s">
        <v>108</v>
      </c>
    </row>
    <row r="11" spans="2:11" ht="19.5" customHeight="1" x14ac:dyDescent="0.25">
      <c r="B11" s="1" t="s">
        <v>41</v>
      </c>
      <c r="C11" s="5">
        <v>2</v>
      </c>
      <c r="D11" s="5" t="s">
        <v>40</v>
      </c>
      <c r="E11" s="6">
        <v>20</v>
      </c>
      <c r="F11" s="5">
        <v>7.5</v>
      </c>
      <c r="G11" s="5">
        <f t="shared" ref="G11:G13" si="0">E11*F11</f>
        <v>150</v>
      </c>
      <c r="I11" s="21" t="s">
        <v>125</v>
      </c>
    </row>
    <row r="12" spans="2:11" ht="19.5" customHeight="1" x14ac:dyDescent="0.25">
      <c r="C12" s="5">
        <v>3</v>
      </c>
      <c r="D12" s="5" t="s">
        <v>18</v>
      </c>
      <c r="E12" s="6">
        <v>35</v>
      </c>
      <c r="F12" s="5">
        <v>5</v>
      </c>
      <c r="G12" s="5">
        <f t="shared" si="0"/>
        <v>175</v>
      </c>
      <c r="J12" t="s">
        <v>124</v>
      </c>
    </row>
    <row r="13" spans="2:11" ht="19.5" customHeight="1" thickBot="1" x14ac:dyDescent="0.3">
      <c r="C13" s="5">
        <v>4</v>
      </c>
      <c r="D13" s="5" t="s">
        <v>19</v>
      </c>
      <c r="E13" s="6">
        <v>35</v>
      </c>
      <c r="F13" s="5">
        <v>5</v>
      </c>
      <c r="G13" s="5">
        <f t="shared" si="0"/>
        <v>175</v>
      </c>
    </row>
    <row r="14" spans="2:11" ht="19.5" customHeight="1" thickBot="1" x14ac:dyDescent="0.3">
      <c r="B14" s="1"/>
      <c r="C14" s="47" t="s">
        <v>21</v>
      </c>
      <c r="D14" s="48"/>
      <c r="E14" s="8">
        <f>SUM(E10:E13)</f>
        <v>95</v>
      </c>
      <c r="F14" s="9"/>
      <c r="G14" s="10">
        <f>SUM(G10:G13)</f>
        <v>523</v>
      </c>
    </row>
    <row r="15" spans="2:11" ht="21.75" thickBot="1" x14ac:dyDescent="0.3">
      <c r="B15" s="1"/>
      <c r="C15" s="44" t="s">
        <v>22</v>
      </c>
      <c r="D15" s="45"/>
      <c r="E15" s="45"/>
      <c r="F15" s="46"/>
      <c r="G15" s="11">
        <v>68</v>
      </c>
    </row>
    <row r="16" spans="2:11" ht="21.75" thickBot="1" x14ac:dyDescent="0.3">
      <c r="B16" s="1"/>
      <c r="C16" s="44" t="s">
        <v>21</v>
      </c>
      <c r="D16" s="45"/>
      <c r="E16" s="45"/>
      <c r="F16" s="46"/>
      <c r="G16" s="12">
        <f>G14*G15</f>
        <v>35564</v>
      </c>
    </row>
    <row r="17" spans="3:9" ht="21.75" thickBot="1" x14ac:dyDescent="0.3">
      <c r="C17" s="13" t="s">
        <v>122</v>
      </c>
      <c r="D17" s="44" t="s">
        <v>123</v>
      </c>
      <c r="E17" s="45"/>
      <c r="F17" s="46"/>
      <c r="G17" s="14">
        <f>'25-09-2022 121'!G22</f>
        <v>337351.79999999993</v>
      </c>
      <c r="H17" s="20"/>
      <c r="I17" s="20"/>
    </row>
    <row r="18" spans="3:9" ht="21.75" thickBot="1" x14ac:dyDescent="0.3">
      <c r="C18" s="44" t="s">
        <v>23</v>
      </c>
      <c r="D18" s="45"/>
      <c r="E18" s="45"/>
      <c r="F18" s="46"/>
      <c r="G18" s="15">
        <f>G16+G17</f>
        <v>372915.79999999993</v>
      </c>
      <c r="H18" s="16"/>
    </row>
    <row r="19" spans="3:9" ht="21.75" thickBot="1" x14ac:dyDescent="0.3">
      <c r="C19" s="44" t="s">
        <v>126</v>
      </c>
      <c r="D19" s="45"/>
      <c r="E19" s="45"/>
      <c r="F19" s="46"/>
      <c r="G19" s="17">
        <v>30000</v>
      </c>
    </row>
    <row r="20" spans="3:9" ht="21.75" thickBot="1" x14ac:dyDescent="0.3">
      <c r="C20" s="44" t="s">
        <v>127</v>
      </c>
      <c r="D20" s="45"/>
      <c r="E20" s="45"/>
      <c r="F20" s="46"/>
      <c r="G20" s="17">
        <v>25000</v>
      </c>
    </row>
    <row r="21" spans="3:9" ht="21.75" thickBot="1" x14ac:dyDescent="0.3">
      <c r="C21" s="44" t="s">
        <v>23</v>
      </c>
      <c r="D21" s="45"/>
      <c r="E21" s="45"/>
      <c r="F21" s="46"/>
      <c r="G21" s="18">
        <f>G18-G19-G20</f>
        <v>317915.79999999993</v>
      </c>
    </row>
  </sheetData>
  <mergeCells count="15">
    <mergeCell ref="C7:D8"/>
    <mergeCell ref="E7:G8"/>
    <mergeCell ref="C20:F20"/>
    <mergeCell ref="C21:F21"/>
    <mergeCell ref="C3:C4"/>
    <mergeCell ref="D3:F4"/>
    <mergeCell ref="G3:G4"/>
    <mergeCell ref="C5:C6"/>
    <mergeCell ref="D5:G6"/>
    <mergeCell ref="C14:D14"/>
    <mergeCell ref="C15:F15"/>
    <mergeCell ref="C16:F16"/>
    <mergeCell ref="D17:F17"/>
    <mergeCell ref="C18:F18"/>
    <mergeCell ref="C19:F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01-09-2022 109</vt:lpstr>
      <vt:lpstr>02-09-2022 110</vt:lpstr>
      <vt:lpstr>03-09-2022 111</vt:lpstr>
      <vt:lpstr>10-09-2022 112</vt:lpstr>
      <vt:lpstr>13-09-2022 113</vt:lpstr>
      <vt:lpstr>14-09-2022 114</vt:lpstr>
      <vt:lpstr>16-09-2022 115</vt:lpstr>
      <vt:lpstr>17-09-2022 116</vt:lpstr>
      <vt:lpstr>18-09-2022 117</vt:lpstr>
      <vt:lpstr>19-09-2022 118</vt:lpstr>
      <vt:lpstr>23-09-2022 119</vt:lpstr>
      <vt:lpstr>24-09-2022 120</vt:lpstr>
      <vt:lpstr>25-09-2022 121</vt:lpstr>
      <vt:lpstr>26-09-2022 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2022-09-01T14:02:18Z</dcterms:created>
  <dcterms:modified xsi:type="dcterms:W3CDTF">2022-10-17T16:14:36Z</dcterms:modified>
</cp:coreProperties>
</file>