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BANANA\LIRA INTERNATIONAL\Bill\"/>
    </mc:Choice>
  </mc:AlternateContent>
  <bookViews>
    <workbookView xWindow="0" yWindow="0" windowWidth="24000" windowHeight="9630" firstSheet="1" activeTab="5"/>
  </bookViews>
  <sheets>
    <sheet name="15-08-2023 192" sheetId="1" r:id="rId1"/>
    <sheet name="16-08-2023 193" sheetId="2" r:id="rId2"/>
    <sheet name="22-08-2023 194" sheetId="3" r:id="rId3"/>
    <sheet name="23-08-2023 195" sheetId="4" r:id="rId4"/>
    <sheet name="24-08-2023 196" sheetId="5" r:id="rId5"/>
    <sheet name="29-08-2023 197" sheetId="6" r:id="rId6"/>
  </sheets>
  <externalReferences>
    <externalReference r:id="rId7"/>
  </externalReferenc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4" i="6" l="1"/>
  <c r="I12" i="6"/>
  <c r="E15" i="6"/>
  <c r="G13" i="6"/>
  <c r="G11" i="6"/>
  <c r="G10" i="6"/>
  <c r="G15" i="6" l="1"/>
  <c r="G17" i="6" s="1"/>
  <c r="I19" i="5"/>
  <c r="I16" i="5"/>
  <c r="G15" i="5"/>
  <c r="G17" i="5"/>
  <c r="G12" i="5"/>
  <c r="G13" i="5"/>
  <c r="G14" i="5"/>
  <c r="E20" i="5"/>
  <c r="G18" i="5"/>
  <c r="G11" i="5"/>
  <c r="G10" i="5"/>
  <c r="G20" i="5" l="1"/>
  <c r="G22" i="5" s="1"/>
  <c r="G16" i="3"/>
  <c r="E17" i="4" l="1"/>
  <c r="G15" i="4"/>
  <c r="G11" i="4"/>
  <c r="G13" i="4"/>
  <c r="G12" i="4"/>
  <c r="G10" i="4"/>
  <c r="E16" i="3"/>
  <c r="G14" i="3"/>
  <c r="G12" i="3"/>
  <c r="G11" i="3"/>
  <c r="G10" i="3"/>
  <c r="G18" i="3" l="1"/>
  <c r="G17" i="4"/>
  <c r="G19" i="4" s="1"/>
  <c r="G11" i="2"/>
  <c r="G12" i="2"/>
  <c r="G13" i="2"/>
  <c r="G15" i="2"/>
  <c r="G16" i="2"/>
  <c r="G18" i="2"/>
  <c r="G19" i="2"/>
  <c r="G20" i="2"/>
  <c r="E22" i="2"/>
  <c r="G10" i="2"/>
  <c r="G22" i="2" l="1"/>
  <c r="G24" i="2" s="1"/>
  <c r="G22" i="1"/>
  <c r="G13" i="1" l="1"/>
  <c r="G12" i="1"/>
  <c r="G11" i="1"/>
  <c r="G14" i="1"/>
  <c r="G16" i="1"/>
  <c r="E19" i="1" l="1"/>
  <c r="G17" i="1"/>
  <c r="G10" i="1"/>
  <c r="G19" i="1" l="1"/>
  <c r="G21" i="1" s="1"/>
  <c r="G23" i="1" s="1"/>
  <c r="G25" i="2" l="1"/>
  <c r="G26" i="2" l="1"/>
  <c r="G28" i="2" l="1"/>
  <c r="G19" i="3" s="1"/>
  <c r="G20" i="3" s="1"/>
  <c r="G20" i="4" s="1"/>
  <c r="G21" i="4" s="1"/>
  <c r="G23" i="5" l="1"/>
  <c r="G24" i="5" s="1"/>
  <c r="G18" i="6" s="1"/>
  <c r="G19" i="6"/>
  <c r="G21" i="6" s="1"/>
</calcChain>
</file>

<file path=xl/sharedStrings.xml><?xml version="1.0" encoding="utf-8"?>
<sst xmlns="http://schemas.openxmlformats.org/spreadsheetml/2006/main" count="173" uniqueCount="54">
  <si>
    <t>TVM-BAH</t>
  </si>
  <si>
    <t>LIRA INTERNATIONAL</t>
  </si>
  <si>
    <t>DELICIOUS FOOD EXPORTS (THUCKALAY)</t>
  </si>
  <si>
    <t>Labour</t>
  </si>
  <si>
    <t>PACKING SPOT</t>
  </si>
  <si>
    <t>THUCKALAY</t>
  </si>
  <si>
    <t>ALBERT</t>
  </si>
  <si>
    <t>EDWIN</t>
  </si>
  <si>
    <t>SL/NO</t>
  </si>
  <si>
    <t>ITEMS</t>
  </si>
  <si>
    <t>QTY</t>
  </si>
  <si>
    <t xml:space="preserve">PACKING </t>
  </si>
  <si>
    <t>WEIGHT</t>
  </si>
  <si>
    <t>PINEAPPLE</t>
  </si>
  <si>
    <t>RK</t>
  </si>
  <si>
    <t>S.ONION</t>
  </si>
  <si>
    <t>YB</t>
  </si>
  <si>
    <t>TOTAL</t>
  </si>
  <si>
    <t>Price Per kg</t>
  </si>
  <si>
    <t>BALANCE AMOUNT</t>
  </si>
  <si>
    <t>15/08/2023 Tuesday</t>
  </si>
  <si>
    <t>B.LEAVES</t>
  </si>
  <si>
    <t>G.MANGO</t>
  </si>
  <si>
    <t>NELLI</t>
  </si>
  <si>
    <t>RK KULA</t>
  </si>
  <si>
    <t>YB KULA</t>
  </si>
  <si>
    <t>BILL: 191</t>
  </si>
  <si>
    <t>04/01/2023 BILL BALANCE</t>
  </si>
  <si>
    <t>Murugan</t>
  </si>
  <si>
    <t>16/08/2023 Wednesday</t>
  </si>
  <si>
    <t>B.FLOWER</t>
  </si>
  <si>
    <t>B.STEM</t>
  </si>
  <si>
    <t>CB</t>
  </si>
  <si>
    <t>JACKFRUIT</t>
  </si>
  <si>
    <t>RP</t>
  </si>
  <si>
    <t>BILL: 192</t>
  </si>
  <si>
    <t>15/08/2023 BILL BALANCE</t>
  </si>
  <si>
    <t>18/08/2023 CREDIT AMOUNT</t>
  </si>
  <si>
    <t>22/08/2023 Tuesday</t>
  </si>
  <si>
    <t>BILL: 193</t>
  </si>
  <si>
    <t>16/08/2023 BILL BALANCE</t>
  </si>
  <si>
    <t>23/08/2023 Wednesday</t>
  </si>
  <si>
    <t>BILL: 194</t>
  </si>
  <si>
    <t>22/08/2023 BILL BALANCE</t>
  </si>
  <si>
    <t>24/08/2023 Thursday</t>
  </si>
  <si>
    <t>AMLA</t>
  </si>
  <si>
    <t>NARANTHI</t>
  </si>
  <si>
    <t>BILL: 195</t>
  </si>
  <si>
    <t>23/08/2023 BILL BALANCE</t>
  </si>
  <si>
    <t>29/08/2023 Tuesday</t>
  </si>
  <si>
    <t>YESUDHAS</t>
  </si>
  <si>
    <t>24/08/2023 BILL BALANCE</t>
  </si>
  <si>
    <t>BILL: 196</t>
  </si>
  <si>
    <t>29/08/2023 CREDIT AMOUNT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</si>
</sst>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00"/>
    <numFmt numFmtId="165" formatCode="0.0%"/>
  </numFmts>
  <fonts count="8" x14ac:knownFonts="1">
    <font>
      <sz val="11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rgb="FF9C5700"/>
      <name val="Calibri"/>
      <family val="2"/>
      <scheme val="minor"/>
    </font>
    <font>
      <b/>
      <sz val="14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EB9C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5" tint="-0.249977111117893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59999389629810485"/>
        <bgColor indexed="64"/>
      </patternFill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6" fillId="2" borderId="0" applyNumberFormat="0" applyBorder="0" applyAlignment="0" applyProtection="0"/>
  </cellStyleXfs>
  <cellXfs count="45">
    <xf numFmtId="0" fontId="0" fillId="0" borderId="0" xfId="0"/>
    <xf numFmtId="0" fontId="0" fillId="0" borderId="0" xfId="0" applyAlignment="1">
      <alignment horizontal="center" vertical="center"/>
    </xf>
    <xf numFmtId="0" fontId="0" fillId="0" borderId="9" xfId="0" applyBorder="1" applyAlignment="1">
      <alignment horizontal="center"/>
    </xf>
    <xf numFmtId="0" fontId="4" fillId="8" borderId="11" xfId="0" applyFont="1" applyFill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5" fillId="9" borderId="9" xfId="0" applyFont="1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5" fillId="9" borderId="14" xfId="0" applyFont="1" applyFill="1" applyBorder="1" applyAlignment="1">
      <alignment horizontal="center" vertical="center"/>
    </xf>
    <xf numFmtId="0" fontId="7" fillId="3" borderId="11" xfId="1" applyFont="1" applyFill="1" applyBorder="1" applyAlignment="1">
      <alignment horizontal="center" vertical="center"/>
    </xf>
    <xf numFmtId="0" fontId="7" fillId="0" borderId="11" xfId="1" applyFont="1" applyFill="1" applyBorder="1" applyAlignment="1">
      <alignment horizontal="center" vertical="center"/>
    </xf>
    <xf numFmtId="1" fontId="0" fillId="0" borderId="0" xfId="0" applyNumberFormat="1"/>
    <xf numFmtId="1" fontId="4" fillId="3" borderId="11" xfId="0" applyNumberFormat="1" applyFont="1" applyFill="1" applyBorder="1" applyAlignment="1">
      <alignment horizontal="center" vertical="center"/>
    </xf>
    <xf numFmtId="0" fontId="1" fillId="3" borderId="1" xfId="0" applyFont="1" applyFill="1" applyBorder="1" applyAlignment="1">
      <alignment vertical="center"/>
    </xf>
    <xf numFmtId="1" fontId="1" fillId="4" borderId="11" xfId="0" applyNumberFormat="1" applyFont="1" applyFill="1" applyBorder="1" applyAlignment="1">
      <alignment horizontal="center" vertical="center"/>
    </xf>
    <xf numFmtId="1" fontId="1" fillId="3" borderId="11" xfId="0" applyNumberFormat="1" applyFont="1" applyFill="1" applyBorder="1" applyAlignment="1">
      <alignment horizontal="center" vertical="center"/>
    </xf>
    <xf numFmtId="165" fontId="0" fillId="0" borderId="0" xfId="0" applyNumberFormat="1"/>
    <xf numFmtId="0" fontId="1" fillId="6" borderId="11" xfId="0" applyFont="1" applyFill="1" applyBorder="1" applyAlignment="1">
      <alignment horizontal="center" vertical="center"/>
    </xf>
    <xf numFmtId="1" fontId="1" fillId="3" borderId="10" xfId="0" applyNumberFormat="1" applyFont="1" applyFill="1" applyBorder="1" applyAlignment="1">
      <alignment horizontal="center" vertical="center"/>
    </xf>
    <xf numFmtId="0" fontId="1" fillId="7" borderId="2" xfId="0" applyFont="1" applyFill="1" applyBorder="1" applyAlignment="1">
      <alignment horizontal="center" vertical="center"/>
    </xf>
    <xf numFmtId="0" fontId="1" fillId="7" borderId="8" xfId="0" applyFont="1" applyFill="1" applyBorder="1" applyAlignment="1">
      <alignment horizontal="center" vertical="center"/>
    </xf>
    <xf numFmtId="0" fontId="1" fillId="7" borderId="5" xfId="0" applyFont="1" applyFill="1" applyBorder="1" applyAlignment="1">
      <alignment horizontal="center" vertical="center"/>
    </xf>
    <xf numFmtId="0" fontId="1" fillId="7" borderId="10" xfId="0" applyFont="1" applyFill="1" applyBorder="1" applyAlignment="1">
      <alignment horizontal="center" vertical="center"/>
    </xf>
    <xf numFmtId="0" fontId="1" fillId="7" borderId="3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1" fillId="3" borderId="4" xfId="0" applyFont="1" applyFill="1" applyBorder="1" applyAlignment="1">
      <alignment horizontal="center" vertical="center"/>
    </xf>
    <xf numFmtId="0" fontId="2" fillId="4" borderId="2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 vertical="center"/>
    </xf>
    <xf numFmtId="164" fontId="1" fillId="3" borderId="1" xfId="0" applyNumberFormat="1" applyFont="1" applyFill="1" applyBorder="1" applyAlignment="1">
      <alignment horizontal="center" vertical="center"/>
    </xf>
    <xf numFmtId="164" fontId="1" fillId="3" borderId="7" xfId="0" applyNumberFormat="1" applyFont="1" applyFill="1" applyBorder="1" applyAlignment="1">
      <alignment horizontal="center" vertical="center"/>
    </xf>
    <xf numFmtId="14" fontId="3" fillId="5" borderId="1" xfId="0" applyNumberFormat="1" applyFont="1" applyFill="1" applyBorder="1" applyAlignment="1">
      <alignment horizontal="center" vertical="center" wrapText="1"/>
    </xf>
    <xf numFmtId="14" fontId="3" fillId="5" borderId="7" xfId="0" applyNumberFormat="1" applyFont="1" applyFill="1" applyBorder="1" applyAlignment="1">
      <alignment horizontal="center" vertical="center" wrapText="1"/>
    </xf>
    <xf numFmtId="0" fontId="2" fillId="6" borderId="2" xfId="0" applyFont="1" applyFill="1" applyBorder="1" applyAlignment="1">
      <alignment horizontal="center" vertical="center"/>
    </xf>
    <xf numFmtId="0" fontId="2" fillId="6" borderId="3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 vertical="center"/>
    </xf>
    <xf numFmtId="0" fontId="4" fillId="10" borderId="12" xfId="0" applyFont="1" applyFill="1" applyBorder="1" applyAlignment="1">
      <alignment horizontal="center" vertical="center"/>
    </xf>
    <xf numFmtId="0" fontId="4" fillId="10" borderId="13" xfId="0" applyFont="1" applyFill="1" applyBorder="1" applyAlignment="1">
      <alignment horizontal="center" vertical="center"/>
    </xf>
    <xf numFmtId="0" fontId="1" fillId="0" borderId="15" xfId="0" applyFont="1" applyBorder="1" applyAlignment="1">
      <alignment horizontal="center" vertical="center"/>
    </xf>
    <xf numFmtId="0" fontId="1" fillId="0" borderId="16" xfId="0" applyFont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</cellXfs>
  <cellStyles count="2">
    <cellStyle name="Neutral" xfId="1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JANUARY%2020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01-01-2023 188"/>
      <sheetName val="02-01-2023 189"/>
      <sheetName val="03-01-2023 190"/>
      <sheetName val="04-01-2023 191"/>
    </sheetNames>
    <sheetDataSet>
      <sheetData sheetId="0"/>
      <sheetData sheetId="1"/>
      <sheetData sheetId="2"/>
      <sheetData sheetId="3">
        <row r="32">
          <cell r="G32">
            <v>237223.99999999988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3"/>
  <sheetViews>
    <sheetView workbookViewId="0">
      <selection activeCell="J7" sqref="J7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11" width="9.140625" customWidth="1"/>
  </cols>
  <sheetData>
    <row r="2" spans="2:11" ht="15.75" thickBot="1" x14ac:dyDescent="0.3"/>
    <row r="3" spans="2:11" ht="15" customHeight="1" x14ac:dyDescent="0.25">
      <c r="B3" s="1"/>
      <c r="C3" s="24" t="s">
        <v>0</v>
      </c>
      <c r="D3" s="26" t="s">
        <v>1</v>
      </c>
      <c r="E3" s="27"/>
      <c r="F3" s="27"/>
      <c r="G3" s="30">
        <v>192</v>
      </c>
    </row>
    <row r="4" spans="2:11" ht="15.75" thickBot="1" x14ac:dyDescent="0.3">
      <c r="B4" s="1"/>
      <c r="C4" s="25"/>
      <c r="D4" s="28"/>
      <c r="E4" s="29"/>
      <c r="F4" s="29"/>
      <c r="G4" s="31"/>
    </row>
    <row r="5" spans="2:11" ht="15" customHeight="1" x14ac:dyDescent="0.25">
      <c r="B5" s="1"/>
      <c r="C5" s="32" t="s">
        <v>20</v>
      </c>
      <c r="D5" s="34" t="s">
        <v>2</v>
      </c>
      <c r="E5" s="35"/>
      <c r="F5" s="35"/>
      <c r="G5" s="36"/>
      <c r="J5" s="2" t="s">
        <v>3</v>
      </c>
    </row>
    <row r="6" spans="2:11" ht="15.75" thickBot="1" x14ac:dyDescent="0.3">
      <c r="B6" s="1"/>
      <c r="C6" s="33"/>
      <c r="D6" s="37"/>
      <c r="E6" s="38"/>
      <c r="F6" s="38"/>
      <c r="G6" s="39"/>
      <c r="J6" s="2">
        <v>2</v>
      </c>
    </row>
    <row r="7" spans="2:11" ht="15" customHeight="1" x14ac:dyDescent="0.25">
      <c r="B7" s="1"/>
      <c r="C7" s="18" t="s">
        <v>4</v>
      </c>
      <c r="D7" s="19"/>
      <c r="E7" s="18" t="s">
        <v>5</v>
      </c>
      <c r="F7" s="22"/>
      <c r="G7" s="19"/>
      <c r="J7" s="2" t="s">
        <v>6</v>
      </c>
      <c r="K7" s="1"/>
    </row>
    <row r="8" spans="2:11" ht="15.75" thickBot="1" x14ac:dyDescent="0.3">
      <c r="B8" s="1"/>
      <c r="C8" s="20"/>
      <c r="D8" s="21"/>
      <c r="E8" s="20"/>
      <c r="F8" s="23"/>
      <c r="G8" s="21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/>
      <c r="C10" s="4">
        <v>1</v>
      </c>
      <c r="D10" s="4" t="s">
        <v>21</v>
      </c>
      <c r="E10" s="5">
        <v>5</v>
      </c>
      <c r="F10" s="4">
        <v>5.7</v>
      </c>
      <c r="G10" s="4">
        <f>E10*F10</f>
        <v>28.5</v>
      </c>
    </row>
    <row r="11" spans="2:11" ht="18.75" x14ac:dyDescent="0.25">
      <c r="B11" s="1"/>
      <c r="C11" s="4">
        <v>2</v>
      </c>
      <c r="D11" s="4" t="s">
        <v>22</v>
      </c>
      <c r="E11" s="5">
        <v>15</v>
      </c>
      <c r="F11" s="4">
        <v>4.5999999999999996</v>
      </c>
      <c r="G11" s="4">
        <f t="shared" ref="G11:G13" si="0">E11*F11</f>
        <v>69</v>
      </c>
    </row>
    <row r="12" spans="2:11" ht="18.75" x14ac:dyDescent="0.25">
      <c r="B12" t="s">
        <v>28</v>
      </c>
      <c r="C12" s="4">
        <v>3</v>
      </c>
      <c r="D12" s="4" t="s">
        <v>23</v>
      </c>
      <c r="E12" s="5">
        <v>5</v>
      </c>
      <c r="F12" s="4">
        <v>5</v>
      </c>
      <c r="G12" s="4">
        <f t="shared" si="0"/>
        <v>25</v>
      </c>
    </row>
    <row r="13" spans="2:11" ht="18.75" x14ac:dyDescent="0.25">
      <c r="B13" s="1"/>
      <c r="C13" s="4">
        <v>4</v>
      </c>
      <c r="D13" s="4" t="s">
        <v>13</v>
      </c>
      <c r="E13" s="5">
        <v>26</v>
      </c>
      <c r="F13" s="4">
        <v>7.5</v>
      </c>
      <c r="G13" s="4">
        <f t="shared" si="0"/>
        <v>195</v>
      </c>
    </row>
    <row r="14" spans="2:11" ht="18.75" x14ac:dyDescent="0.25">
      <c r="B14" s="1"/>
      <c r="C14" s="4">
        <v>5</v>
      </c>
      <c r="D14" s="4" t="s">
        <v>14</v>
      </c>
      <c r="E14" s="5">
        <v>20</v>
      </c>
      <c r="F14" s="4">
        <v>5</v>
      </c>
      <c r="G14" s="4">
        <f t="shared" ref="G14" si="1">E14*F14</f>
        <v>100</v>
      </c>
    </row>
    <row r="15" spans="2:11" ht="18.75" x14ac:dyDescent="0.25">
      <c r="B15" s="1"/>
      <c r="C15" s="4">
        <v>6</v>
      </c>
      <c r="D15" s="4" t="s">
        <v>24</v>
      </c>
      <c r="E15" s="5">
        <v>1</v>
      </c>
      <c r="F15" s="4"/>
      <c r="G15" s="4">
        <v>9.6</v>
      </c>
    </row>
    <row r="16" spans="2:11" ht="18.75" x14ac:dyDescent="0.25">
      <c r="B16" s="1"/>
      <c r="C16" s="4">
        <v>7</v>
      </c>
      <c r="D16" s="4" t="s">
        <v>15</v>
      </c>
      <c r="E16" s="5">
        <v>6</v>
      </c>
      <c r="F16" s="4">
        <v>4.5999999999999996</v>
      </c>
      <c r="G16" s="4">
        <f t="shared" ref="G16" si="2">E16*F16</f>
        <v>27.599999999999998</v>
      </c>
    </row>
    <row r="17" spans="2:13" ht="18.75" x14ac:dyDescent="0.25">
      <c r="B17" s="1"/>
      <c r="C17" s="4">
        <v>8</v>
      </c>
      <c r="D17" s="4" t="s">
        <v>16</v>
      </c>
      <c r="E17" s="5">
        <v>25</v>
      </c>
      <c r="F17" s="4">
        <v>5</v>
      </c>
      <c r="G17" s="4">
        <f t="shared" ref="G17" si="3">E17*F17</f>
        <v>125</v>
      </c>
    </row>
    <row r="18" spans="2:13" ht="19.5" thickBot="1" x14ac:dyDescent="0.3">
      <c r="B18" s="1"/>
      <c r="C18" s="4">
        <v>9</v>
      </c>
      <c r="D18" s="4" t="s">
        <v>25</v>
      </c>
      <c r="E18" s="5">
        <v>2</v>
      </c>
      <c r="F18" s="4"/>
      <c r="G18" s="4">
        <v>21.8</v>
      </c>
    </row>
    <row r="19" spans="2:13" ht="19.5" thickBot="1" x14ac:dyDescent="0.3">
      <c r="B19" s="1"/>
      <c r="C19" s="40" t="s">
        <v>17</v>
      </c>
      <c r="D19" s="41"/>
      <c r="E19" s="6">
        <f>SUM(E10:E18)</f>
        <v>105</v>
      </c>
      <c r="F19" s="7"/>
      <c r="G19" s="8">
        <f>SUM(G10:G18)</f>
        <v>601.5</v>
      </c>
    </row>
    <row r="20" spans="2:13" ht="21.75" thickBot="1" x14ac:dyDescent="0.3">
      <c r="B20" s="1"/>
      <c r="C20" s="42" t="s">
        <v>18</v>
      </c>
      <c r="D20" s="43"/>
      <c r="E20" s="43"/>
      <c r="F20" s="44"/>
      <c r="G20" s="9">
        <v>73</v>
      </c>
      <c r="M20" s="10"/>
    </row>
    <row r="21" spans="2:13" ht="21.75" thickBot="1" x14ac:dyDescent="0.3">
      <c r="B21" s="1"/>
      <c r="C21" s="42" t="s">
        <v>17</v>
      </c>
      <c r="D21" s="43"/>
      <c r="E21" s="43"/>
      <c r="F21" s="44"/>
      <c r="G21" s="11">
        <f>G19*G20</f>
        <v>43909.5</v>
      </c>
    </row>
    <row r="22" spans="2:13" ht="21.75" thickBot="1" x14ac:dyDescent="0.3">
      <c r="C22" s="12" t="s">
        <v>26</v>
      </c>
      <c r="D22" s="42" t="s">
        <v>27</v>
      </c>
      <c r="E22" s="43"/>
      <c r="F22" s="44"/>
      <c r="G22" s="13">
        <f>'[1]04-01-2023 191'!$G$32</f>
        <v>237223.99999999988</v>
      </c>
      <c r="H22" s="10"/>
      <c r="I22" s="10"/>
      <c r="K22" s="10"/>
    </row>
    <row r="23" spans="2:13" ht="21.75" thickBot="1" x14ac:dyDescent="0.3">
      <c r="C23" s="42" t="s">
        <v>19</v>
      </c>
      <c r="D23" s="43"/>
      <c r="E23" s="43"/>
      <c r="F23" s="44"/>
      <c r="G23" s="14">
        <f>G21+G22</f>
        <v>281133.49999999988</v>
      </c>
      <c r="H23" s="15"/>
    </row>
  </sheetData>
  <mergeCells count="12">
    <mergeCell ref="C19:D19"/>
    <mergeCell ref="C20:F20"/>
    <mergeCell ref="C21:F21"/>
    <mergeCell ref="D22:F22"/>
    <mergeCell ref="C23:F23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8"/>
  <sheetViews>
    <sheetView topLeftCell="A10" workbookViewId="0">
      <selection activeCell="A28" sqref="A27:XFD28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11" width="9.140625" customWidth="1"/>
  </cols>
  <sheetData>
    <row r="2" spans="2:11" ht="15.75" thickBot="1" x14ac:dyDescent="0.3"/>
    <row r="3" spans="2:11" ht="15" customHeight="1" x14ac:dyDescent="0.25">
      <c r="B3" s="1"/>
      <c r="C3" s="24" t="s">
        <v>0</v>
      </c>
      <c r="D3" s="26" t="s">
        <v>1</v>
      </c>
      <c r="E3" s="27"/>
      <c r="F3" s="27"/>
      <c r="G3" s="30">
        <v>193</v>
      </c>
    </row>
    <row r="4" spans="2:11" ht="15.75" thickBot="1" x14ac:dyDescent="0.3">
      <c r="B4" s="1"/>
      <c r="C4" s="25"/>
      <c r="D4" s="28"/>
      <c r="E4" s="29"/>
      <c r="F4" s="29"/>
      <c r="G4" s="31"/>
    </row>
    <row r="5" spans="2:11" ht="15" customHeight="1" x14ac:dyDescent="0.25">
      <c r="B5" s="1"/>
      <c r="C5" s="32" t="s">
        <v>29</v>
      </c>
      <c r="D5" s="34" t="s">
        <v>2</v>
      </c>
      <c r="E5" s="35"/>
      <c r="F5" s="35"/>
      <c r="G5" s="36"/>
      <c r="J5" s="2" t="s">
        <v>3</v>
      </c>
    </row>
    <row r="6" spans="2:11" ht="15.75" thickBot="1" x14ac:dyDescent="0.3">
      <c r="B6" s="1"/>
      <c r="C6" s="33"/>
      <c r="D6" s="37"/>
      <c r="E6" s="38"/>
      <c r="F6" s="38"/>
      <c r="G6" s="39"/>
      <c r="J6" s="2">
        <v>1</v>
      </c>
    </row>
    <row r="7" spans="2:11" ht="15" customHeight="1" x14ac:dyDescent="0.25">
      <c r="B7" s="1"/>
      <c r="C7" s="18" t="s">
        <v>4</v>
      </c>
      <c r="D7" s="19"/>
      <c r="E7" s="18" t="s">
        <v>5</v>
      </c>
      <c r="F7" s="22"/>
      <c r="G7" s="19"/>
      <c r="J7" s="2" t="s">
        <v>7</v>
      </c>
      <c r="K7" s="1"/>
    </row>
    <row r="8" spans="2:11" ht="15.75" thickBot="1" x14ac:dyDescent="0.3">
      <c r="B8" s="1"/>
      <c r="C8" s="20"/>
      <c r="D8" s="21"/>
      <c r="E8" s="20"/>
      <c r="F8" s="23"/>
      <c r="G8" s="21"/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/>
      <c r="C10" s="4">
        <v>1</v>
      </c>
      <c r="D10" s="4" t="s">
        <v>30</v>
      </c>
      <c r="E10" s="5">
        <v>2</v>
      </c>
      <c r="F10" s="4">
        <v>5</v>
      </c>
      <c r="G10" s="4">
        <f>E10*F10</f>
        <v>10</v>
      </c>
    </row>
    <row r="11" spans="2:11" ht="18.75" x14ac:dyDescent="0.25">
      <c r="B11" s="1"/>
      <c r="C11" s="4">
        <v>2</v>
      </c>
      <c r="D11" s="4" t="s">
        <v>31</v>
      </c>
      <c r="E11" s="5">
        <v>2</v>
      </c>
      <c r="F11" s="4">
        <v>5</v>
      </c>
      <c r="G11" s="4">
        <f t="shared" ref="G11:G20" si="0">E11*F11</f>
        <v>10</v>
      </c>
    </row>
    <row r="12" spans="2:11" ht="18.75" x14ac:dyDescent="0.25">
      <c r="C12" s="4">
        <v>3</v>
      </c>
      <c r="D12" s="4" t="s">
        <v>32</v>
      </c>
      <c r="E12" s="5">
        <v>2</v>
      </c>
      <c r="F12" s="4">
        <v>5</v>
      </c>
      <c r="G12" s="4">
        <f t="shared" si="0"/>
        <v>10</v>
      </c>
    </row>
    <row r="13" spans="2:11" ht="18.75" x14ac:dyDescent="0.25">
      <c r="B13" s="1"/>
      <c r="C13" s="4">
        <v>4</v>
      </c>
      <c r="D13" s="4" t="s">
        <v>22</v>
      </c>
      <c r="E13" s="5">
        <v>14</v>
      </c>
      <c r="F13" s="4">
        <v>4.5999999999999996</v>
      </c>
      <c r="G13" s="4">
        <f t="shared" si="0"/>
        <v>64.399999999999991</v>
      </c>
    </row>
    <row r="14" spans="2:11" ht="18.75" x14ac:dyDescent="0.25">
      <c r="B14" s="1"/>
      <c r="C14" s="4">
        <v>5</v>
      </c>
      <c r="D14" s="4" t="s">
        <v>33</v>
      </c>
      <c r="E14" s="5">
        <v>5</v>
      </c>
      <c r="F14" s="4"/>
      <c r="G14" s="4">
        <v>78.099999999999994</v>
      </c>
    </row>
    <row r="15" spans="2:11" ht="18.75" x14ac:dyDescent="0.25">
      <c r="B15" s="1"/>
      <c r="C15" s="4">
        <v>6</v>
      </c>
      <c r="D15" s="4" t="s">
        <v>13</v>
      </c>
      <c r="E15" s="5">
        <v>27</v>
      </c>
      <c r="F15" s="4">
        <v>7.5</v>
      </c>
      <c r="G15" s="4">
        <f t="shared" si="0"/>
        <v>202.5</v>
      </c>
    </row>
    <row r="16" spans="2:11" ht="18.75" x14ac:dyDescent="0.25">
      <c r="B16" s="1"/>
      <c r="C16" s="4">
        <v>7</v>
      </c>
      <c r="D16" s="4" t="s">
        <v>14</v>
      </c>
      <c r="E16" s="5">
        <v>20</v>
      </c>
      <c r="F16" s="4">
        <v>5</v>
      </c>
      <c r="G16" s="4">
        <f t="shared" si="0"/>
        <v>100</v>
      </c>
    </row>
    <row r="17" spans="2:13" ht="18.75" x14ac:dyDescent="0.25">
      <c r="B17" s="1"/>
      <c r="C17" s="4">
        <v>8</v>
      </c>
      <c r="D17" s="4" t="s">
        <v>24</v>
      </c>
      <c r="E17" s="5">
        <v>3</v>
      </c>
      <c r="F17" s="4"/>
      <c r="G17" s="4">
        <v>37.6</v>
      </c>
    </row>
    <row r="18" spans="2:13" ht="18.75" x14ac:dyDescent="0.25">
      <c r="B18" s="1"/>
      <c r="C18" s="4">
        <v>9</v>
      </c>
      <c r="D18" s="4" t="s">
        <v>34</v>
      </c>
      <c r="E18" s="5">
        <v>3</v>
      </c>
      <c r="F18" s="4">
        <v>5</v>
      </c>
      <c r="G18" s="4">
        <f t="shared" si="0"/>
        <v>15</v>
      </c>
    </row>
    <row r="19" spans="2:13" ht="18.75" x14ac:dyDescent="0.25">
      <c r="B19" s="1"/>
      <c r="C19" s="4">
        <v>10</v>
      </c>
      <c r="D19" s="4" t="s">
        <v>15</v>
      </c>
      <c r="E19" s="5">
        <v>5</v>
      </c>
      <c r="F19" s="4">
        <v>4.5999999999999996</v>
      </c>
      <c r="G19" s="4">
        <f t="shared" si="0"/>
        <v>23</v>
      </c>
    </row>
    <row r="20" spans="2:13" ht="18.75" x14ac:dyDescent="0.25">
      <c r="B20" s="1"/>
      <c r="C20" s="4">
        <v>11</v>
      </c>
      <c r="D20" s="4" t="s">
        <v>16</v>
      </c>
      <c r="E20" s="5">
        <v>25</v>
      </c>
      <c r="F20" s="4">
        <v>5</v>
      </c>
      <c r="G20" s="4">
        <f t="shared" si="0"/>
        <v>125</v>
      </c>
    </row>
    <row r="21" spans="2:13" ht="19.5" thickBot="1" x14ac:dyDescent="0.3">
      <c r="B21" s="1"/>
      <c r="C21" s="4">
        <v>12</v>
      </c>
      <c r="D21" s="4" t="s">
        <v>25</v>
      </c>
      <c r="E21" s="5">
        <v>4</v>
      </c>
      <c r="F21" s="4"/>
      <c r="G21" s="4">
        <v>47.4</v>
      </c>
    </row>
    <row r="22" spans="2:13" ht="19.5" thickBot="1" x14ac:dyDescent="0.3">
      <c r="B22" s="1"/>
      <c r="C22" s="40" t="s">
        <v>17</v>
      </c>
      <c r="D22" s="41"/>
      <c r="E22" s="6">
        <f>SUM(E10:E21)</f>
        <v>112</v>
      </c>
      <c r="F22" s="7"/>
      <c r="G22" s="8">
        <f>SUM(G10:G21)</f>
        <v>723</v>
      </c>
    </row>
    <row r="23" spans="2:13" ht="21.75" thickBot="1" x14ac:dyDescent="0.3">
      <c r="B23" s="1"/>
      <c r="C23" s="42" t="s">
        <v>18</v>
      </c>
      <c r="D23" s="43"/>
      <c r="E23" s="43"/>
      <c r="F23" s="44"/>
      <c r="G23" s="9">
        <v>73</v>
      </c>
      <c r="M23" s="10"/>
    </row>
    <row r="24" spans="2:13" ht="21.75" thickBot="1" x14ac:dyDescent="0.3">
      <c r="B24" s="1"/>
      <c r="C24" s="42" t="s">
        <v>17</v>
      </c>
      <c r="D24" s="43"/>
      <c r="E24" s="43"/>
      <c r="F24" s="44"/>
      <c r="G24" s="11">
        <f>G22*G23</f>
        <v>52779</v>
      </c>
    </row>
    <row r="25" spans="2:13" ht="21.75" thickBot="1" x14ac:dyDescent="0.3">
      <c r="C25" s="12" t="s">
        <v>35</v>
      </c>
      <c r="D25" s="42" t="s">
        <v>36</v>
      </c>
      <c r="E25" s="43"/>
      <c r="F25" s="44"/>
      <c r="G25" s="13">
        <f>'15-08-2023 192'!G23</f>
        <v>281133.49999999988</v>
      </c>
      <c r="H25" s="10"/>
      <c r="I25" s="10"/>
      <c r="K25" s="10"/>
    </row>
    <row r="26" spans="2:13" ht="21.75" thickBot="1" x14ac:dyDescent="0.3">
      <c r="C26" s="42" t="s">
        <v>19</v>
      </c>
      <c r="D26" s="43"/>
      <c r="E26" s="43"/>
      <c r="F26" s="44"/>
      <c r="G26" s="14">
        <f>G24+G25</f>
        <v>333912.49999999988</v>
      </c>
      <c r="H26" s="15"/>
    </row>
    <row r="27" spans="2:13" ht="21.75" thickBot="1" x14ac:dyDescent="0.3">
      <c r="C27" s="42" t="s">
        <v>37</v>
      </c>
      <c r="D27" s="43"/>
      <c r="E27" s="43"/>
      <c r="F27" s="44"/>
      <c r="G27" s="16">
        <v>100000</v>
      </c>
    </row>
    <row r="28" spans="2:13" ht="21.75" thickBot="1" x14ac:dyDescent="0.3">
      <c r="C28" s="42" t="s">
        <v>19</v>
      </c>
      <c r="D28" s="43"/>
      <c r="E28" s="43"/>
      <c r="F28" s="44"/>
      <c r="G28" s="17">
        <f>G26-G27</f>
        <v>233912.49999999988</v>
      </c>
    </row>
  </sheetData>
  <mergeCells count="14">
    <mergeCell ref="C7:D8"/>
    <mergeCell ref="E7:G8"/>
    <mergeCell ref="C27:F27"/>
    <mergeCell ref="C28:F28"/>
    <mergeCell ref="C3:C4"/>
    <mergeCell ref="D3:F4"/>
    <mergeCell ref="G3:G4"/>
    <mergeCell ref="C5:C6"/>
    <mergeCell ref="D5:G6"/>
    <mergeCell ref="C22:D22"/>
    <mergeCell ref="C23:F23"/>
    <mergeCell ref="C24:F24"/>
    <mergeCell ref="D25:F25"/>
    <mergeCell ref="C26:F26"/>
  </mergeCells>
  <pageMargins left="0.7" right="0.7" top="0.75" bottom="0.75" header="0.3" footer="0.3"/>
  <pageSetup paperSize="9"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0"/>
  <sheetViews>
    <sheetView workbookViewId="0">
      <selection activeCell="H6" sqref="H6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11" width="9.140625" customWidth="1"/>
  </cols>
  <sheetData>
    <row r="2" spans="2:11" ht="15.75" thickBot="1" x14ac:dyDescent="0.3"/>
    <row r="3" spans="2:11" ht="15" customHeight="1" x14ac:dyDescent="0.25">
      <c r="B3" s="1"/>
      <c r="C3" s="24" t="s">
        <v>0</v>
      </c>
      <c r="D3" s="26" t="s">
        <v>1</v>
      </c>
      <c r="E3" s="27"/>
      <c r="F3" s="27"/>
      <c r="G3" s="30">
        <v>194</v>
      </c>
    </row>
    <row r="4" spans="2:11" ht="15.75" thickBot="1" x14ac:dyDescent="0.3">
      <c r="B4" s="1"/>
      <c r="C4" s="25"/>
      <c r="D4" s="28"/>
      <c r="E4" s="29"/>
      <c r="F4" s="29"/>
      <c r="G4" s="31"/>
    </row>
    <row r="5" spans="2:11" ht="15" customHeight="1" x14ac:dyDescent="0.25">
      <c r="B5" s="1"/>
      <c r="C5" s="32" t="s">
        <v>38</v>
      </c>
      <c r="D5" s="34" t="s">
        <v>2</v>
      </c>
      <c r="E5" s="35"/>
      <c r="F5" s="35"/>
      <c r="G5" s="36"/>
      <c r="J5" s="2" t="s">
        <v>3</v>
      </c>
    </row>
    <row r="6" spans="2:11" ht="15.75" thickBot="1" x14ac:dyDescent="0.3">
      <c r="B6" s="1"/>
      <c r="C6" s="33"/>
      <c r="D6" s="37"/>
      <c r="E6" s="38"/>
      <c r="F6" s="38"/>
      <c r="G6" s="39"/>
      <c r="J6" s="2">
        <v>2</v>
      </c>
    </row>
    <row r="7" spans="2:11" ht="15" customHeight="1" x14ac:dyDescent="0.25">
      <c r="B7" s="1"/>
      <c r="C7" s="18" t="s">
        <v>4</v>
      </c>
      <c r="D7" s="19"/>
      <c r="E7" s="18" t="s">
        <v>5</v>
      </c>
      <c r="F7" s="22"/>
      <c r="G7" s="19"/>
      <c r="J7" s="2" t="s">
        <v>6</v>
      </c>
      <c r="K7" s="1"/>
    </row>
    <row r="8" spans="2:11" ht="15.75" thickBot="1" x14ac:dyDescent="0.3">
      <c r="B8" s="1"/>
      <c r="C8" s="20"/>
      <c r="D8" s="21"/>
      <c r="E8" s="20"/>
      <c r="F8" s="23"/>
      <c r="G8" s="21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/>
      <c r="C10" s="4">
        <v>1</v>
      </c>
      <c r="D10" s="4" t="s">
        <v>22</v>
      </c>
      <c r="E10" s="5">
        <v>23</v>
      </c>
      <c r="F10" s="4">
        <v>4.5999999999999996</v>
      </c>
      <c r="G10" s="4">
        <f>E10*F10</f>
        <v>105.8</v>
      </c>
    </row>
    <row r="11" spans="2:11" ht="18.75" x14ac:dyDescent="0.25">
      <c r="B11" s="1"/>
      <c r="C11" s="4">
        <v>2</v>
      </c>
      <c r="D11" s="4" t="s">
        <v>13</v>
      </c>
      <c r="E11" s="5">
        <v>27</v>
      </c>
      <c r="F11" s="4">
        <v>7.5</v>
      </c>
      <c r="G11" s="4">
        <f>E11*F11</f>
        <v>202.5</v>
      </c>
    </row>
    <row r="12" spans="2:11" ht="18.75" x14ac:dyDescent="0.25">
      <c r="B12" s="1"/>
      <c r="C12" s="4">
        <v>3</v>
      </c>
      <c r="D12" s="4" t="s">
        <v>14</v>
      </c>
      <c r="E12" s="5">
        <v>25</v>
      </c>
      <c r="F12" s="4">
        <v>5</v>
      </c>
      <c r="G12" s="4">
        <f>E12*F12</f>
        <v>125</v>
      </c>
    </row>
    <row r="13" spans="2:11" ht="18.75" x14ac:dyDescent="0.25">
      <c r="B13" s="1"/>
      <c r="C13" s="4">
        <v>4</v>
      </c>
      <c r="D13" s="4" t="s">
        <v>24</v>
      </c>
      <c r="E13" s="5">
        <v>1</v>
      </c>
      <c r="F13" s="4"/>
      <c r="G13" s="4">
        <v>11.1</v>
      </c>
    </row>
    <row r="14" spans="2:11" ht="18.75" x14ac:dyDescent="0.25">
      <c r="B14" s="1"/>
      <c r="C14" s="4">
        <v>5</v>
      </c>
      <c r="D14" s="4" t="s">
        <v>16</v>
      </c>
      <c r="E14" s="5">
        <v>25</v>
      </c>
      <c r="F14" s="4">
        <v>5</v>
      </c>
      <c r="G14" s="4">
        <f>E14*F14</f>
        <v>125</v>
      </c>
    </row>
    <row r="15" spans="2:11" ht="19.5" thickBot="1" x14ac:dyDescent="0.3">
      <c r="B15" s="1"/>
      <c r="C15" s="4">
        <v>6</v>
      </c>
      <c r="D15" s="4" t="s">
        <v>25</v>
      </c>
      <c r="E15" s="5">
        <v>2</v>
      </c>
      <c r="F15" s="4"/>
      <c r="G15" s="4">
        <v>27.2</v>
      </c>
    </row>
    <row r="16" spans="2:11" ht="19.5" thickBot="1" x14ac:dyDescent="0.3">
      <c r="B16" s="1"/>
      <c r="C16" s="40" t="s">
        <v>17</v>
      </c>
      <c r="D16" s="41"/>
      <c r="E16" s="6">
        <f>SUM(E10:E15)</f>
        <v>103</v>
      </c>
      <c r="F16" s="7"/>
      <c r="G16" s="8">
        <f>SUM(G10:G15)</f>
        <v>596.60000000000014</v>
      </c>
    </row>
    <row r="17" spans="2:13" ht="21.75" thickBot="1" x14ac:dyDescent="0.3">
      <c r="B17" s="1"/>
      <c r="C17" s="42" t="s">
        <v>18</v>
      </c>
      <c r="D17" s="43"/>
      <c r="E17" s="43"/>
      <c r="F17" s="44"/>
      <c r="G17" s="9">
        <v>80</v>
      </c>
      <c r="M17" s="10"/>
    </row>
    <row r="18" spans="2:13" ht="21.75" thickBot="1" x14ac:dyDescent="0.3">
      <c r="B18" s="1"/>
      <c r="C18" s="42" t="s">
        <v>17</v>
      </c>
      <c r="D18" s="43"/>
      <c r="E18" s="43"/>
      <c r="F18" s="44"/>
      <c r="G18" s="11">
        <f>G16*G17</f>
        <v>47728.000000000015</v>
      </c>
    </row>
    <row r="19" spans="2:13" ht="21.75" thickBot="1" x14ac:dyDescent="0.3">
      <c r="C19" s="12" t="s">
        <v>39</v>
      </c>
      <c r="D19" s="42" t="s">
        <v>40</v>
      </c>
      <c r="E19" s="43"/>
      <c r="F19" s="44"/>
      <c r="G19" s="13">
        <f>'16-08-2023 193'!G28</f>
        <v>233912.49999999988</v>
      </c>
      <c r="H19" s="10"/>
      <c r="I19" s="10"/>
      <c r="K19" s="10"/>
    </row>
    <row r="20" spans="2:13" ht="21.75" thickBot="1" x14ac:dyDescent="0.3">
      <c r="C20" s="42" t="s">
        <v>19</v>
      </c>
      <c r="D20" s="43"/>
      <c r="E20" s="43"/>
      <c r="F20" s="44"/>
      <c r="G20" s="14">
        <f>G18+G19</f>
        <v>281640.49999999988</v>
      </c>
      <c r="H20" s="15"/>
    </row>
  </sheetData>
  <sortState ref="D10:G15">
    <sortCondition ref="D10"/>
  </sortState>
  <mergeCells count="12">
    <mergeCell ref="C16:D16"/>
    <mergeCell ref="C17:F17"/>
    <mergeCell ref="C18:F18"/>
    <mergeCell ref="D19:F19"/>
    <mergeCell ref="C20:F20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workbookViewId="0">
      <selection activeCell="G20" sqref="G20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11" width="9.140625" customWidth="1"/>
  </cols>
  <sheetData>
    <row r="2" spans="2:11" ht="15.75" thickBot="1" x14ac:dyDescent="0.3"/>
    <row r="3" spans="2:11" ht="15" customHeight="1" x14ac:dyDescent="0.25">
      <c r="B3" s="1"/>
      <c r="C3" s="24" t="s">
        <v>0</v>
      </c>
      <c r="D3" s="26" t="s">
        <v>1</v>
      </c>
      <c r="E3" s="27"/>
      <c r="F3" s="27"/>
      <c r="G3" s="30">
        <v>195</v>
      </c>
    </row>
    <row r="4" spans="2:11" ht="15.75" thickBot="1" x14ac:dyDescent="0.3">
      <c r="B4" s="1"/>
      <c r="C4" s="25"/>
      <c r="D4" s="28"/>
      <c r="E4" s="29"/>
      <c r="F4" s="29"/>
      <c r="G4" s="31"/>
    </row>
    <row r="5" spans="2:11" ht="15" customHeight="1" x14ac:dyDescent="0.25">
      <c r="B5" s="1"/>
      <c r="C5" s="32" t="s">
        <v>41</v>
      </c>
      <c r="D5" s="34" t="s">
        <v>2</v>
      </c>
      <c r="E5" s="35"/>
      <c r="F5" s="35"/>
      <c r="G5" s="36"/>
      <c r="J5" s="2" t="s">
        <v>3</v>
      </c>
    </row>
    <row r="6" spans="2:11" ht="15.75" thickBot="1" x14ac:dyDescent="0.3">
      <c r="B6" s="1"/>
      <c r="C6" s="33"/>
      <c r="D6" s="37"/>
      <c r="E6" s="38"/>
      <c r="F6" s="38"/>
      <c r="G6" s="39"/>
      <c r="J6" s="2">
        <v>2</v>
      </c>
    </row>
    <row r="7" spans="2:11" ht="15" customHeight="1" x14ac:dyDescent="0.25">
      <c r="B7" s="1"/>
      <c r="C7" s="18" t="s">
        <v>4</v>
      </c>
      <c r="D7" s="19"/>
      <c r="E7" s="18" t="s">
        <v>5</v>
      </c>
      <c r="F7" s="22"/>
      <c r="G7" s="19"/>
      <c r="J7" s="2" t="s">
        <v>6</v>
      </c>
      <c r="K7" s="1"/>
    </row>
    <row r="8" spans="2:11" ht="15.75" thickBot="1" x14ac:dyDescent="0.3">
      <c r="B8" s="1"/>
      <c r="C8" s="20"/>
      <c r="D8" s="21"/>
      <c r="E8" s="20"/>
      <c r="F8" s="23"/>
      <c r="G8" s="21"/>
      <c r="J8" s="2" t="s">
        <v>7</v>
      </c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/>
      <c r="C10" s="4">
        <v>1</v>
      </c>
      <c r="D10" s="4" t="s">
        <v>30</v>
      </c>
      <c r="E10" s="5">
        <v>2</v>
      </c>
      <c r="F10" s="4">
        <v>5</v>
      </c>
      <c r="G10" s="4">
        <f>E10*F10</f>
        <v>10</v>
      </c>
    </row>
    <row r="11" spans="2:11" ht="18.75" x14ac:dyDescent="0.25">
      <c r="B11" s="1"/>
      <c r="C11" s="4">
        <v>2</v>
      </c>
      <c r="D11" s="4" t="s">
        <v>15</v>
      </c>
      <c r="E11" s="5">
        <v>10</v>
      </c>
      <c r="F11" s="4">
        <v>5</v>
      </c>
      <c r="G11" s="4">
        <f>E11*F11</f>
        <v>50</v>
      </c>
    </row>
    <row r="12" spans="2:11" ht="18.75" x14ac:dyDescent="0.25">
      <c r="B12" s="1"/>
      <c r="C12" s="4">
        <v>3</v>
      </c>
      <c r="D12" s="4" t="s">
        <v>13</v>
      </c>
      <c r="E12" s="5">
        <v>28</v>
      </c>
      <c r="F12" s="4">
        <v>7.5</v>
      </c>
      <c r="G12" s="4">
        <f>E12*F12</f>
        <v>210</v>
      </c>
    </row>
    <row r="13" spans="2:11" ht="18.75" x14ac:dyDescent="0.25">
      <c r="B13" s="1"/>
      <c r="C13" s="4">
        <v>4</v>
      </c>
      <c r="D13" s="4" t="s">
        <v>14</v>
      </c>
      <c r="E13" s="5">
        <v>30</v>
      </c>
      <c r="F13" s="4">
        <v>5</v>
      </c>
      <c r="G13" s="4">
        <f>E13*F13</f>
        <v>150</v>
      </c>
    </row>
    <row r="14" spans="2:11" ht="18.75" x14ac:dyDescent="0.25">
      <c r="B14" s="1"/>
      <c r="C14" s="4">
        <v>5</v>
      </c>
      <c r="D14" s="4" t="s">
        <v>24</v>
      </c>
      <c r="E14" s="5">
        <v>5</v>
      </c>
      <c r="F14" s="4"/>
      <c r="G14" s="4">
        <v>52.1</v>
      </c>
    </row>
    <row r="15" spans="2:11" ht="18.75" x14ac:dyDescent="0.25">
      <c r="B15" s="1"/>
      <c r="C15" s="4">
        <v>6</v>
      </c>
      <c r="D15" s="4" t="s">
        <v>16</v>
      </c>
      <c r="E15" s="5">
        <v>30</v>
      </c>
      <c r="F15" s="4">
        <v>5</v>
      </c>
      <c r="G15" s="4">
        <f>E15*F15</f>
        <v>150</v>
      </c>
    </row>
    <row r="16" spans="2:11" ht="19.5" thickBot="1" x14ac:dyDescent="0.3">
      <c r="B16" s="1"/>
      <c r="C16" s="4">
        <v>7</v>
      </c>
      <c r="D16" s="4" t="s">
        <v>25</v>
      </c>
      <c r="E16" s="5">
        <v>5</v>
      </c>
      <c r="F16" s="4"/>
      <c r="G16" s="4">
        <v>32.4</v>
      </c>
    </row>
    <row r="17" spans="2:13" ht="19.5" thickBot="1" x14ac:dyDescent="0.3">
      <c r="B17" s="1"/>
      <c r="C17" s="40" t="s">
        <v>17</v>
      </c>
      <c r="D17" s="41"/>
      <c r="E17" s="6">
        <f>SUM(E10:E16)</f>
        <v>110</v>
      </c>
      <c r="F17" s="7"/>
      <c r="G17" s="8">
        <f>SUM(G10:G16)</f>
        <v>654.5</v>
      </c>
    </row>
    <row r="18" spans="2:13" ht="21.75" thickBot="1" x14ac:dyDescent="0.3">
      <c r="B18" s="1"/>
      <c r="C18" s="42" t="s">
        <v>18</v>
      </c>
      <c r="D18" s="43"/>
      <c r="E18" s="43"/>
      <c r="F18" s="44"/>
      <c r="G18" s="9">
        <v>80</v>
      </c>
      <c r="M18" s="10"/>
    </row>
    <row r="19" spans="2:13" ht="21.75" thickBot="1" x14ac:dyDescent="0.3">
      <c r="B19" s="1"/>
      <c r="C19" s="42" t="s">
        <v>17</v>
      </c>
      <c r="D19" s="43"/>
      <c r="E19" s="43"/>
      <c r="F19" s="44"/>
      <c r="G19" s="11">
        <f>G17*G18</f>
        <v>52360</v>
      </c>
    </row>
    <row r="20" spans="2:13" ht="21.75" thickBot="1" x14ac:dyDescent="0.3">
      <c r="C20" s="12" t="s">
        <v>42</v>
      </c>
      <c r="D20" s="42" t="s">
        <v>43</v>
      </c>
      <c r="E20" s="43"/>
      <c r="F20" s="44"/>
      <c r="G20" s="13">
        <f>'22-08-2023 194'!G20</f>
        <v>281640.49999999988</v>
      </c>
      <c r="H20" s="10"/>
      <c r="I20" s="10"/>
      <c r="K20" s="10"/>
    </row>
    <row r="21" spans="2:13" ht="21.75" thickBot="1" x14ac:dyDescent="0.3">
      <c r="C21" s="42" t="s">
        <v>19</v>
      </c>
      <c r="D21" s="43"/>
      <c r="E21" s="43"/>
      <c r="F21" s="44"/>
      <c r="G21" s="14">
        <f>G19+G20</f>
        <v>334000.49999999988</v>
      </c>
      <c r="H21" s="15"/>
    </row>
  </sheetData>
  <sortState ref="D10:G16">
    <sortCondition ref="D10"/>
  </sortState>
  <mergeCells count="12">
    <mergeCell ref="C17:D17"/>
    <mergeCell ref="C18:F18"/>
    <mergeCell ref="C19:F19"/>
    <mergeCell ref="D20:F20"/>
    <mergeCell ref="C21:F21"/>
    <mergeCell ref="C7:D8"/>
    <mergeCell ref="E7:G8"/>
    <mergeCell ref="C3:C4"/>
    <mergeCell ref="D3:F4"/>
    <mergeCell ref="G3:G4"/>
    <mergeCell ref="C5:C6"/>
    <mergeCell ref="D5:G6"/>
  </mergeCells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4"/>
  <sheetViews>
    <sheetView workbookViewId="0">
      <selection activeCell="J13" sqref="J13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11" width="9.140625" customWidth="1"/>
  </cols>
  <sheetData>
    <row r="2" spans="2:11" ht="15.75" thickBot="1" x14ac:dyDescent="0.3"/>
    <row r="3" spans="2:11" ht="15" customHeight="1" x14ac:dyDescent="0.25">
      <c r="B3" s="1"/>
      <c r="C3" s="24" t="s">
        <v>0</v>
      </c>
      <c r="D3" s="26" t="s">
        <v>1</v>
      </c>
      <c r="E3" s="27"/>
      <c r="F3" s="27"/>
      <c r="G3" s="30">
        <v>196</v>
      </c>
    </row>
    <row r="4" spans="2:11" ht="15.75" thickBot="1" x14ac:dyDescent="0.3">
      <c r="B4" s="1"/>
      <c r="C4" s="25"/>
      <c r="D4" s="28"/>
      <c r="E4" s="29"/>
      <c r="F4" s="29"/>
      <c r="G4" s="31"/>
    </row>
    <row r="5" spans="2:11" ht="15" customHeight="1" x14ac:dyDescent="0.25">
      <c r="B5" s="1"/>
      <c r="C5" s="32" t="s">
        <v>44</v>
      </c>
      <c r="D5" s="34" t="s">
        <v>2</v>
      </c>
      <c r="E5" s="35"/>
      <c r="F5" s="35"/>
      <c r="G5" s="36"/>
      <c r="J5" s="2" t="s">
        <v>3</v>
      </c>
    </row>
    <row r="6" spans="2:11" ht="15.75" thickBot="1" x14ac:dyDescent="0.3">
      <c r="B6" s="1"/>
      <c r="C6" s="33"/>
      <c r="D6" s="37"/>
      <c r="E6" s="38"/>
      <c r="F6" s="38"/>
      <c r="G6" s="39"/>
      <c r="J6" s="2">
        <v>1</v>
      </c>
    </row>
    <row r="7" spans="2:11" ht="15" customHeight="1" x14ac:dyDescent="0.25">
      <c r="B7" s="1"/>
      <c r="C7" s="18" t="s">
        <v>4</v>
      </c>
      <c r="D7" s="19"/>
      <c r="E7" s="18" t="s">
        <v>5</v>
      </c>
      <c r="F7" s="22"/>
      <c r="G7" s="19"/>
      <c r="J7" s="2" t="s">
        <v>7</v>
      </c>
      <c r="K7" s="1"/>
    </row>
    <row r="8" spans="2:11" ht="15.75" thickBot="1" x14ac:dyDescent="0.3">
      <c r="B8" s="1"/>
      <c r="C8" s="20"/>
      <c r="D8" s="21"/>
      <c r="E8" s="20"/>
      <c r="F8" s="23"/>
      <c r="G8" s="21"/>
    </row>
    <row r="9" spans="2:11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1" ht="18.75" x14ac:dyDescent="0.25">
      <c r="B10" s="1" t="s">
        <v>28</v>
      </c>
      <c r="C10" s="4">
        <v>1</v>
      </c>
      <c r="D10" s="4" t="s">
        <v>45</v>
      </c>
      <c r="E10" s="5">
        <v>5</v>
      </c>
      <c r="F10" s="4">
        <v>5</v>
      </c>
      <c r="G10" s="4">
        <f t="shared" ref="G10:G15" si="0">E10*F10</f>
        <v>25</v>
      </c>
    </row>
    <row r="11" spans="2:11" ht="18.75" x14ac:dyDescent="0.25">
      <c r="B11" s="1"/>
      <c r="C11" s="4">
        <v>2</v>
      </c>
      <c r="D11" s="4" t="s">
        <v>21</v>
      </c>
      <c r="E11" s="5">
        <v>5</v>
      </c>
      <c r="F11" s="4">
        <v>7.7</v>
      </c>
      <c r="G11" s="4">
        <f t="shared" si="0"/>
        <v>38.5</v>
      </c>
    </row>
    <row r="12" spans="2:11" ht="18.75" x14ac:dyDescent="0.25">
      <c r="B12" s="1"/>
      <c r="C12" s="4">
        <v>3</v>
      </c>
      <c r="D12" s="4" t="s">
        <v>22</v>
      </c>
      <c r="E12" s="5">
        <v>10</v>
      </c>
      <c r="F12" s="4">
        <v>4.5999999999999996</v>
      </c>
      <c r="G12" s="4">
        <f t="shared" si="0"/>
        <v>46</v>
      </c>
    </row>
    <row r="13" spans="2:11" ht="18.75" x14ac:dyDescent="0.25">
      <c r="B13" s="1"/>
      <c r="C13" s="4">
        <v>4</v>
      </c>
      <c r="D13" s="4" t="s">
        <v>46</v>
      </c>
      <c r="E13" s="5">
        <v>16</v>
      </c>
      <c r="F13" s="4">
        <v>4.5999999999999996</v>
      </c>
      <c r="G13" s="4">
        <f t="shared" si="0"/>
        <v>73.599999999999994</v>
      </c>
    </row>
    <row r="14" spans="2:11" ht="18.75" x14ac:dyDescent="0.25">
      <c r="B14" s="1"/>
      <c r="C14" s="4">
        <v>5</v>
      </c>
      <c r="D14" s="4" t="s">
        <v>13</v>
      </c>
      <c r="E14" s="5">
        <v>17</v>
      </c>
      <c r="F14" s="4">
        <v>7.5</v>
      </c>
      <c r="G14" s="4">
        <f t="shared" si="0"/>
        <v>127.5</v>
      </c>
    </row>
    <row r="15" spans="2:11" ht="18.75" x14ac:dyDescent="0.25">
      <c r="B15" s="1"/>
      <c r="C15" s="4">
        <v>6</v>
      </c>
      <c r="D15" s="4" t="s">
        <v>14</v>
      </c>
      <c r="E15" s="5">
        <v>25</v>
      </c>
      <c r="F15" s="4">
        <v>5</v>
      </c>
      <c r="G15" s="4">
        <f t="shared" si="0"/>
        <v>125</v>
      </c>
    </row>
    <row r="16" spans="2:11" ht="18.75" x14ac:dyDescent="0.25">
      <c r="B16" s="1"/>
      <c r="C16" s="4">
        <v>7</v>
      </c>
      <c r="D16" s="4" t="s">
        <v>24</v>
      </c>
      <c r="E16" s="5">
        <v>1</v>
      </c>
      <c r="F16" s="4"/>
      <c r="G16" s="4">
        <v>12.6</v>
      </c>
      <c r="I16">
        <f>J16-(1.5*E16)</f>
        <v>12.6</v>
      </c>
      <c r="J16">
        <v>14.1</v>
      </c>
    </row>
    <row r="17" spans="2:13" ht="18.75" x14ac:dyDescent="0.25">
      <c r="B17" s="1"/>
      <c r="C17" s="4">
        <v>8</v>
      </c>
      <c r="D17" s="4" t="s">
        <v>15</v>
      </c>
      <c r="E17" s="5">
        <v>6</v>
      </c>
      <c r="F17" s="4">
        <v>5</v>
      </c>
      <c r="G17" s="4">
        <f>E17*F17</f>
        <v>30</v>
      </c>
    </row>
    <row r="18" spans="2:13" ht="18.75" x14ac:dyDescent="0.25">
      <c r="B18" s="1"/>
      <c r="C18" s="4">
        <v>9</v>
      </c>
      <c r="D18" s="4" t="s">
        <v>16</v>
      </c>
      <c r="E18" s="5">
        <v>25</v>
      </c>
      <c r="F18" s="4">
        <v>5</v>
      </c>
      <c r="G18" s="4">
        <f>E18*F18</f>
        <v>125</v>
      </c>
    </row>
    <row r="19" spans="2:13" ht="19.5" thickBot="1" x14ac:dyDescent="0.3">
      <c r="B19" s="1"/>
      <c r="C19" s="4">
        <v>10</v>
      </c>
      <c r="D19" s="4" t="s">
        <v>25</v>
      </c>
      <c r="E19" s="5">
        <v>2</v>
      </c>
      <c r="F19" s="4"/>
      <c r="G19" s="4">
        <v>17.7</v>
      </c>
      <c r="I19">
        <f>J19-(1.5*E19)</f>
        <v>17.7</v>
      </c>
      <c r="J19">
        <v>20.7</v>
      </c>
    </row>
    <row r="20" spans="2:13" ht="19.5" thickBot="1" x14ac:dyDescent="0.3">
      <c r="B20" s="1"/>
      <c r="C20" s="40" t="s">
        <v>17</v>
      </c>
      <c r="D20" s="41"/>
      <c r="E20" s="6">
        <f>SUM(E10:E19)</f>
        <v>112</v>
      </c>
      <c r="F20" s="7"/>
      <c r="G20" s="8">
        <f>SUM(G10:G19)</f>
        <v>620.90000000000009</v>
      </c>
    </row>
    <row r="21" spans="2:13" ht="21.75" thickBot="1" x14ac:dyDescent="0.3">
      <c r="B21" s="1"/>
      <c r="C21" s="42" t="s">
        <v>18</v>
      </c>
      <c r="D21" s="43"/>
      <c r="E21" s="43"/>
      <c r="F21" s="44"/>
      <c r="G21" s="9">
        <v>80</v>
      </c>
      <c r="M21" s="10"/>
    </row>
    <row r="22" spans="2:13" ht="21.75" thickBot="1" x14ac:dyDescent="0.3">
      <c r="B22" s="1"/>
      <c r="C22" s="42" t="s">
        <v>17</v>
      </c>
      <c r="D22" s="43"/>
      <c r="E22" s="43"/>
      <c r="F22" s="44"/>
      <c r="G22" s="11">
        <f>G20*G21</f>
        <v>49672.000000000007</v>
      </c>
    </row>
    <row r="23" spans="2:13" ht="21.75" thickBot="1" x14ac:dyDescent="0.3">
      <c r="C23" s="12" t="s">
        <v>47</v>
      </c>
      <c r="D23" s="42" t="s">
        <v>48</v>
      </c>
      <c r="E23" s="43"/>
      <c r="F23" s="44"/>
      <c r="G23" s="13">
        <f>'23-08-2023 195'!G21</f>
        <v>334000.49999999988</v>
      </c>
      <c r="H23" s="10"/>
      <c r="I23" s="10"/>
      <c r="K23" s="10"/>
    </row>
    <row r="24" spans="2:13" ht="21.75" thickBot="1" x14ac:dyDescent="0.3">
      <c r="C24" s="42" t="s">
        <v>19</v>
      </c>
      <c r="D24" s="43"/>
      <c r="E24" s="43"/>
      <c r="F24" s="44"/>
      <c r="G24" s="14">
        <f>G22+G23</f>
        <v>383672.49999999988</v>
      </c>
      <c r="H24" s="15"/>
    </row>
  </sheetData>
  <sortState ref="D10:J19">
    <sortCondition ref="D10"/>
  </sortState>
  <mergeCells count="12">
    <mergeCell ref="C7:D8"/>
    <mergeCell ref="E7:G8"/>
    <mergeCell ref="C3:C4"/>
    <mergeCell ref="D3:F4"/>
    <mergeCell ref="G3:G4"/>
    <mergeCell ref="C5:C6"/>
    <mergeCell ref="D5:G6"/>
    <mergeCell ref="C20:D20"/>
    <mergeCell ref="C21:F21"/>
    <mergeCell ref="C22:F22"/>
    <mergeCell ref="D23:F23"/>
    <mergeCell ref="C24:F24"/>
  </mergeCells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M21"/>
  <sheetViews>
    <sheetView tabSelected="1" workbookViewId="0">
      <selection activeCell="H21" sqref="H21"/>
    </sheetView>
  </sheetViews>
  <sheetFormatPr defaultRowHeight="15" x14ac:dyDescent="0.25"/>
  <cols>
    <col min="2" max="2" width="16.42578125" customWidth="1"/>
    <col min="3" max="3" width="13.7109375" customWidth="1"/>
    <col min="4" max="4" width="30.7109375" customWidth="1"/>
    <col min="5" max="5" width="12.5703125" bestFit="1" customWidth="1"/>
    <col min="6" max="6" width="14" bestFit="1" customWidth="1"/>
    <col min="7" max="7" width="16.5703125" customWidth="1"/>
    <col min="8" max="9" width="9.140625" customWidth="1"/>
    <col min="10" max="10" width="10.42578125" customWidth="1"/>
    <col min="11" max="11" width="9.140625" customWidth="1"/>
  </cols>
  <sheetData>
    <row r="2" spans="2:13" ht="15.75" thickBot="1" x14ac:dyDescent="0.3"/>
    <row r="3" spans="2:13" ht="15" customHeight="1" x14ac:dyDescent="0.25">
      <c r="B3" s="1"/>
      <c r="C3" s="24" t="s">
        <v>0</v>
      </c>
      <c r="D3" s="26" t="s">
        <v>1</v>
      </c>
      <c r="E3" s="27"/>
      <c r="F3" s="27"/>
      <c r="G3" s="30">
        <v>197</v>
      </c>
    </row>
    <row r="4" spans="2:13" ht="15.75" thickBot="1" x14ac:dyDescent="0.3">
      <c r="B4" s="1"/>
      <c r="C4" s="25"/>
      <c r="D4" s="28"/>
      <c r="E4" s="29"/>
      <c r="F4" s="29"/>
      <c r="G4" s="31"/>
    </row>
    <row r="5" spans="2:13" ht="15" customHeight="1" x14ac:dyDescent="0.25">
      <c r="B5" s="1"/>
      <c r="C5" s="32" t="s">
        <v>49</v>
      </c>
      <c r="D5" s="34" t="s">
        <v>2</v>
      </c>
      <c r="E5" s="35"/>
      <c r="F5" s="35"/>
      <c r="G5" s="36"/>
      <c r="J5" s="2" t="s">
        <v>3</v>
      </c>
    </row>
    <row r="6" spans="2:13" ht="15.75" thickBot="1" x14ac:dyDescent="0.3">
      <c r="B6" s="1"/>
      <c r="C6" s="33"/>
      <c r="D6" s="37"/>
      <c r="E6" s="38"/>
      <c r="F6" s="38"/>
      <c r="G6" s="39"/>
      <c r="J6" s="2">
        <v>2</v>
      </c>
    </row>
    <row r="7" spans="2:13" ht="15" customHeight="1" x14ac:dyDescent="0.25">
      <c r="B7" s="1"/>
      <c r="C7" s="18" t="s">
        <v>4</v>
      </c>
      <c r="D7" s="19"/>
      <c r="E7" s="18" t="s">
        <v>5</v>
      </c>
      <c r="F7" s="22"/>
      <c r="G7" s="19"/>
      <c r="J7" s="2" t="s">
        <v>7</v>
      </c>
      <c r="K7" s="1"/>
    </row>
    <row r="8" spans="2:13" ht="15.75" thickBot="1" x14ac:dyDescent="0.3">
      <c r="B8" s="1"/>
      <c r="C8" s="20"/>
      <c r="D8" s="21"/>
      <c r="E8" s="20"/>
      <c r="F8" s="23"/>
      <c r="G8" s="21"/>
      <c r="J8" s="2" t="s">
        <v>50</v>
      </c>
    </row>
    <row r="9" spans="2:13" ht="19.5" thickBot="1" x14ac:dyDescent="0.3">
      <c r="B9" s="1"/>
      <c r="C9" s="3" t="s">
        <v>8</v>
      </c>
      <c r="D9" s="3" t="s">
        <v>9</v>
      </c>
      <c r="E9" s="3" t="s">
        <v>10</v>
      </c>
      <c r="F9" s="3" t="s">
        <v>11</v>
      </c>
      <c r="G9" s="3" t="s">
        <v>12</v>
      </c>
    </row>
    <row r="10" spans="2:13" ht="18.75" x14ac:dyDescent="0.25">
      <c r="B10" s="1"/>
      <c r="C10" s="4">
        <v>1</v>
      </c>
      <c r="D10" s="4" t="s">
        <v>13</v>
      </c>
      <c r="E10" s="5">
        <v>33</v>
      </c>
      <c r="F10" s="4">
        <v>7.5</v>
      </c>
      <c r="G10" s="4">
        <f t="shared" ref="G10:G13" si="0">E10*F10</f>
        <v>247.5</v>
      </c>
    </row>
    <row r="11" spans="2:13" ht="18.75" x14ac:dyDescent="0.25">
      <c r="B11" s="1"/>
      <c r="C11" s="4">
        <v>2</v>
      </c>
      <c r="D11" s="4" t="s">
        <v>14</v>
      </c>
      <c r="E11" s="5">
        <v>25</v>
      </c>
      <c r="F11" s="4">
        <v>5</v>
      </c>
      <c r="G11" s="4">
        <f t="shared" si="0"/>
        <v>125</v>
      </c>
    </row>
    <row r="12" spans="2:13" ht="18.75" x14ac:dyDescent="0.25">
      <c r="B12" s="1"/>
      <c r="C12" s="4">
        <v>3</v>
      </c>
      <c r="D12" s="4" t="s">
        <v>24</v>
      </c>
      <c r="E12" s="5">
        <v>3</v>
      </c>
      <c r="F12" s="4"/>
      <c r="G12" s="4">
        <v>27.3</v>
      </c>
      <c r="I12">
        <f>J12-(1.5*E12)</f>
        <v>27.3</v>
      </c>
      <c r="J12">
        <v>31.8</v>
      </c>
    </row>
    <row r="13" spans="2:13" ht="18.75" x14ac:dyDescent="0.25">
      <c r="B13" s="1"/>
      <c r="C13" s="4">
        <v>4</v>
      </c>
      <c r="D13" s="4" t="s">
        <v>16</v>
      </c>
      <c r="E13" s="5">
        <v>30</v>
      </c>
      <c r="F13" s="4">
        <v>5</v>
      </c>
      <c r="G13" s="4">
        <f t="shared" si="0"/>
        <v>150</v>
      </c>
    </row>
    <row r="14" spans="2:13" ht="19.5" thickBot="1" x14ac:dyDescent="0.3">
      <c r="B14" s="1"/>
      <c r="C14" s="4">
        <v>5</v>
      </c>
      <c r="D14" s="4" t="s">
        <v>25</v>
      </c>
      <c r="E14" s="5">
        <v>3</v>
      </c>
      <c r="F14" s="4"/>
      <c r="G14" s="4">
        <v>44.9</v>
      </c>
      <c r="I14">
        <f>J14-(1.5*E14)</f>
        <v>44.9</v>
      </c>
      <c r="J14">
        <v>49.4</v>
      </c>
    </row>
    <row r="15" spans="2:13" ht="19.5" thickBot="1" x14ac:dyDescent="0.3">
      <c r="B15" s="1"/>
      <c r="C15" s="40" t="s">
        <v>17</v>
      </c>
      <c r="D15" s="41"/>
      <c r="E15" s="6">
        <f>SUM(E10:E14)</f>
        <v>94</v>
      </c>
      <c r="F15" s="7"/>
      <c r="G15" s="8">
        <f>SUM(G10:G14)</f>
        <v>594.69999999999993</v>
      </c>
    </row>
    <row r="16" spans="2:13" ht="21.75" thickBot="1" x14ac:dyDescent="0.3">
      <c r="B16" s="1"/>
      <c r="C16" s="42" t="s">
        <v>18</v>
      </c>
      <c r="D16" s="43"/>
      <c r="E16" s="43"/>
      <c r="F16" s="44"/>
      <c r="G16" s="9">
        <v>80</v>
      </c>
      <c r="M16" s="10"/>
    </row>
    <row r="17" spans="2:11" ht="21.75" thickBot="1" x14ac:dyDescent="0.3">
      <c r="B17" s="1"/>
      <c r="C17" s="42" t="s">
        <v>17</v>
      </c>
      <c r="D17" s="43"/>
      <c r="E17" s="43"/>
      <c r="F17" s="44"/>
      <c r="G17" s="11">
        <f>G15*G16</f>
        <v>47575.999999999993</v>
      </c>
    </row>
    <row r="18" spans="2:11" ht="21.75" thickBot="1" x14ac:dyDescent="0.3">
      <c r="C18" s="12" t="s">
        <v>52</v>
      </c>
      <c r="D18" s="42" t="s">
        <v>51</v>
      </c>
      <c r="E18" s="43"/>
      <c r="F18" s="44"/>
      <c r="G18" s="13">
        <f>'24-08-2023 196'!G24</f>
        <v>383672.49999999988</v>
      </c>
      <c r="H18" s="10"/>
      <c r="I18" s="10"/>
      <c r="K18" s="10"/>
    </row>
    <row r="19" spans="2:11" ht="21.75" thickBot="1" x14ac:dyDescent="0.3">
      <c r="C19" s="42" t="s">
        <v>19</v>
      </c>
      <c r="D19" s="43"/>
      <c r="E19" s="43"/>
      <c r="F19" s="44"/>
      <c r="G19" s="14">
        <f>G17+G18</f>
        <v>431248.49999999988</v>
      </c>
      <c r="H19" s="15"/>
    </row>
    <row r="20" spans="2:11" ht="21.75" thickBot="1" x14ac:dyDescent="0.3">
      <c r="C20" s="42" t="s">
        <v>53</v>
      </c>
      <c r="D20" s="43"/>
      <c r="E20" s="43"/>
      <c r="F20" s="44"/>
      <c r="G20" s="16">
        <v>50000</v>
      </c>
    </row>
    <row r="21" spans="2:11" ht="21.75" thickBot="1" x14ac:dyDescent="0.3">
      <c r="C21" s="42" t="s">
        <v>19</v>
      </c>
      <c r="D21" s="43"/>
      <c r="E21" s="43"/>
      <c r="F21" s="44"/>
      <c r="G21" s="17">
        <f>G19-G20</f>
        <v>381248.49999999988</v>
      </c>
    </row>
  </sheetData>
  <mergeCells count="14">
    <mergeCell ref="C7:D8"/>
    <mergeCell ref="E7:G8"/>
    <mergeCell ref="C20:F20"/>
    <mergeCell ref="C21:F21"/>
    <mergeCell ref="C3:C4"/>
    <mergeCell ref="D3:F4"/>
    <mergeCell ref="G3:G4"/>
    <mergeCell ref="C5:C6"/>
    <mergeCell ref="D5:G6"/>
    <mergeCell ref="C15:D15"/>
    <mergeCell ref="C16:F16"/>
    <mergeCell ref="C17:F17"/>
    <mergeCell ref="D18:F18"/>
    <mergeCell ref="C19:F19"/>
  </mergeCells>
  <pageMargins left="0.7" right="0.7" top="0.75" bottom="0.75" header="0.3" footer="0.3"/>
  <pageSetup paperSize="9"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15-08-2023 192</vt:lpstr>
      <vt:lpstr>16-08-2023 193</vt:lpstr>
      <vt:lpstr>22-08-2023 194</vt:lpstr>
      <vt:lpstr>23-08-2023 195</vt:lpstr>
      <vt:lpstr>24-08-2023 196</vt:lpstr>
      <vt:lpstr>29-08-2023 197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2023-08-15T18:34:07Z</dcterms:created>
  <dcterms:modified xsi:type="dcterms:W3CDTF">2023-12-10T14:43:26Z</dcterms:modified>
</cp:coreProperties>
</file>