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ANA\LIRA INTERNATIONAL\Bill\2024\"/>
    </mc:Choice>
  </mc:AlternateContent>
  <bookViews>
    <workbookView xWindow="0" yWindow="0" windowWidth="20490" windowHeight="7620" firstSheet="29" activeTab="30"/>
  </bookViews>
  <sheets>
    <sheet name="01-03-2024 254" sheetId="1" r:id="rId1"/>
    <sheet name="02-03-2024 255" sheetId="2" r:id="rId2"/>
    <sheet name="03-03-2024 256" sheetId="3" r:id="rId3"/>
    <sheet name="04-03-2024 257" sheetId="4" r:id="rId4"/>
    <sheet name="05-03-2024 258" sheetId="5" r:id="rId5"/>
    <sheet name="06-03-2024 259" sheetId="6" r:id="rId6"/>
    <sheet name="07-03-2024 260" sheetId="7" r:id="rId7"/>
    <sheet name="08-03-2024 261" sheetId="8" r:id="rId8"/>
    <sheet name="09-03-2024 262" sheetId="9" r:id="rId9"/>
    <sheet name="10-03-2024 263" sheetId="10" r:id="rId10"/>
    <sheet name="11-03-2024 264" sheetId="11" r:id="rId11"/>
    <sheet name="12-03-2024 265" sheetId="12" r:id="rId12"/>
    <sheet name="13-03-2024 266" sheetId="13" r:id="rId13"/>
    <sheet name="14-03-2024 267" sheetId="14" r:id="rId14"/>
    <sheet name="15-03-2024 268" sheetId="15" r:id="rId15"/>
    <sheet name="16-03-2024 269" sheetId="16" r:id="rId16"/>
    <sheet name="17-03-2024 270" sheetId="17" r:id="rId17"/>
    <sheet name="18-03-2024 271" sheetId="18" r:id="rId18"/>
    <sheet name="19-03-2024 272" sheetId="19" r:id="rId19"/>
    <sheet name="20-03-2024 273" sheetId="20" r:id="rId20"/>
    <sheet name="21-03-2024 274" sheetId="21" r:id="rId21"/>
    <sheet name="22-03-2024 275" sheetId="22" r:id="rId22"/>
    <sheet name="23-03-2024 276" sheetId="23" r:id="rId23"/>
    <sheet name="24-03-2024 277" sheetId="24" r:id="rId24"/>
    <sheet name="25-03-2024 278" sheetId="25" r:id="rId25"/>
    <sheet name="26-03-2024 279" sheetId="26" r:id="rId26"/>
    <sheet name="27-03-2024 280" sheetId="27" r:id="rId27"/>
    <sheet name="28-03-2024 281" sheetId="28" r:id="rId28"/>
    <sheet name="29-03-2024 282" sheetId="29" r:id="rId29"/>
    <sheet name="30-03-2024 283" sheetId="30" r:id="rId30"/>
    <sheet name="31-03-2024 284" sheetId="31" r:id="rId31"/>
  </sheets>
  <externalReferences>
    <externalReference r:id="rId3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2" l="1"/>
  <c r="G19" i="22" s="1"/>
  <c r="G17" i="22"/>
  <c r="G16" i="23" l="1"/>
  <c r="G10" i="31" l="1"/>
  <c r="G11" i="31"/>
  <c r="G12" i="31"/>
  <c r="G14" i="31" s="1"/>
  <c r="G16" i="31" s="1"/>
  <c r="G13" i="31"/>
  <c r="E14" i="31"/>
  <c r="G10" i="30"/>
  <c r="G12" i="30"/>
  <c r="G13" i="30"/>
  <c r="G14" i="30"/>
  <c r="G18" i="30" s="1"/>
  <c r="G20" i="30" s="1"/>
  <c r="G15" i="30"/>
  <c r="G16" i="30"/>
  <c r="G17" i="30"/>
  <c r="E18" i="30"/>
  <c r="G10" i="29"/>
  <c r="G11" i="29"/>
  <c r="G12" i="29"/>
  <c r="G13" i="29"/>
  <c r="G14" i="29"/>
  <c r="G15" i="29"/>
  <c r="E16" i="29"/>
  <c r="G16" i="29"/>
  <c r="G18" i="29" s="1"/>
  <c r="G11" i="28"/>
  <c r="G12" i="28"/>
  <c r="G13" i="28"/>
  <c r="G18" i="28" s="1"/>
  <c r="G20" i="28" s="1"/>
  <c r="G14" i="28"/>
  <c r="G15" i="28"/>
  <c r="G16" i="28"/>
  <c r="G17" i="28"/>
  <c r="E18" i="28"/>
  <c r="G10" i="27"/>
  <c r="G11" i="27"/>
  <c r="G12" i="27"/>
  <c r="G13" i="27"/>
  <c r="G15" i="27" s="1"/>
  <c r="G17" i="27" s="1"/>
  <c r="G14" i="27"/>
  <c r="E15" i="27"/>
  <c r="G10" i="26"/>
  <c r="G11" i="26"/>
  <c r="G12" i="26"/>
  <c r="G13" i="26"/>
  <c r="G14" i="26"/>
  <c r="G15" i="26"/>
  <c r="E16" i="26"/>
  <c r="G16" i="26"/>
  <c r="G18" i="26" s="1"/>
  <c r="G10" i="25"/>
  <c r="G12" i="25"/>
  <c r="G13" i="25"/>
  <c r="E14" i="25"/>
  <c r="G14" i="25"/>
  <c r="G16" i="25" s="1"/>
  <c r="G11" i="24"/>
  <c r="G12" i="24"/>
  <c r="G13" i="24"/>
  <c r="E14" i="24"/>
  <c r="G14" i="24"/>
  <c r="G16" i="24" s="1"/>
  <c r="G10" i="23"/>
  <c r="G11" i="23"/>
  <c r="G12" i="23"/>
  <c r="E13" i="23"/>
  <c r="G13" i="23"/>
  <c r="G15" i="23" s="1"/>
  <c r="G16" i="22" l="1"/>
  <c r="E13" i="22"/>
  <c r="G12" i="22"/>
  <c r="G11" i="22"/>
  <c r="G10" i="22"/>
  <c r="G13" i="22" l="1"/>
  <c r="G15" i="22" s="1"/>
  <c r="E14" i="21"/>
  <c r="G13" i="21"/>
  <c r="G12" i="21"/>
  <c r="G11" i="21"/>
  <c r="G13" i="20"/>
  <c r="G14" i="20"/>
  <c r="G12" i="20"/>
  <c r="G11" i="20"/>
  <c r="G15" i="20"/>
  <c r="E17" i="20"/>
  <c r="G16" i="20"/>
  <c r="G10" i="20"/>
  <c r="E13" i="19"/>
  <c r="G12" i="19"/>
  <c r="G11" i="19"/>
  <c r="G10" i="19"/>
  <c r="E14" i="18"/>
  <c r="G13" i="18"/>
  <c r="G12" i="18"/>
  <c r="G11" i="18"/>
  <c r="G14" i="21" l="1"/>
  <c r="G16" i="21" s="1"/>
  <c r="G17" i="20"/>
  <c r="G19" i="20" s="1"/>
  <c r="G13" i="19"/>
  <c r="G15" i="19" s="1"/>
  <c r="G14" i="18"/>
  <c r="G16" i="18" s="1"/>
  <c r="E13" i="17"/>
  <c r="G12" i="17"/>
  <c r="G11" i="17"/>
  <c r="G10" i="17"/>
  <c r="E13" i="16"/>
  <c r="G12" i="16"/>
  <c r="G11" i="16"/>
  <c r="G10" i="16"/>
  <c r="E14" i="15"/>
  <c r="G13" i="15"/>
  <c r="G11" i="15"/>
  <c r="G12" i="15"/>
  <c r="G13" i="17" l="1"/>
  <c r="G15" i="17" s="1"/>
  <c r="G13" i="16"/>
  <c r="G15" i="16" s="1"/>
  <c r="G14" i="15"/>
  <c r="G16" i="15" s="1"/>
  <c r="E13" i="14"/>
  <c r="G12" i="14"/>
  <c r="G10" i="14"/>
  <c r="G11" i="14"/>
  <c r="G12" i="13"/>
  <c r="G15" i="13"/>
  <c r="G13" i="13"/>
  <c r="G17" i="13"/>
  <c r="G16" i="13"/>
  <c r="G10" i="13"/>
  <c r="E19" i="13"/>
  <c r="G18" i="13"/>
  <c r="G14" i="13"/>
  <c r="E13" i="12"/>
  <c r="G12" i="12"/>
  <c r="G10" i="12"/>
  <c r="G11" i="12"/>
  <c r="G12" i="11"/>
  <c r="E14" i="11"/>
  <c r="G13" i="11"/>
  <c r="G11" i="11"/>
  <c r="G13" i="14" l="1"/>
  <c r="G15" i="14" s="1"/>
  <c r="G19" i="13"/>
  <c r="G21" i="13" s="1"/>
  <c r="G13" i="12"/>
  <c r="G15" i="12" s="1"/>
  <c r="G14" i="11"/>
  <c r="G16" i="11" s="1"/>
  <c r="E13" i="10"/>
  <c r="G12" i="10"/>
  <c r="G10" i="10"/>
  <c r="G11" i="10"/>
  <c r="E13" i="9"/>
  <c r="G12" i="9"/>
  <c r="G11" i="9"/>
  <c r="G10" i="9"/>
  <c r="G13" i="10" l="1"/>
  <c r="G15" i="10" s="1"/>
  <c r="G13" i="9"/>
  <c r="G15" i="9" s="1"/>
  <c r="E14" i="8"/>
  <c r="G13" i="8"/>
  <c r="G12" i="8"/>
  <c r="G11" i="8"/>
  <c r="E14" i="7"/>
  <c r="G13" i="7"/>
  <c r="G11" i="7"/>
  <c r="G10" i="7"/>
  <c r="G12" i="7"/>
  <c r="G14" i="8" l="1"/>
  <c r="G16" i="8" s="1"/>
  <c r="G14" i="7"/>
  <c r="G16" i="7" s="1"/>
  <c r="G17" i="6"/>
  <c r="G18" i="6"/>
  <c r="G16" i="6"/>
  <c r="G19" i="6"/>
  <c r="E21" i="6"/>
  <c r="G20" i="6"/>
  <c r="G14" i="6"/>
  <c r="G15" i="6"/>
  <c r="G12" i="6"/>
  <c r="G11" i="6"/>
  <c r="G10" i="6"/>
  <c r="E17" i="5"/>
  <c r="G16" i="5"/>
  <c r="G15" i="5"/>
  <c r="G14" i="5"/>
  <c r="G13" i="5"/>
  <c r="G12" i="5"/>
  <c r="G11" i="5"/>
  <c r="G10" i="5"/>
  <c r="G21" i="6" l="1"/>
  <c r="G23" i="6" s="1"/>
  <c r="G17" i="5"/>
  <c r="G19" i="5" s="1"/>
  <c r="G21" i="3"/>
  <c r="G12" i="4" l="1"/>
  <c r="E17" i="4"/>
  <c r="G16" i="4"/>
  <c r="G11" i="4"/>
  <c r="G14" i="4"/>
  <c r="G13" i="4"/>
  <c r="G15" i="4"/>
  <c r="G10" i="4"/>
  <c r="E16" i="3"/>
  <c r="G15" i="3"/>
  <c r="G11" i="3"/>
  <c r="G14" i="3"/>
  <c r="G13" i="3"/>
  <c r="G12" i="3"/>
  <c r="G10" i="3"/>
  <c r="G17" i="4" l="1"/>
  <c r="G19" i="4" s="1"/>
  <c r="G16" i="3"/>
  <c r="G18" i="3" s="1"/>
  <c r="E17" i="2"/>
  <c r="G16" i="2"/>
  <c r="G11" i="2"/>
  <c r="G14" i="2"/>
  <c r="G13" i="2"/>
  <c r="G15" i="2"/>
  <c r="G10" i="2"/>
  <c r="G11" i="1"/>
  <c r="G15" i="1"/>
  <c r="E17" i="1"/>
  <c r="G16" i="1"/>
  <c r="G12" i="1"/>
  <c r="G14" i="1"/>
  <c r="G13" i="1"/>
  <c r="G10" i="1"/>
  <c r="G17" i="2" l="1"/>
  <c r="G19" i="2" s="1"/>
  <c r="G17" i="1"/>
  <c r="G19" i="1" s="1"/>
  <c r="G20" i="1" l="1"/>
  <c r="G21" i="1" s="1"/>
  <c r="G24" i="1" s="1"/>
  <c r="G20" i="2" s="1"/>
  <c r="G21" i="2" s="1"/>
  <c r="G23" i="2" s="1"/>
  <c r="G19" i="3" s="1"/>
  <c r="G20" i="3" s="1"/>
  <c r="G22" i="3" s="1"/>
  <c r="G20" i="4" s="1"/>
  <c r="G21" i="4" s="1"/>
  <c r="G23" i="4" s="1"/>
  <c r="G20" i="5" s="1"/>
  <c r="G21" i="5" s="1"/>
  <c r="G23" i="5" s="1"/>
  <c r="G24" i="6" s="1"/>
  <c r="G25" i="6" s="1"/>
  <c r="G27" i="6" s="1"/>
  <c r="G17" i="7" s="1"/>
  <c r="G18" i="7" s="1"/>
  <c r="G21" i="7" s="1"/>
  <c r="G17" i="8" s="1"/>
  <c r="G18" i="8" s="1"/>
  <c r="G16" i="9" s="1"/>
  <c r="G17" i="9" s="1"/>
  <c r="G19" i="9" s="1"/>
  <c r="G16" i="10" s="1"/>
  <c r="G17" i="10" s="1"/>
  <c r="G19" i="10" s="1"/>
  <c r="G17" i="11" s="1"/>
  <c r="G18" i="11" s="1"/>
  <c r="G20" i="11" s="1"/>
  <c r="G16" i="12" s="1"/>
  <c r="G17" i="12" s="1"/>
  <c r="G19" i="12" s="1"/>
  <c r="G22" i="13" s="1"/>
  <c r="G23" i="13" s="1"/>
  <c r="G25" i="13" s="1"/>
  <c r="G16" i="14" s="1"/>
  <c r="G17" i="14" s="1"/>
  <c r="G19" i="14" s="1"/>
  <c r="G17" i="15" s="1"/>
  <c r="G18" i="15" s="1"/>
  <c r="G16" i="16" s="1"/>
  <c r="G17" i="16" s="1"/>
  <c r="G20" i="16" s="1"/>
  <c r="G16" i="17" s="1"/>
  <c r="G17" i="17" s="1"/>
  <c r="G17" i="18" s="1"/>
  <c r="G18" i="18" s="1"/>
  <c r="G20" i="18" s="1"/>
  <c r="G16" i="19" s="1"/>
  <c r="G17" i="19" s="1"/>
  <c r="G19" i="19" s="1"/>
  <c r="G20" i="20" s="1"/>
  <c r="G21" i="20" s="1"/>
  <c r="G17" i="21" s="1"/>
  <c r="G18" i="21" s="1"/>
  <c r="G20" i="21" s="1"/>
  <c r="G17" i="23" s="1"/>
  <c r="G17" i="24" s="1"/>
  <c r="G18" i="24" s="1"/>
  <c r="G21" i="24" s="1"/>
  <c r="G17" i="25" s="1"/>
  <c r="G18" i="25" s="1"/>
  <c r="G20" i="25" s="1"/>
  <c r="G19" i="26" s="1"/>
  <c r="G20" i="26" s="1"/>
  <c r="G18" i="27" s="1"/>
  <c r="G19" i="27" s="1"/>
  <c r="G21" i="27" s="1"/>
  <c r="G21" i="28" s="1"/>
  <c r="G22" i="28" s="1"/>
  <c r="G19" i="29" s="1"/>
  <c r="G20" i="29" s="1"/>
  <c r="G21" i="30" s="1"/>
  <c r="G22" i="30" s="1"/>
  <c r="G24" i="30" s="1"/>
  <c r="G17" i="31" s="1"/>
  <c r="G18" i="31" s="1"/>
</calcChain>
</file>

<file path=xl/sharedStrings.xml><?xml version="1.0" encoding="utf-8"?>
<sst xmlns="http://schemas.openxmlformats.org/spreadsheetml/2006/main" count="795" uniqueCount="147">
  <si>
    <t>TVM-BAH</t>
  </si>
  <si>
    <t>LIRA INTERNATIONAL</t>
  </si>
  <si>
    <t>DELICIOUS FOOD EXPORTS (THUCKALAY)</t>
  </si>
  <si>
    <t>Labour</t>
  </si>
  <si>
    <t>PACKING SPOT</t>
  </si>
  <si>
    <t>THUCKALAY</t>
  </si>
  <si>
    <t>EDWIN</t>
  </si>
  <si>
    <t>SL/NO</t>
  </si>
  <si>
    <t>ITEMS</t>
  </si>
  <si>
    <t>QTY</t>
  </si>
  <si>
    <t xml:space="preserve">PACKING </t>
  </si>
  <si>
    <t>WEIGHT</t>
  </si>
  <si>
    <t>B.LEAVES</t>
  </si>
  <si>
    <t>JACKFRUIT</t>
  </si>
  <si>
    <t>PINEAPPLE</t>
  </si>
  <si>
    <t>RK</t>
  </si>
  <si>
    <t>YB</t>
  </si>
  <si>
    <t>TOTAL</t>
  </si>
  <si>
    <t>Price Per kg</t>
  </si>
  <si>
    <t>BALANCE AMOUNT</t>
  </si>
  <si>
    <t>01/03/2024 Friday</t>
  </si>
  <si>
    <t>G.MANGO</t>
  </si>
  <si>
    <t>TINDLY</t>
  </si>
  <si>
    <t>NELLI</t>
  </si>
  <si>
    <t>29/02/2024 BILL BALANCE</t>
  </si>
  <si>
    <t>BILL: 253</t>
  </si>
  <si>
    <t>29/02/2024 CREDITED AMOUNT</t>
  </si>
  <si>
    <t>01/03/2024 CREDITED AMOUNT</t>
  </si>
  <si>
    <t>02/03/2024 Saturday</t>
  </si>
  <si>
    <t>S.ONION</t>
  </si>
  <si>
    <t>D.STICK</t>
  </si>
  <si>
    <t>02/03/2024 CREDITED AMOUNT</t>
  </si>
  <si>
    <t>03/03/2024 Sunday</t>
  </si>
  <si>
    <t>BILL: 254</t>
  </si>
  <si>
    <t>01/03/2024 BILL BALANCE</t>
  </si>
  <si>
    <t>BILL: 255</t>
  </si>
  <si>
    <t>02/03/2024 BILL BALANCE</t>
  </si>
  <si>
    <t>04/03/2024 Monday</t>
  </si>
  <si>
    <t>03/03/2024 BILL BALANCE</t>
  </si>
  <si>
    <t>BILL: 256</t>
  </si>
  <si>
    <t>04/03/2024 CREDITED AMOUNT</t>
  </si>
  <si>
    <t>28/02/2024 RETURN ITEMS SOLD AMOUNT</t>
  </si>
  <si>
    <t>05/03/2024 Tuesday</t>
  </si>
  <si>
    <t>04/03/2024 BILL BALANCE</t>
  </si>
  <si>
    <t>BILL: 257</t>
  </si>
  <si>
    <t>05/03/2024 CREDITED AMOUNT</t>
  </si>
  <si>
    <t>06/03/2024 Wednesday</t>
  </si>
  <si>
    <t>RP</t>
  </si>
  <si>
    <t>PT</t>
  </si>
  <si>
    <t>TAPIOCA</t>
  </si>
  <si>
    <t>05/03/2024 BILL BALANCE</t>
  </si>
  <si>
    <t>BILL: 258</t>
  </si>
  <si>
    <t>06/03/2024 CREDITED AMOUNT</t>
  </si>
  <si>
    <t>07/03/2024 Thursday</t>
  </si>
  <si>
    <t>07/03/2024 CREDITED AMOUNT</t>
  </si>
  <si>
    <t>06/03/2024 BILL BALANCE</t>
  </si>
  <si>
    <t>BILL: 259</t>
  </si>
  <si>
    <t>07/03/2024 BILL BALANCE</t>
  </si>
  <si>
    <t>BILL: 260</t>
  </si>
  <si>
    <t>09/03/2024 CREDITED AMOUNT</t>
  </si>
  <si>
    <t>08/03/2024 BILL BALANCE</t>
  </si>
  <si>
    <t>BILL: 261</t>
  </si>
  <si>
    <t>09/03/2024 BILL BALANCE</t>
  </si>
  <si>
    <t>BILL: 262</t>
  </si>
  <si>
    <t>10/03/2024 CREDITED AMOUNT</t>
  </si>
  <si>
    <t>08/03/2024 Friday</t>
  </si>
  <si>
    <t>09/03/2024 Saturday</t>
  </si>
  <si>
    <t>10/03/2024 Sunday</t>
  </si>
  <si>
    <t>11/03/2024 Monday</t>
  </si>
  <si>
    <t>10/03/2024 BILL BALANCE</t>
  </si>
  <si>
    <t>BILL: 263</t>
  </si>
  <si>
    <t>11/03/2024 CREDITED AMOUNT</t>
  </si>
  <si>
    <t>12/03/2024 Tuesday</t>
  </si>
  <si>
    <t>11/03/2024 BILL BALANCE</t>
  </si>
  <si>
    <t>BILL: 264</t>
  </si>
  <si>
    <t>12/03/2024 CREDITED AMOUNT</t>
  </si>
  <si>
    <t>13/03/2024 Wednesday</t>
  </si>
  <si>
    <t>PO</t>
  </si>
  <si>
    <t>12/03/2024 BILL BALANCE</t>
  </si>
  <si>
    <t>BILL: 265</t>
  </si>
  <si>
    <t>13/03/2024 CREDITED AMOUNT</t>
  </si>
  <si>
    <t>14/03/2024 Thursday</t>
  </si>
  <si>
    <t>13/03/2024 BILL BALANCE</t>
  </si>
  <si>
    <t>BILL: 266</t>
  </si>
  <si>
    <t>14/03/2024 CREDITED AMOUNT</t>
  </si>
  <si>
    <t>15/03/2024 Friday</t>
  </si>
  <si>
    <t>14/03/2024 BILL BALANCE</t>
  </si>
  <si>
    <t>BILL: 267</t>
  </si>
  <si>
    <t>16/03/2024 Saturday</t>
  </si>
  <si>
    <t>15/03/2024 BILL BALANCE</t>
  </si>
  <si>
    <t>BILL: 268</t>
  </si>
  <si>
    <t>16/03/2024 CREDITED AMOUNT</t>
  </si>
  <si>
    <t>17/03/2024 Sunday</t>
  </si>
  <si>
    <t>18/03/2024 Monday</t>
  </si>
  <si>
    <t>17/03/2024 BILL BALANCE</t>
  </si>
  <si>
    <t>16/03/2024 BILL BALANCE</t>
  </si>
  <si>
    <t>BILL: 269</t>
  </si>
  <si>
    <t>BILL: 270</t>
  </si>
  <si>
    <t>18/03/2024 CREDITED AMOUNT</t>
  </si>
  <si>
    <t>19/03/2024 Tuesday</t>
  </si>
  <si>
    <t>18/03/2024 BILL BALANCE</t>
  </si>
  <si>
    <t>BILL: 271</t>
  </si>
  <si>
    <t>19/03/2024 CREDITED AMOUNT</t>
  </si>
  <si>
    <t>20/03/2024 Wednesday</t>
  </si>
  <si>
    <t>19/03/2024 BILL BALANCE</t>
  </si>
  <si>
    <t>BILL: 272</t>
  </si>
  <si>
    <t>21/03/2024 Thursday</t>
  </si>
  <si>
    <t>20/03/2024 BILL BALANCE</t>
  </si>
  <si>
    <t>BILL: 273</t>
  </si>
  <si>
    <t>21/03/2024 CREDITED AMOUNT</t>
  </si>
  <si>
    <t>22/03/2024 Friday</t>
  </si>
  <si>
    <t>GREEN KARIKKU 24 pieces (24*45)</t>
  </si>
  <si>
    <t>21/03/2024 BILL BALANCE</t>
  </si>
  <si>
    <t>BILL: 274</t>
  </si>
  <si>
    <t>OFF-LOAD</t>
  </si>
  <si>
    <t>22/03/2024 BILL BALANCE</t>
  </si>
  <si>
    <t>BILL: 275</t>
  </si>
  <si>
    <t>23/03/2024 Saturday</t>
  </si>
  <si>
    <t>24/03/2024 CREDITED AMOUNT</t>
  </si>
  <si>
    <t>23/03/2024 RETURN ITEMS SOLD AMOUNT</t>
  </si>
  <si>
    <t>23/03/2024 BILL BALANCE</t>
  </si>
  <si>
    <t>BILL: 276</t>
  </si>
  <si>
    <t>24/03/2024 Sunday</t>
  </si>
  <si>
    <t>25/03/2024 CREDITED AMOUNT</t>
  </si>
  <si>
    <t>24/03/2024 BILL BALANCE</t>
  </si>
  <si>
    <t>BILL: 277</t>
  </si>
  <si>
    <t>25/03/2024 Monday</t>
  </si>
  <si>
    <t>25/03/2024 BILL BALANCE</t>
  </si>
  <si>
    <t>BILL: 278</t>
  </si>
  <si>
    <t>26/03/2024 Tuesday</t>
  </si>
  <si>
    <t>27/03/2024 CREDITED AMOUNT</t>
  </si>
  <si>
    <t>26/03/2024 BILL BALANCE</t>
  </si>
  <si>
    <t>BILL: 279</t>
  </si>
  <si>
    <t>27/03/2024 Wednesday</t>
  </si>
  <si>
    <t>27/03/2024 BILL BALANCE</t>
  </si>
  <si>
    <t>BILL: 280</t>
  </si>
  <si>
    <t>28/03/2024 Thursday</t>
  </si>
  <si>
    <t>28/03/2024 BILL BALANCE</t>
  </si>
  <si>
    <t>BILL: 281</t>
  </si>
  <si>
    <t>29/03/2024 Friday</t>
  </si>
  <si>
    <t>30/03/2024 CREDITED AMOUNT</t>
  </si>
  <si>
    <t>29/03/2024 BILL BALANCE</t>
  </si>
  <si>
    <t>BILL: 282</t>
  </si>
  <si>
    <t>30/03/2024 Saturday</t>
  </si>
  <si>
    <t>30/03/2024 BILL BALANCE</t>
  </si>
  <si>
    <t>BILL: 283</t>
  </si>
  <si>
    <t>31/03/2024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</si>
</sst>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4" fillId="8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1" fontId="0" fillId="0" borderId="0" xfId="0" applyNumberFormat="1"/>
    <xf numFmtId="1" fontId="8" fillId="3" borderId="1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" fontId="1" fillId="4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 wrapText="1"/>
    </xf>
    <xf numFmtId="14" fontId="3" fillId="5" borderId="7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2">
    <cellStyle name="Neutral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BRUAR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2-2024 228"/>
      <sheetName val="02-02-2024 229"/>
      <sheetName val="03-02-2024 230"/>
      <sheetName val="06-02-2024 231"/>
      <sheetName val="07-02-2024 232"/>
      <sheetName val="08-02-2024 233"/>
      <sheetName val="09-02-2024 234"/>
      <sheetName val="10-02-2024 235"/>
      <sheetName val="12-02-2024 236"/>
      <sheetName val="13-02-2024 237"/>
      <sheetName val="14-02-2024 238"/>
      <sheetName val="15-02-2024 239"/>
      <sheetName val="16-02-2024 240"/>
      <sheetName val="17-02-2024 241"/>
      <sheetName val="18-02-2024 242"/>
      <sheetName val="19-02-2024 243"/>
      <sheetName val="20-02-2024 244"/>
      <sheetName val="21-02-2024 245"/>
      <sheetName val="22-02-2024 246"/>
      <sheetName val="23-02-2024 247"/>
      <sheetName val="24-02-2024 248"/>
      <sheetName val="25-02-2024 249"/>
      <sheetName val="26-02-2024 250"/>
      <sheetName val="27-02-2024 251"/>
      <sheetName val="28-02-2024 252"/>
      <sheetName val="28-02-2024 RETURN"/>
      <sheetName val="29-02-2024 25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7">
          <cell r="E17">
            <v>15750</v>
          </cell>
        </row>
      </sheetData>
      <sheetData sheetId="26">
        <row r="20">
          <cell r="G20">
            <v>1007437.4999999995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A10" zoomScale="80" zoomScaleNormal="80" workbookViewId="0">
      <selection activeCell="G19" sqref="G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254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20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6</v>
      </c>
      <c r="F10" s="4">
        <v>5.7</v>
      </c>
      <c r="G10" s="4">
        <f t="shared" ref="G10:G16" si="0">E10*F10</f>
        <v>34.200000000000003</v>
      </c>
    </row>
    <row r="11" spans="2:11" ht="18.75" x14ac:dyDescent="0.25">
      <c r="B11" s="1"/>
      <c r="C11" s="4">
        <v>2</v>
      </c>
      <c r="D11" s="5" t="s">
        <v>21</v>
      </c>
      <c r="E11" s="5">
        <v>6</v>
      </c>
      <c r="F11" s="4">
        <v>4.0999999999999996</v>
      </c>
      <c r="G11" s="4">
        <f t="shared" si="0"/>
        <v>24.599999999999998</v>
      </c>
    </row>
    <row r="12" spans="2:11" ht="18.75" x14ac:dyDescent="0.25">
      <c r="B12" s="1"/>
      <c r="C12" s="4">
        <v>3</v>
      </c>
      <c r="D12" s="5" t="s">
        <v>23</v>
      </c>
      <c r="E12" s="5">
        <v>9</v>
      </c>
      <c r="F12" s="4">
        <v>5</v>
      </c>
      <c r="G12" s="4">
        <f t="shared" si="0"/>
        <v>45</v>
      </c>
    </row>
    <row r="13" spans="2:11" ht="18.75" x14ac:dyDescent="0.25">
      <c r="B13" s="1"/>
      <c r="C13" s="4">
        <v>4</v>
      </c>
      <c r="D13" s="5" t="s">
        <v>14</v>
      </c>
      <c r="E13" s="5">
        <v>10</v>
      </c>
      <c r="F13" s="4">
        <v>7.5</v>
      </c>
      <c r="G13" s="4">
        <f t="shared" si="0"/>
        <v>75</v>
      </c>
    </row>
    <row r="14" spans="2:11" ht="18.75" x14ac:dyDescent="0.25">
      <c r="B14" s="1"/>
      <c r="C14" s="4">
        <v>5</v>
      </c>
      <c r="D14" s="5" t="s">
        <v>15</v>
      </c>
      <c r="E14" s="5">
        <v>50</v>
      </c>
      <c r="F14" s="4">
        <v>5</v>
      </c>
      <c r="G14" s="4">
        <f t="shared" si="0"/>
        <v>250</v>
      </c>
    </row>
    <row r="15" spans="2:11" ht="18.75" x14ac:dyDescent="0.25">
      <c r="B15" s="1"/>
      <c r="C15" s="4">
        <v>6</v>
      </c>
      <c r="D15" s="5" t="s">
        <v>22</v>
      </c>
      <c r="E15" s="5">
        <v>6</v>
      </c>
      <c r="F15" s="4">
        <v>4.5999999999999996</v>
      </c>
      <c r="G15" s="4">
        <f t="shared" si="0"/>
        <v>27.599999999999998</v>
      </c>
    </row>
    <row r="16" spans="2:11" ht="19.5" thickBot="1" x14ac:dyDescent="0.3">
      <c r="B16" s="1"/>
      <c r="C16" s="4">
        <v>7</v>
      </c>
      <c r="D16" s="5" t="s">
        <v>16</v>
      </c>
      <c r="E16" s="5">
        <v>30</v>
      </c>
      <c r="F16" s="4">
        <v>5</v>
      </c>
      <c r="G16" s="4">
        <f t="shared" si="0"/>
        <v>150</v>
      </c>
    </row>
    <row r="17" spans="2:13" ht="19.5" thickBot="1" x14ac:dyDescent="0.3">
      <c r="B17" s="1"/>
      <c r="C17" s="21" t="s">
        <v>17</v>
      </c>
      <c r="D17" s="22"/>
      <c r="E17" s="6">
        <f>SUM(E10:E16)</f>
        <v>117</v>
      </c>
      <c r="F17" s="7"/>
      <c r="G17" s="8">
        <f>SUM(G10:G16)</f>
        <v>606.40000000000009</v>
      </c>
    </row>
    <row r="18" spans="2:13" ht="21.75" thickBot="1" x14ac:dyDescent="0.3">
      <c r="B18" s="1"/>
      <c r="C18" s="18" t="s">
        <v>18</v>
      </c>
      <c r="D18" s="19"/>
      <c r="E18" s="19"/>
      <c r="F18" s="20"/>
      <c r="G18" s="9">
        <v>66</v>
      </c>
      <c r="M18" s="10"/>
    </row>
    <row r="19" spans="2:13" ht="21.75" thickBot="1" x14ac:dyDescent="0.3">
      <c r="B19" s="1"/>
      <c r="C19" s="18" t="s">
        <v>17</v>
      </c>
      <c r="D19" s="19"/>
      <c r="E19" s="19"/>
      <c r="F19" s="20"/>
      <c r="G19" s="11">
        <f>G17*G18</f>
        <v>40022.400000000009</v>
      </c>
    </row>
    <row r="20" spans="2:13" ht="21.75" thickBot="1" x14ac:dyDescent="0.3">
      <c r="C20" s="12" t="s">
        <v>25</v>
      </c>
      <c r="D20" s="18" t="s">
        <v>24</v>
      </c>
      <c r="E20" s="19"/>
      <c r="F20" s="20"/>
      <c r="G20" s="13">
        <f>'[1]29-02-2024 253'!$G$20</f>
        <v>1007437.4999999995</v>
      </c>
      <c r="H20" s="10"/>
      <c r="I20" s="10"/>
      <c r="K20" s="10"/>
    </row>
    <row r="21" spans="2:13" ht="21.75" thickBot="1" x14ac:dyDescent="0.3">
      <c r="C21" s="18" t="s">
        <v>19</v>
      </c>
      <c r="D21" s="19"/>
      <c r="E21" s="19"/>
      <c r="F21" s="20"/>
      <c r="G21" s="14">
        <f>G19+G20</f>
        <v>1047459.8999999996</v>
      </c>
      <c r="H21" s="10"/>
      <c r="I21" s="10"/>
      <c r="K21" s="10"/>
    </row>
    <row r="22" spans="2:13" ht="21.75" thickBot="1" x14ac:dyDescent="0.3">
      <c r="C22" s="18" t="s">
        <v>26</v>
      </c>
      <c r="D22" s="19"/>
      <c r="E22" s="19"/>
      <c r="F22" s="20"/>
      <c r="G22" s="15">
        <v>40000</v>
      </c>
    </row>
    <row r="23" spans="2:13" ht="21.75" thickBot="1" x14ac:dyDescent="0.3">
      <c r="C23" s="18" t="s">
        <v>27</v>
      </c>
      <c r="D23" s="19"/>
      <c r="E23" s="19"/>
      <c r="F23" s="20"/>
      <c r="G23" s="15">
        <v>30000</v>
      </c>
    </row>
    <row r="24" spans="2:13" ht="21.75" thickBot="1" x14ac:dyDescent="0.3">
      <c r="C24" s="18" t="s">
        <v>19</v>
      </c>
      <c r="D24" s="19"/>
      <c r="E24" s="19"/>
      <c r="F24" s="20"/>
      <c r="G24" s="14">
        <f>G21-G22-G23</f>
        <v>977459.89999999956</v>
      </c>
    </row>
  </sheetData>
  <sortState ref="D10:G16">
    <sortCondition ref="D10"/>
  </sortState>
  <mergeCells count="15">
    <mergeCell ref="C7:D8"/>
    <mergeCell ref="E7:G8"/>
    <mergeCell ref="C3:C4"/>
    <mergeCell ref="D3:F4"/>
    <mergeCell ref="G3:G4"/>
    <mergeCell ref="C5:C6"/>
    <mergeCell ref="D5:G6"/>
    <mergeCell ref="C24:F24"/>
    <mergeCell ref="C22:F22"/>
    <mergeCell ref="C17:D17"/>
    <mergeCell ref="C18:F18"/>
    <mergeCell ref="C19:F19"/>
    <mergeCell ref="D20:F20"/>
    <mergeCell ref="C21:F21"/>
    <mergeCell ref="C23:F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zoomScale="80" zoomScaleNormal="80" workbookViewId="0">
      <selection activeCell="G15" sqref="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263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67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15</v>
      </c>
      <c r="E10" s="5">
        <v>75</v>
      </c>
      <c r="F10" s="4">
        <v>5</v>
      </c>
      <c r="G10" s="4">
        <f>E10*F10</f>
        <v>375</v>
      </c>
    </row>
    <row r="11" spans="2:13" ht="18.75" x14ac:dyDescent="0.25">
      <c r="B11" s="1"/>
      <c r="C11" s="4">
        <v>2</v>
      </c>
      <c r="D11" s="5" t="s">
        <v>29</v>
      </c>
      <c r="E11" s="5">
        <v>11</v>
      </c>
      <c r="F11" s="4">
        <v>4.0999999999999996</v>
      </c>
      <c r="G11" s="4">
        <f>E11*F11</f>
        <v>45.099999999999994</v>
      </c>
    </row>
    <row r="12" spans="2:13" ht="19.5" thickBot="1" x14ac:dyDescent="0.3">
      <c r="B12" s="1"/>
      <c r="C12" s="4">
        <v>3</v>
      </c>
      <c r="D12" s="5" t="s">
        <v>16</v>
      </c>
      <c r="E12" s="5">
        <v>36</v>
      </c>
      <c r="F12" s="4">
        <v>5</v>
      </c>
      <c r="G12" s="4">
        <f>E12*F12</f>
        <v>180</v>
      </c>
    </row>
    <row r="13" spans="2:13" ht="19.5" thickBot="1" x14ac:dyDescent="0.3">
      <c r="B13" s="1"/>
      <c r="C13" s="21" t="s">
        <v>17</v>
      </c>
      <c r="D13" s="22"/>
      <c r="E13" s="6">
        <f>SUM(E10:E12)</f>
        <v>122</v>
      </c>
      <c r="F13" s="7"/>
      <c r="G13" s="8">
        <f>SUM(G10:G12)</f>
        <v>600.1</v>
      </c>
    </row>
    <row r="14" spans="2:13" ht="21.75" thickBot="1" x14ac:dyDescent="0.3">
      <c r="B14" s="1"/>
      <c r="C14" s="18" t="s">
        <v>18</v>
      </c>
      <c r="D14" s="19"/>
      <c r="E14" s="19"/>
      <c r="F14" s="20"/>
      <c r="G14" s="9">
        <v>63</v>
      </c>
      <c r="M14" s="10"/>
    </row>
    <row r="15" spans="2:13" ht="21.75" thickBot="1" x14ac:dyDescent="0.3">
      <c r="B15" s="1"/>
      <c r="C15" s="18" t="s">
        <v>17</v>
      </c>
      <c r="D15" s="19"/>
      <c r="E15" s="19"/>
      <c r="F15" s="20"/>
      <c r="G15" s="11">
        <f>G13*G14</f>
        <v>37806.300000000003</v>
      </c>
    </row>
    <row r="16" spans="2:13" ht="21.75" thickBot="1" x14ac:dyDescent="0.3">
      <c r="C16" s="12" t="s">
        <v>63</v>
      </c>
      <c r="D16" s="18" t="s">
        <v>62</v>
      </c>
      <c r="E16" s="19"/>
      <c r="F16" s="20"/>
      <c r="G16" s="13">
        <f>'09-03-2024 262'!G19</f>
        <v>1022609.5999999996</v>
      </c>
      <c r="H16" s="10"/>
      <c r="I16" s="10"/>
      <c r="K16" s="10"/>
    </row>
    <row r="17" spans="3:11" ht="21.75" thickBot="1" x14ac:dyDescent="0.3">
      <c r="C17" s="18" t="s">
        <v>19</v>
      </c>
      <c r="D17" s="19"/>
      <c r="E17" s="19"/>
      <c r="F17" s="20"/>
      <c r="G17" s="14">
        <f>G15+G16</f>
        <v>1060415.8999999997</v>
      </c>
      <c r="H17" s="10"/>
      <c r="I17" s="10"/>
      <c r="K17" s="10"/>
    </row>
    <row r="18" spans="3:11" ht="21.75" thickBot="1" x14ac:dyDescent="0.3">
      <c r="C18" s="18" t="s">
        <v>64</v>
      </c>
      <c r="D18" s="19"/>
      <c r="E18" s="19"/>
      <c r="F18" s="20"/>
      <c r="G18" s="15">
        <v>40000</v>
      </c>
    </row>
    <row r="19" spans="3:11" ht="21.75" thickBot="1" x14ac:dyDescent="0.3">
      <c r="C19" s="18" t="s">
        <v>19</v>
      </c>
      <c r="D19" s="19"/>
      <c r="E19" s="19"/>
      <c r="F19" s="20"/>
      <c r="G19" s="14">
        <f>G17-G18</f>
        <v>1020415.8999999997</v>
      </c>
    </row>
  </sheetData>
  <sortState ref="D10:G12">
    <sortCondition ref="D10"/>
  </sortState>
  <mergeCells count="14">
    <mergeCell ref="C19:F19"/>
    <mergeCell ref="C13:D13"/>
    <mergeCell ref="C14:F14"/>
    <mergeCell ref="C15:F15"/>
    <mergeCell ref="D16:F16"/>
    <mergeCell ref="C17:F17"/>
    <mergeCell ref="C18:F18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G16" sqref="G1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264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68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13</v>
      </c>
      <c r="E10" s="5">
        <v>11</v>
      </c>
      <c r="F10" s="4"/>
      <c r="G10" s="4">
        <v>107.1</v>
      </c>
    </row>
    <row r="11" spans="2:13" ht="18.75" x14ac:dyDescent="0.25">
      <c r="B11" s="1"/>
      <c r="C11" s="4">
        <v>2</v>
      </c>
      <c r="D11" s="5" t="s">
        <v>15</v>
      </c>
      <c r="E11" s="5">
        <v>90</v>
      </c>
      <c r="F11" s="4">
        <v>5</v>
      </c>
      <c r="G11" s="4">
        <f>E11*F11</f>
        <v>450</v>
      </c>
    </row>
    <row r="12" spans="2:13" ht="18.75" x14ac:dyDescent="0.25">
      <c r="B12" s="1"/>
      <c r="C12" s="4">
        <v>3</v>
      </c>
      <c r="D12" s="5" t="s">
        <v>29</v>
      </c>
      <c r="E12" s="5">
        <v>6</v>
      </c>
      <c r="F12" s="4">
        <v>4.0999999999999996</v>
      </c>
      <c r="G12" s="4">
        <f>E12*F12</f>
        <v>24.599999999999998</v>
      </c>
    </row>
    <row r="13" spans="2:13" ht="19.5" thickBot="1" x14ac:dyDescent="0.3">
      <c r="B13" s="1"/>
      <c r="C13" s="4">
        <v>4</v>
      </c>
      <c r="D13" s="5" t="s">
        <v>16</v>
      </c>
      <c r="E13" s="5">
        <v>62</v>
      </c>
      <c r="F13" s="4">
        <v>5</v>
      </c>
      <c r="G13" s="4">
        <f>E13*F13</f>
        <v>310</v>
      </c>
    </row>
    <row r="14" spans="2:13" ht="19.5" thickBot="1" x14ac:dyDescent="0.3">
      <c r="B14" s="1"/>
      <c r="C14" s="21" t="s">
        <v>17</v>
      </c>
      <c r="D14" s="22"/>
      <c r="E14" s="6">
        <f>SUM(E10:E13)</f>
        <v>169</v>
      </c>
      <c r="F14" s="7"/>
      <c r="G14" s="8">
        <f>SUM(G10:G13)</f>
        <v>891.7</v>
      </c>
    </row>
    <row r="15" spans="2:13" ht="21.75" thickBot="1" x14ac:dyDescent="0.3">
      <c r="B15" s="1"/>
      <c r="C15" s="18" t="s">
        <v>18</v>
      </c>
      <c r="D15" s="19"/>
      <c r="E15" s="19"/>
      <c r="F15" s="20"/>
      <c r="G15" s="9">
        <v>63</v>
      </c>
      <c r="M15" s="10"/>
    </row>
    <row r="16" spans="2:13" ht="21.75" thickBot="1" x14ac:dyDescent="0.3">
      <c r="B16" s="1"/>
      <c r="C16" s="18" t="s">
        <v>17</v>
      </c>
      <c r="D16" s="19"/>
      <c r="E16" s="19"/>
      <c r="F16" s="20"/>
      <c r="G16" s="11">
        <f>G14*G15</f>
        <v>56177.100000000006</v>
      </c>
    </row>
    <row r="17" spans="3:11" ht="21.75" thickBot="1" x14ac:dyDescent="0.3">
      <c r="C17" s="12" t="s">
        <v>70</v>
      </c>
      <c r="D17" s="18" t="s">
        <v>69</v>
      </c>
      <c r="E17" s="19"/>
      <c r="F17" s="20"/>
      <c r="G17" s="13">
        <f>'10-03-2024 263'!G19</f>
        <v>1020415.8999999997</v>
      </c>
      <c r="H17" s="10"/>
      <c r="I17" s="10"/>
      <c r="K17" s="10"/>
    </row>
    <row r="18" spans="3:11" ht="21.75" thickBot="1" x14ac:dyDescent="0.3">
      <c r="C18" s="18" t="s">
        <v>19</v>
      </c>
      <c r="D18" s="19"/>
      <c r="E18" s="19"/>
      <c r="F18" s="20"/>
      <c r="G18" s="14">
        <f>G16+G17</f>
        <v>1076592.9999999998</v>
      </c>
      <c r="H18" s="10"/>
      <c r="I18" s="10"/>
      <c r="K18" s="10"/>
    </row>
    <row r="19" spans="3:11" ht="21.75" thickBot="1" x14ac:dyDescent="0.3">
      <c r="C19" s="18" t="s">
        <v>71</v>
      </c>
      <c r="D19" s="19"/>
      <c r="E19" s="19"/>
      <c r="F19" s="20"/>
      <c r="G19" s="15">
        <v>30000</v>
      </c>
    </row>
    <row r="20" spans="3:11" ht="21.75" thickBot="1" x14ac:dyDescent="0.3">
      <c r="C20" s="18" t="s">
        <v>19</v>
      </c>
      <c r="D20" s="19"/>
      <c r="E20" s="19"/>
      <c r="F20" s="20"/>
      <c r="G20" s="14">
        <f>G18-G19</f>
        <v>1046592.9999999998</v>
      </c>
    </row>
  </sheetData>
  <sortState ref="D10:G13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0:F20"/>
    <mergeCell ref="C14:D14"/>
    <mergeCell ref="C15:F15"/>
    <mergeCell ref="C16:F16"/>
    <mergeCell ref="D17:F17"/>
    <mergeCell ref="C18:F18"/>
    <mergeCell ref="C19:F1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zoomScale="80" zoomScaleNormal="80" workbookViewId="0">
      <selection activeCell="G15" sqref="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265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72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14</v>
      </c>
      <c r="E10" s="5">
        <v>10</v>
      </c>
      <c r="F10" s="4">
        <v>7</v>
      </c>
      <c r="G10" s="4">
        <f>E10*F10</f>
        <v>70</v>
      </c>
    </row>
    <row r="11" spans="2:13" ht="18.75" x14ac:dyDescent="0.25">
      <c r="B11" s="1"/>
      <c r="C11" s="4">
        <v>2</v>
      </c>
      <c r="D11" s="5" t="s">
        <v>15</v>
      </c>
      <c r="E11" s="5">
        <v>90</v>
      </c>
      <c r="F11" s="4">
        <v>5</v>
      </c>
      <c r="G11" s="4">
        <f>E11*F11</f>
        <v>450</v>
      </c>
    </row>
    <row r="12" spans="2:13" ht="19.5" thickBot="1" x14ac:dyDescent="0.3">
      <c r="B12" s="1"/>
      <c r="C12" s="4">
        <v>3</v>
      </c>
      <c r="D12" s="5" t="s">
        <v>16</v>
      </c>
      <c r="E12" s="5">
        <v>50</v>
      </c>
      <c r="F12" s="4">
        <v>5</v>
      </c>
      <c r="G12" s="4">
        <f>E12*F12</f>
        <v>250</v>
      </c>
    </row>
    <row r="13" spans="2:13" ht="19.5" thickBot="1" x14ac:dyDescent="0.3">
      <c r="B13" s="1"/>
      <c r="C13" s="21" t="s">
        <v>17</v>
      </c>
      <c r="D13" s="22"/>
      <c r="E13" s="6">
        <f>SUM(E10:E12)</f>
        <v>150</v>
      </c>
      <c r="F13" s="7"/>
      <c r="G13" s="8">
        <f>SUM(G10:G12)</f>
        <v>770</v>
      </c>
    </row>
    <row r="14" spans="2:13" ht="21.75" thickBot="1" x14ac:dyDescent="0.3">
      <c r="B14" s="1"/>
      <c r="C14" s="18" t="s">
        <v>18</v>
      </c>
      <c r="D14" s="19"/>
      <c r="E14" s="19"/>
      <c r="F14" s="20"/>
      <c r="G14" s="9">
        <v>63</v>
      </c>
      <c r="M14" s="10"/>
    </row>
    <row r="15" spans="2:13" ht="21.75" thickBot="1" x14ac:dyDescent="0.3">
      <c r="B15" s="1"/>
      <c r="C15" s="18" t="s">
        <v>17</v>
      </c>
      <c r="D15" s="19"/>
      <c r="E15" s="19"/>
      <c r="F15" s="20"/>
      <c r="G15" s="11">
        <f>G13*G14</f>
        <v>48510</v>
      </c>
    </row>
    <row r="16" spans="2:13" ht="21.75" thickBot="1" x14ac:dyDescent="0.3">
      <c r="C16" s="12" t="s">
        <v>74</v>
      </c>
      <c r="D16" s="18" t="s">
        <v>73</v>
      </c>
      <c r="E16" s="19"/>
      <c r="F16" s="20"/>
      <c r="G16" s="13">
        <f>'11-03-2024 264'!G20</f>
        <v>1046592.9999999998</v>
      </c>
      <c r="H16" s="10"/>
      <c r="I16" s="10"/>
      <c r="K16" s="10"/>
    </row>
    <row r="17" spans="3:11" ht="21.75" thickBot="1" x14ac:dyDescent="0.3">
      <c r="C17" s="18" t="s">
        <v>19</v>
      </c>
      <c r="D17" s="19"/>
      <c r="E17" s="19"/>
      <c r="F17" s="20"/>
      <c r="G17" s="14">
        <f>G15+G16</f>
        <v>1095102.9999999998</v>
      </c>
      <c r="H17" s="10"/>
      <c r="I17" s="10"/>
      <c r="K17" s="10"/>
    </row>
    <row r="18" spans="3:11" ht="21.75" thickBot="1" x14ac:dyDescent="0.3">
      <c r="C18" s="18" t="s">
        <v>75</v>
      </c>
      <c r="D18" s="19"/>
      <c r="E18" s="19"/>
      <c r="F18" s="20"/>
      <c r="G18" s="15">
        <v>40000</v>
      </c>
    </row>
    <row r="19" spans="3:11" ht="21.75" thickBot="1" x14ac:dyDescent="0.3">
      <c r="C19" s="18" t="s">
        <v>19</v>
      </c>
      <c r="D19" s="19"/>
      <c r="E19" s="19"/>
      <c r="F19" s="20"/>
      <c r="G19" s="14">
        <f>G17-G18</f>
        <v>1055102.9999999998</v>
      </c>
    </row>
  </sheetData>
  <sortState ref="D10:G12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19:F19"/>
    <mergeCell ref="C13:D13"/>
    <mergeCell ref="C14:F14"/>
    <mergeCell ref="C15:F15"/>
    <mergeCell ref="D16:F16"/>
    <mergeCell ref="C17:F17"/>
    <mergeCell ref="C18:F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opLeftCell="A4" zoomScale="80" zoomScaleNormal="80" workbookViewId="0">
      <selection activeCell="G21" sqref="G21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266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76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6</v>
      </c>
      <c r="F10" s="4">
        <v>5.7</v>
      </c>
      <c r="G10" s="4">
        <f>E10*F10</f>
        <v>34.200000000000003</v>
      </c>
    </row>
    <row r="11" spans="2:11" ht="18.75" x14ac:dyDescent="0.25">
      <c r="B11" s="1"/>
      <c r="C11" s="4">
        <v>2</v>
      </c>
      <c r="D11" s="5" t="s">
        <v>13</v>
      </c>
      <c r="E11" s="5">
        <v>4</v>
      </c>
      <c r="F11" s="4"/>
      <c r="G11" s="4">
        <v>32.799999999999997</v>
      </c>
    </row>
    <row r="12" spans="2:11" ht="18.75" x14ac:dyDescent="0.25">
      <c r="B12" s="1"/>
      <c r="C12" s="4">
        <v>3</v>
      </c>
      <c r="D12" s="5" t="s">
        <v>77</v>
      </c>
      <c r="E12" s="5">
        <v>5</v>
      </c>
      <c r="F12" s="4">
        <v>5</v>
      </c>
      <c r="G12" s="4">
        <f t="shared" ref="G12:G18" si="0">E12*F12</f>
        <v>25</v>
      </c>
    </row>
    <row r="13" spans="2:11" ht="18.75" x14ac:dyDescent="0.25">
      <c r="B13" s="1"/>
      <c r="C13" s="4">
        <v>4</v>
      </c>
      <c r="D13" s="5" t="s">
        <v>48</v>
      </c>
      <c r="E13" s="5">
        <v>4</v>
      </c>
      <c r="F13" s="4">
        <v>5</v>
      </c>
      <c r="G13" s="4">
        <f t="shared" si="0"/>
        <v>20</v>
      </c>
    </row>
    <row r="14" spans="2:11" ht="18.75" x14ac:dyDescent="0.25">
      <c r="B14" s="1"/>
      <c r="C14" s="4">
        <v>5</v>
      </c>
      <c r="D14" s="5" t="s">
        <v>15</v>
      </c>
      <c r="E14" s="5">
        <v>100</v>
      </c>
      <c r="F14" s="4">
        <v>5</v>
      </c>
      <c r="G14" s="4">
        <f t="shared" si="0"/>
        <v>500</v>
      </c>
    </row>
    <row r="15" spans="2:11" ht="18.75" x14ac:dyDescent="0.25">
      <c r="B15" s="1"/>
      <c r="C15" s="4">
        <v>6</v>
      </c>
      <c r="D15" s="5" t="s">
        <v>47</v>
      </c>
      <c r="E15" s="5">
        <v>7</v>
      </c>
      <c r="F15" s="4">
        <v>5</v>
      </c>
      <c r="G15" s="4">
        <f t="shared" si="0"/>
        <v>35</v>
      </c>
    </row>
    <row r="16" spans="2:11" ht="18.75" x14ac:dyDescent="0.25">
      <c r="B16" s="1"/>
      <c r="C16" s="4">
        <v>7</v>
      </c>
      <c r="D16" s="5" t="s">
        <v>29</v>
      </c>
      <c r="E16" s="5">
        <v>15</v>
      </c>
      <c r="F16" s="4">
        <v>4.0999999999999996</v>
      </c>
      <c r="G16" s="4">
        <f t="shared" si="0"/>
        <v>61.499999999999993</v>
      </c>
    </row>
    <row r="17" spans="2:13" ht="18.75" x14ac:dyDescent="0.25">
      <c r="B17" s="1"/>
      <c r="C17" s="4">
        <v>8</v>
      </c>
      <c r="D17" s="5" t="s">
        <v>49</v>
      </c>
      <c r="E17" s="5">
        <v>9</v>
      </c>
      <c r="F17" s="4">
        <v>5</v>
      </c>
      <c r="G17" s="4">
        <f t="shared" si="0"/>
        <v>45</v>
      </c>
    </row>
    <row r="18" spans="2:13" ht="19.5" thickBot="1" x14ac:dyDescent="0.3">
      <c r="B18" s="1"/>
      <c r="C18" s="4">
        <v>9</v>
      </c>
      <c r="D18" s="5" t="s">
        <v>16</v>
      </c>
      <c r="E18" s="5">
        <v>50</v>
      </c>
      <c r="F18" s="4">
        <v>5</v>
      </c>
      <c r="G18" s="4">
        <f t="shared" si="0"/>
        <v>250</v>
      </c>
    </row>
    <row r="19" spans="2:13" ht="19.5" thickBot="1" x14ac:dyDescent="0.3">
      <c r="B19" s="1"/>
      <c r="C19" s="21" t="s">
        <v>17</v>
      </c>
      <c r="D19" s="22"/>
      <c r="E19" s="6">
        <f>SUM(E10:E18)</f>
        <v>200</v>
      </c>
      <c r="F19" s="7"/>
      <c r="G19" s="8">
        <f>SUM(G10:G18)</f>
        <v>1003.5</v>
      </c>
    </row>
    <row r="20" spans="2:13" ht="21.75" thickBot="1" x14ac:dyDescent="0.3">
      <c r="B20" s="1"/>
      <c r="C20" s="18" t="s">
        <v>18</v>
      </c>
      <c r="D20" s="19"/>
      <c r="E20" s="19"/>
      <c r="F20" s="20"/>
      <c r="G20" s="9">
        <v>63</v>
      </c>
      <c r="M20" s="10"/>
    </row>
    <row r="21" spans="2:13" ht="21.75" thickBot="1" x14ac:dyDescent="0.3">
      <c r="B21" s="1"/>
      <c r="C21" s="18" t="s">
        <v>17</v>
      </c>
      <c r="D21" s="19"/>
      <c r="E21" s="19"/>
      <c r="F21" s="20"/>
      <c r="G21" s="11">
        <f>G19*G20</f>
        <v>63220.5</v>
      </c>
    </row>
    <row r="22" spans="2:13" ht="21.75" thickBot="1" x14ac:dyDescent="0.3">
      <c r="C22" s="12" t="s">
        <v>79</v>
      </c>
      <c r="D22" s="18" t="s">
        <v>78</v>
      </c>
      <c r="E22" s="19"/>
      <c r="F22" s="20"/>
      <c r="G22" s="13">
        <f>'12-03-2024 265'!G19</f>
        <v>1055102.9999999998</v>
      </c>
      <c r="H22" s="10"/>
      <c r="I22" s="10"/>
      <c r="K22" s="10"/>
    </row>
    <row r="23" spans="2:13" ht="21.75" thickBot="1" x14ac:dyDescent="0.3">
      <c r="C23" s="18" t="s">
        <v>19</v>
      </c>
      <c r="D23" s="19"/>
      <c r="E23" s="19"/>
      <c r="F23" s="20"/>
      <c r="G23" s="14">
        <f>G21+G22</f>
        <v>1118323.4999999998</v>
      </c>
      <c r="H23" s="10"/>
      <c r="I23" s="10"/>
      <c r="K23" s="10"/>
    </row>
    <row r="24" spans="2:13" ht="21.75" thickBot="1" x14ac:dyDescent="0.3">
      <c r="C24" s="18" t="s">
        <v>80</v>
      </c>
      <c r="D24" s="19"/>
      <c r="E24" s="19"/>
      <c r="F24" s="20"/>
      <c r="G24" s="15">
        <v>50000</v>
      </c>
    </row>
    <row r="25" spans="2:13" ht="21.75" thickBot="1" x14ac:dyDescent="0.3">
      <c r="C25" s="18" t="s">
        <v>19</v>
      </c>
      <c r="D25" s="19"/>
      <c r="E25" s="19"/>
      <c r="F25" s="20"/>
      <c r="G25" s="14">
        <f>G23-G24</f>
        <v>1068323.4999999998</v>
      </c>
    </row>
  </sheetData>
  <sortState ref="D10:G18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5:F25"/>
    <mergeCell ref="C19:D19"/>
    <mergeCell ref="C20:F20"/>
    <mergeCell ref="C21:F21"/>
    <mergeCell ref="D22:F22"/>
    <mergeCell ref="C23:F23"/>
    <mergeCell ref="C24:F2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zoomScale="80" zoomScaleNormal="80" workbookViewId="0">
      <selection activeCell="G15" sqref="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267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81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14</v>
      </c>
      <c r="E10" s="5">
        <v>11</v>
      </c>
      <c r="F10" s="4">
        <v>7.5</v>
      </c>
      <c r="G10" s="4">
        <f>E10*F10</f>
        <v>82.5</v>
      </c>
    </row>
    <row r="11" spans="2:13" ht="18.75" x14ac:dyDescent="0.25">
      <c r="B11" s="1"/>
      <c r="C11" s="4">
        <v>2</v>
      </c>
      <c r="D11" s="5" t="s">
        <v>15</v>
      </c>
      <c r="E11" s="5">
        <v>80</v>
      </c>
      <c r="F11" s="4">
        <v>5</v>
      </c>
      <c r="G11" s="4">
        <f>E11*F11</f>
        <v>400</v>
      </c>
    </row>
    <row r="12" spans="2:13" ht="19.5" thickBot="1" x14ac:dyDescent="0.3">
      <c r="B12" s="1"/>
      <c r="C12" s="4">
        <v>3</v>
      </c>
      <c r="D12" s="5" t="s">
        <v>16</v>
      </c>
      <c r="E12" s="5">
        <v>40</v>
      </c>
      <c r="F12" s="4">
        <v>5</v>
      </c>
      <c r="G12" s="4">
        <f>E12*F12</f>
        <v>200</v>
      </c>
    </row>
    <row r="13" spans="2:13" ht="19.5" thickBot="1" x14ac:dyDescent="0.3">
      <c r="B13" s="1"/>
      <c r="C13" s="21" t="s">
        <v>17</v>
      </c>
      <c r="D13" s="22"/>
      <c r="E13" s="6">
        <f>SUM(E10:E12)</f>
        <v>131</v>
      </c>
      <c r="F13" s="7"/>
      <c r="G13" s="8">
        <f>SUM(G10:G12)</f>
        <v>682.5</v>
      </c>
    </row>
    <row r="14" spans="2:13" ht="21.75" thickBot="1" x14ac:dyDescent="0.3">
      <c r="B14" s="1"/>
      <c r="C14" s="18" t="s">
        <v>18</v>
      </c>
      <c r="D14" s="19"/>
      <c r="E14" s="19"/>
      <c r="F14" s="20"/>
      <c r="G14" s="9">
        <v>63</v>
      </c>
      <c r="M14" s="10"/>
    </row>
    <row r="15" spans="2:13" ht="21.75" thickBot="1" x14ac:dyDescent="0.3">
      <c r="B15" s="1"/>
      <c r="C15" s="18" t="s">
        <v>17</v>
      </c>
      <c r="D15" s="19"/>
      <c r="E15" s="19"/>
      <c r="F15" s="20"/>
      <c r="G15" s="11">
        <f>G13*G14</f>
        <v>42997.5</v>
      </c>
    </row>
    <row r="16" spans="2:13" ht="21.75" thickBot="1" x14ac:dyDescent="0.3">
      <c r="C16" s="12" t="s">
        <v>83</v>
      </c>
      <c r="D16" s="18" t="s">
        <v>82</v>
      </c>
      <c r="E16" s="19"/>
      <c r="F16" s="20"/>
      <c r="G16" s="13">
        <f>'13-03-2024 266'!G25</f>
        <v>1068323.4999999998</v>
      </c>
      <c r="H16" s="10"/>
      <c r="I16" s="10"/>
      <c r="K16" s="10"/>
    </row>
    <row r="17" spans="3:11" ht="21.75" thickBot="1" x14ac:dyDescent="0.3">
      <c r="C17" s="18" t="s">
        <v>19</v>
      </c>
      <c r="D17" s="19"/>
      <c r="E17" s="19"/>
      <c r="F17" s="20"/>
      <c r="G17" s="14">
        <f>G15+G16</f>
        <v>1111320.9999999998</v>
      </c>
      <c r="H17" s="10"/>
      <c r="I17" s="10"/>
      <c r="K17" s="10"/>
    </row>
    <row r="18" spans="3:11" ht="21.75" thickBot="1" x14ac:dyDescent="0.3">
      <c r="C18" s="18" t="s">
        <v>84</v>
      </c>
      <c r="D18" s="19"/>
      <c r="E18" s="19"/>
      <c r="F18" s="20"/>
      <c r="G18" s="15">
        <v>60000</v>
      </c>
    </row>
    <row r="19" spans="3:11" ht="21.75" thickBot="1" x14ac:dyDescent="0.3">
      <c r="C19" s="18" t="s">
        <v>19</v>
      </c>
      <c r="D19" s="19"/>
      <c r="E19" s="19"/>
      <c r="F19" s="20"/>
      <c r="G19" s="14">
        <f>G17-G18</f>
        <v>1051320.9999999998</v>
      </c>
    </row>
  </sheetData>
  <sortState ref="D10:G12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19:F19"/>
    <mergeCell ref="C13:D13"/>
    <mergeCell ref="C14:F14"/>
    <mergeCell ref="C15:F15"/>
    <mergeCell ref="D16:F16"/>
    <mergeCell ref="C17:F17"/>
    <mergeCell ref="C18:F1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zoomScale="80" zoomScaleNormal="80" workbookViewId="0">
      <selection activeCell="G16" sqref="G1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268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85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13</v>
      </c>
      <c r="E10" s="5">
        <v>4</v>
      </c>
      <c r="F10" s="4"/>
      <c r="G10" s="4">
        <v>53.5</v>
      </c>
    </row>
    <row r="11" spans="2:13" ht="18.75" x14ac:dyDescent="0.25">
      <c r="B11" s="1"/>
      <c r="C11" s="4">
        <v>2</v>
      </c>
      <c r="D11" s="5" t="s">
        <v>15</v>
      </c>
      <c r="E11" s="5">
        <v>75</v>
      </c>
      <c r="F11" s="4">
        <v>5</v>
      </c>
      <c r="G11" s="4">
        <f>E11*F11</f>
        <v>375</v>
      </c>
    </row>
    <row r="12" spans="2:13" ht="18.75" x14ac:dyDescent="0.25">
      <c r="B12" s="1"/>
      <c r="C12" s="4">
        <v>3</v>
      </c>
      <c r="D12" s="5" t="s">
        <v>29</v>
      </c>
      <c r="E12" s="5">
        <v>7</v>
      </c>
      <c r="F12" s="4">
        <v>4.0999999999999996</v>
      </c>
      <c r="G12" s="4">
        <f>E12*F12</f>
        <v>28.699999999999996</v>
      </c>
    </row>
    <row r="13" spans="2:13" ht="19.5" thickBot="1" x14ac:dyDescent="0.3">
      <c r="B13" s="1"/>
      <c r="C13" s="4">
        <v>4</v>
      </c>
      <c r="D13" s="5" t="s">
        <v>16</v>
      </c>
      <c r="E13" s="5">
        <v>30</v>
      </c>
      <c r="F13" s="4">
        <v>5</v>
      </c>
      <c r="G13" s="4">
        <f>E13*F13</f>
        <v>150</v>
      </c>
    </row>
    <row r="14" spans="2:13" ht="19.5" thickBot="1" x14ac:dyDescent="0.3">
      <c r="B14" s="1"/>
      <c r="C14" s="21" t="s">
        <v>17</v>
      </c>
      <c r="D14" s="22"/>
      <c r="E14" s="6">
        <f>SUM(E10:E13)</f>
        <v>116</v>
      </c>
      <c r="F14" s="7"/>
      <c r="G14" s="8">
        <f>SUM(G10:G13)</f>
        <v>607.20000000000005</v>
      </c>
    </row>
    <row r="15" spans="2:13" ht="21.75" thickBot="1" x14ac:dyDescent="0.3">
      <c r="B15" s="1"/>
      <c r="C15" s="18" t="s">
        <v>18</v>
      </c>
      <c r="D15" s="19"/>
      <c r="E15" s="19"/>
      <c r="F15" s="20"/>
      <c r="G15" s="9">
        <v>63</v>
      </c>
      <c r="M15" s="10"/>
    </row>
    <row r="16" spans="2:13" ht="21.75" thickBot="1" x14ac:dyDescent="0.3">
      <c r="B16" s="1"/>
      <c r="C16" s="18" t="s">
        <v>17</v>
      </c>
      <c r="D16" s="19"/>
      <c r="E16" s="19"/>
      <c r="F16" s="20"/>
      <c r="G16" s="11">
        <f>G14*G15</f>
        <v>38253.600000000006</v>
      </c>
    </row>
    <row r="17" spans="3:11" ht="21.75" thickBot="1" x14ac:dyDescent="0.3">
      <c r="C17" s="12" t="s">
        <v>87</v>
      </c>
      <c r="D17" s="18" t="s">
        <v>86</v>
      </c>
      <c r="E17" s="19"/>
      <c r="F17" s="20"/>
      <c r="G17" s="13">
        <f>'14-03-2024 267'!G19</f>
        <v>1051320.9999999998</v>
      </c>
      <c r="H17" s="10"/>
      <c r="I17" s="10"/>
      <c r="K17" s="10"/>
    </row>
    <row r="18" spans="3:11" ht="21.75" thickBot="1" x14ac:dyDescent="0.3">
      <c r="C18" s="18" t="s">
        <v>19</v>
      </c>
      <c r="D18" s="19"/>
      <c r="E18" s="19"/>
      <c r="F18" s="20"/>
      <c r="G18" s="14">
        <f>G16+G17</f>
        <v>1089574.5999999999</v>
      </c>
      <c r="H18" s="10"/>
      <c r="I18" s="10"/>
      <c r="K18" s="10"/>
    </row>
  </sheetData>
  <sortState ref="D10:G13">
    <sortCondition ref="D10"/>
  </sortState>
  <mergeCells count="12">
    <mergeCell ref="C14:D14"/>
    <mergeCell ref="C15:F15"/>
    <mergeCell ref="C16:F16"/>
    <mergeCell ref="D17:F17"/>
    <mergeCell ref="C18:F18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G15" sqref="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269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88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14</v>
      </c>
      <c r="E10" s="5">
        <v>6</v>
      </c>
      <c r="F10" s="4">
        <v>7</v>
      </c>
      <c r="G10" s="4">
        <f>E10*F10</f>
        <v>42</v>
      </c>
    </row>
    <row r="11" spans="2:13" ht="18.75" x14ac:dyDescent="0.25">
      <c r="B11" s="1"/>
      <c r="C11" s="4">
        <v>2</v>
      </c>
      <c r="D11" s="5" t="s">
        <v>15</v>
      </c>
      <c r="E11" s="5">
        <v>80</v>
      </c>
      <c r="F11" s="4">
        <v>5</v>
      </c>
      <c r="G11" s="4">
        <f>E11*F11</f>
        <v>400</v>
      </c>
    </row>
    <row r="12" spans="2:13" ht="19.5" thickBot="1" x14ac:dyDescent="0.3">
      <c r="B12" s="1"/>
      <c r="C12" s="4">
        <v>3</v>
      </c>
      <c r="D12" s="5" t="s">
        <v>16</v>
      </c>
      <c r="E12" s="5">
        <v>25</v>
      </c>
      <c r="F12" s="4">
        <v>5</v>
      </c>
      <c r="G12" s="4">
        <f>E12*F12</f>
        <v>125</v>
      </c>
    </row>
    <row r="13" spans="2:13" ht="19.5" thickBot="1" x14ac:dyDescent="0.3">
      <c r="B13" s="1"/>
      <c r="C13" s="21" t="s">
        <v>17</v>
      </c>
      <c r="D13" s="22"/>
      <c r="E13" s="6">
        <f>SUM(E10:E12)</f>
        <v>111</v>
      </c>
      <c r="F13" s="7"/>
      <c r="G13" s="8">
        <f>SUM(G10:G12)</f>
        <v>567</v>
      </c>
    </row>
    <row r="14" spans="2:13" ht="21.75" thickBot="1" x14ac:dyDescent="0.3">
      <c r="B14" s="1"/>
      <c r="C14" s="18" t="s">
        <v>18</v>
      </c>
      <c r="D14" s="19"/>
      <c r="E14" s="19"/>
      <c r="F14" s="20"/>
      <c r="G14" s="9">
        <v>63</v>
      </c>
      <c r="M14" s="10"/>
    </row>
    <row r="15" spans="2:13" ht="21.75" thickBot="1" x14ac:dyDescent="0.3">
      <c r="B15" s="1"/>
      <c r="C15" s="18" t="s">
        <v>17</v>
      </c>
      <c r="D15" s="19"/>
      <c r="E15" s="19"/>
      <c r="F15" s="20"/>
      <c r="G15" s="11">
        <f>G13*G14</f>
        <v>35721</v>
      </c>
    </row>
    <row r="16" spans="2:13" ht="21.75" thickBot="1" x14ac:dyDescent="0.3">
      <c r="C16" s="12" t="s">
        <v>90</v>
      </c>
      <c r="D16" s="18" t="s">
        <v>89</v>
      </c>
      <c r="E16" s="19"/>
      <c r="F16" s="20"/>
      <c r="G16" s="13">
        <f>'15-03-2024 268'!G18</f>
        <v>1089574.5999999999</v>
      </c>
      <c r="H16" s="10"/>
      <c r="I16" s="10"/>
      <c r="K16" s="10"/>
    </row>
    <row r="17" spans="3:11" ht="21.75" thickBot="1" x14ac:dyDescent="0.3">
      <c r="C17" s="18" t="s">
        <v>19</v>
      </c>
      <c r="D17" s="19"/>
      <c r="E17" s="19"/>
      <c r="F17" s="20"/>
      <c r="G17" s="14">
        <f>G15+G16</f>
        <v>1125295.5999999999</v>
      </c>
      <c r="H17" s="10"/>
      <c r="I17" s="10"/>
      <c r="K17" s="10"/>
    </row>
    <row r="18" spans="3:11" ht="21.75" thickBot="1" x14ac:dyDescent="0.3">
      <c r="C18" s="18" t="s">
        <v>91</v>
      </c>
      <c r="D18" s="19"/>
      <c r="E18" s="19"/>
      <c r="F18" s="20"/>
      <c r="G18" s="15">
        <v>40000</v>
      </c>
    </row>
    <row r="19" spans="3:11" ht="21.75" thickBot="1" x14ac:dyDescent="0.3">
      <c r="C19" s="18" t="s">
        <v>91</v>
      </c>
      <c r="D19" s="19"/>
      <c r="E19" s="19"/>
      <c r="F19" s="20"/>
      <c r="G19" s="15">
        <v>40000</v>
      </c>
    </row>
    <row r="20" spans="3:11" ht="21.75" thickBot="1" x14ac:dyDescent="0.3">
      <c r="C20" s="18" t="s">
        <v>19</v>
      </c>
      <c r="D20" s="19"/>
      <c r="E20" s="19"/>
      <c r="F20" s="20"/>
      <c r="G20" s="14">
        <f>G17-G18-G19</f>
        <v>1045295.5999999999</v>
      </c>
    </row>
  </sheetData>
  <sortState ref="D10:G12">
    <sortCondition ref="D10"/>
  </sortState>
  <mergeCells count="15">
    <mergeCell ref="C20:F20"/>
    <mergeCell ref="C18:F18"/>
    <mergeCell ref="C13:D13"/>
    <mergeCell ref="C14:F14"/>
    <mergeCell ref="C15:F15"/>
    <mergeCell ref="D16:F16"/>
    <mergeCell ref="C17:F17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zoomScale="80" zoomScaleNormal="80" workbookViewId="0">
      <selection activeCell="G15" sqref="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270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92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14</v>
      </c>
      <c r="E10" s="5">
        <v>10</v>
      </c>
      <c r="F10" s="4">
        <v>7.5</v>
      </c>
      <c r="G10" s="4">
        <f>E10*F10</f>
        <v>75</v>
      </c>
    </row>
    <row r="11" spans="2:13" ht="18.75" x14ac:dyDescent="0.25">
      <c r="B11" s="1"/>
      <c r="C11" s="4">
        <v>2</v>
      </c>
      <c r="D11" s="5" t="s">
        <v>15</v>
      </c>
      <c r="E11" s="5">
        <v>70</v>
      </c>
      <c r="F11" s="4">
        <v>5</v>
      </c>
      <c r="G11" s="4">
        <f>E11*F11</f>
        <v>350</v>
      </c>
    </row>
    <row r="12" spans="2:13" ht="19.5" thickBot="1" x14ac:dyDescent="0.3">
      <c r="B12" s="1"/>
      <c r="C12" s="4">
        <v>3</v>
      </c>
      <c r="D12" s="5" t="s">
        <v>16</v>
      </c>
      <c r="E12" s="5">
        <v>15</v>
      </c>
      <c r="F12" s="4">
        <v>5</v>
      </c>
      <c r="G12" s="4">
        <f>E12*F12</f>
        <v>75</v>
      </c>
    </row>
    <row r="13" spans="2:13" ht="19.5" thickBot="1" x14ac:dyDescent="0.3">
      <c r="B13" s="1"/>
      <c r="C13" s="21" t="s">
        <v>17</v>
      </c>
      <c r="D13" s="22"/>
      <c r="E13" s="6">
        <f>SUM(E10:E12)</f>
        <v>95</v>
      </c>
      <c r="F13" s="7"/>
      <c r="G13" s="8">
        <f>SUM(G10:G12)</f>
        <v>500</v>
      </c>
    </row>
    <row r="14" spans="2:13" ht="21.75" thickBot="1" x14ac:dyDescent="0.3">
      <c r="B14" s="1"/>
      <c r="C14" s="18" t="s">
        <v>18</v>
      </c>
      <c r="D14" s="19"/>
      <c r="E14" s="19"/>
      <c r="F14" s="20"/>
      <c r="G14" s="9">
        <v>63</v>
      </c>
      <c r="M14" s="10"/>
    </row>
    <row r="15" spans="2:13" ht="21.75" thickBot="1" x14ac:dyDescent="0.3">
      <c r="B15" s="1"/>
      <c r="C15" s="18" t="s">
        <v>17</v>
      </c>
      <c r="D15" s="19"/>
      <c r="E15" s="19"/>
      <c r="F15" s="20"/>
      <c r="G15" s="11">
        <f>G13*G14</f>
        <v>31500</v>
      </c>
    </row>
    <row r="16" spans="2:13" ht="21.75" thickBot="1" x14ac:dyDescent="0.3">
      <c r="C16" s="12" t="s">
        <v>96</v>
      </c>
      <c r="D16" s="18" t="s">
        <v>95</v>
      </c>
      <c r="E16" s="19"/>
      <c r="F16" s="20"/>
      <c r="G16" s="13">
        <f>'16-03-2024 269'!G20</f>
        <v>1045295.5999999999</v>
      </c>
      <c r="H16" s="10"/>
      <c r="I16" s="10"/>
      <c r="K16" s="10"/>
    </row>
    <row r="17" spans="3:11" ht="21.75" thickBot="1" x14ac:dyDescent="0.3">
      <c r="C17" s="18" t="s">
        <v>19</v>
      </c>
      <c r="D17" s="19"/>
      <c r="E17" s="19"/>
      <c r="F17" s="20"/>
      <c r="G17" s="14">
        <f>G15+G16</f>
        <v>1076795.5999999999</v>
      </c>
      <c r="H17" s="10"/>
      <c r="I17" s="10"/>
      <c r="K17" s="10"/>
    </row>
  </sheetData>
  <mergeCells count="12">
    <mergeCell ref="C13:D13"/>
    <mergeCell ref="C14:F14"/>
    <mergeCell ref="C15:F15"/>
    <mergeCell ref="D16:F16"/>
    <mergeCell ref="C17:F17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G16" sqref="G1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271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93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13</v>
      </c>
      <c r="E10" s="5">
        <v>5</v>
      </c>
      <c r="F10" s="4"/>
      <c r="G10" s="4">
        <v>61.7</v>
      </c>
    </row>
    <row r="11" spans="2:13" ht="18.75" x14ac:dyDescent="0.25">
      <c r="B11" s="1"/>
      <c r="C11" s="4">
        <v>2</v>
      </c>
      <c r="D11" s="5" t="s">
        <v>14</v>
      </c>
      <c r="E11" s="5">
        <v>10</v>
      </c>
      <c r="F11" s="4">
        <v>7.5</v>
      </c>
      <c r="G11" s="4">
        <f>E11*F11</f>
        <v>75</v>
      </c>
    </row>
    <row r="12" spans="2:13" ht="18.75" x14ac:dyDescent="0.25">
      <c r="B12" s="1"/>
      <c r="C12" s="4">
        <v>3</v>
      </c>
      <c r="D12" s="5" t="s">
        <v>15</v>
      </c>
      <c r="E12" s="5">
        <v>70</v>
      </c>
      <c r="F12" s="4">
        <v>5</v>
      </c>
      <c r="G12" s="4">
        <f>E12*F12</f>
        <v>350</v>
      </c>
    </row>
    <row r="13" spans="2:13" ht="19.5" thickBot="1" x14ac:dyDescent="0.3">
      <c r="B13" s="1"/>
      <c r="C13" s="4">
        <v>4</v>
      </c>
      <c r="D13" s="5" t="s">
        <v>16</v>
      </c>
      <c r="E13" s="5">
        <v>20</v>
      </c>
      <c r="F13" s="4">
        <v>5</v>
      </c>
      <c r="G13" s="4">
        <f>E13*F13</f>
        <v>100</v>
      </c>
    </row>
    <row r="14" spans="2:13" ht="19.5" thickBot="1" x14ac:dyDescent="0.3">
      <c r="B14" s="1"/>
      <c r="C14" s="21" t="s">
        <v>17</v>
      </c>
      <c r="D14" s="22"/>
      <c r="E14" s="6">
        <f>SUM(E10:E13)</f>
        <v>105</v>
      </c>
      <c r="F14" s="7"/>
      <c r="G14" s="8">
        <f>SUM(G10:G13)</f>
        <v>586.70000000000005</v>
      </c>
    </row>
    <row r="15" spans="2:13" ht="21.75" thickBot="1" x14ac:dyDescent="0.3">
      <c r="B15" s="1"/>
      <c r="C15" s="18" t="s">
        <v>18</v>
      </c>
      <c r="D15" s="19"/>
      <c r="E15" s="19"/>
      <c r="F15" s="20"/>
      <c r="G15" s="9">
        <v>63</v>
      </c>
      <c r="M15" s="10"/>
    </row>
    <row r="16" spans="2:13" ht="21.75" thickBot="1" x14ac:dyDescent="0.3">
      <c r="B16" s="1"/>
      <c r="C16" s="18" t="s">
        <v>17</v>
      </c>
      <c r="D16" s="19"/>
      <c r="E16" s="19"/>
      <c r="F16" s="20"/>
      <c r="G16" s="11">
        <f>G14*G15</f>
        <v>36962.100000000006</v>
      </c>
    </row>
    <row r="17" spans="3:11" ht="21.75" thickBot="1" x14ac:dyDescent="0.3">
      <c r="C17" s="12" t="s">
        <v>97</v>
      </c>
      <c r="D17" s="18" t="s">
        <v>94</v>
      </c>
      <c r="E17" s="19"/>
      <c r="F17" s="20"/>
      <c r="G17" s="13">
        <f>'17-03-2024 270'!G17</f>
        <v>1076795.5999999999</v>
      </c>
      <c r="H17" s="10"/>
      <c r="I17" s="10"/>
      <c r="K17" s="10"/>
    </row>
    <row r="18" spans="3:11" ht="21.75" thickBot="1" x14ac:dyDescent="0.3">
      <c r="C18" s="18" t="s">
        <v>19</v>
      </c>
      <c r="D18" s="19"/>
      <c r="E18" s="19"/>
      <c r="F18" s="20"/>
      <c r="G18" s="14">
        <f>G16+G17</f>
        <v>1113757.7</v>
      </c>
      <c r="H18" s="10"/>
      <c r="I18" s="10"/>
      <c r="K18" s="10"/>
    </row>
    <row r="19" spans="3:11" ht="21.75" thickBot="1" x14ac:dyDescent="0.3">
      <c r="C19" s="18" t="s">
        <v>98</v>
      </c>
      <c r="D19" s="19"/>
      <c r="E19" s="19"/>
      <c r="F19" s="20"/>
      <c r="G19" s="15">
        <v>40000</v>
      </c>
    </row>
    <row r="20" spans="3:11" ht="21.75" thickBot="1" x14ac:dyDescent="0.3">
      <c r="C20" s="18" t="s">
        <v>19</v>
      </c>
      <c r="D20" s="19"/>
      <c r="E20" s="19"/>
      <c r="F20" s="20"/>
      <c r="G20" s="14">
        <f>G18-G19</f>
        <v>1073757.7</v>
      </c>
    </row>
  </sheetData>
  <sortState ref="D10:G13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0:F20"/>
    <mergeCell ref="C14:D14"/>
    <mergeCell ref="C15:F15"/>
    <mergeCell ref="C16:F16"/>
    <mergeCell ref="D17:F17"/>
    <mergeCell ref="C18:F18"/>
    <mergeCell ref="C19:F19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zoomScale="80" zoomScaleNormal="80" workbookViewId="0">
      <selection activeCell="G15" sqref="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272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99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14</v>
      </c>
      <c r="E10" s="5">
        <v>10</v>
      </c>
      <c r="F10" s="4">
        <v>7.5</v>
      </c>
      <c r="G10" s="4">
        <f>E10*F10</f>
        <v>75</v>
      </c>
    </row>
    <row r="11" spans="2:13" ht="18.75" x14ac:dyDescent="0.25">
      <c r="B11" s="1"/>
      <c r="C11" s="4">
        <v>2</v>
      </c>
      <c r="D11" s="5" t="s">
        <v>15</v>
      </c>
      <c r="E11" s="5">
        <v>75</v>
      </c>
      <c r="F11" s="4">
        <v>5</v>
      </c>
      <c r="G11" s="4">
        <f>E11*F11</f>
        <v>375</v>
      </c>
    </row>
    <row r="12" spans="2:13" ht="19.5" thickBot="1" x14ac:dyDescent="0.3">
      <c r="B12" s="1"/>
      <c r="C12" s="4">
        <v>3</v>
      </c>
      <c r="D12" s="5" t="s">
        <v>16</v>
      </c>
      <c r="E12" s="5">
        <v>30</v>
      </c>
      <c r="F12" s="4">
        <v>5</v>
      </c>
      <c r="G12" s="4">
        <f>E12*F12</f>
        <v>150</v>
      </c>
    </row>
    <row r="13" spans="2:13" ht="19.5" thickBot="1" x14ac:dyDescent="0.3">
      <c r="B13" s="1"/>
      <c r="C13" s="21" t="s">
        <v>17</v>
      </c>
      <c r="D13" s="22"/>
      <c r="E13" s="6">
        <f>SUM(E10:E12)</f>
        <v>115</v>
      </c>
      <c r="F13" s="7"/>
      <c r="G13" s="8">
        <f>SUM(G10:G12)</f>
        <v>600</v>
      </c>
    </row>
    <row r="14" spans="2:13" ht="21.75" thickBot="1" x14ac:dyDescent="0.3">
      <c r="B14" s="1"/>
      <c r="C14" s="18" t="s">
        <v>18</v>
      </c>
      <c r="D14" s="19"/>
      <c r="E14" s="19"/>
      <c r="F14" s="20"/>
      <c r="G14" s="9">
        <v>63</v>
      </c>
      <c r="M14" s="10"/>
    </row>
    <row r="15" spans="2:13" ht="21.75" thickBot="1" x14ac:dyDescent="0.3">
      <c r="B15" s="1"/>
      <c r="C15" s="18" t="s">
        <v>17</v>
      </c>
      <c r="D15" s="19"/>
      <c r="E15" s="19"/>
      <c r="F15" s="20"/>
      <c r="G15" s="11">
        <f>G13*G14</f>
        <v>37800</v>
      </c>
    </row>
    <row r="16" spans="2:13" ht="21.75" thickBot="1" x14ac:dyDescent="0.3">
      <c r="C16" s="12" t="s">
        <v>101</v>
      </c>
      <c r="D16" s="18" t="s">
        <v>100</v>
      </c>
      <c r="E16" s="19"/>
      <c r="F16" s="20"/>
      <c r="G16" s="13">
        <f>'18-03-2024 271'!G20</f>
        <v>1073757.7</v>
      </c>
      <c r="H16" s="10"/>
      <c r="I16" s="10"/>
      <c r="K16" s="10"/>
    </row>
    <row r="17" spans="3:11" ht="21.75" thickBot="1" x14ac:dyDescent="0.3">
      <c r="C17" s="18" t="s">
        <v>19</v>
      </c>
      <c r="D17" s="19"/>
      <c r="E17" s="19"/>
      <c r="F17" s="20"/>
      <c r="G17" s="14">
        <f>G15+G16</f>
        <v>1111557.7</v>
      </c>
      <c r="H17" s="10"/>
      <c r="I17" s="10"/>
      <c r="K17" s="10"/>
    </row>
    <row r="18" spans="3:11" ht="21.75" thickBot="1" x14ac:dyDescent="0.3">
      <c r="C18" s="18" t="s">
        <v>102</v>
      </c>
      <c r="D18" s="19"/>
      <c r="E18" s="19"/>
      <c r="F18" s="20"/>
      <c r="G18" s="15">
        <v>80000</v>
      </c>
    </row>
    <row r="19" spans="3:11" ht="21.75" thickBot="1" x14ac:dyDescent="0.3">
      <c r="C19" s="18" t="s">
        <v>19</v>
      </c>
      <c r="D19" s="19"/>
      <c r="E19" s="19"/>
      <c r="F19" s="20"/>
      <c r="G19" s="14">
        <f>G17-G18</f>
        <v>1031557.7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19:F19"/>
    <mergeCell ref="C13:D13"/>
    <mergeCell ref="C14:F14"/>
    <mergeCell ref="C15:F15"/>
    <mergeCell ref="D16:F16"/>
    <mergeCell ref="C17:F17"/>
    <mergeCell ref="C18:F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A10" zoomScale="80" zoomScaleNormal="80" workbookViewId="0">
      <selection activeCell="G19" sqref="G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255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28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5</v>
      </c>
      <c r="F10" s="4">
        <v>5.7</v>
      </c>
      <c r="G10" s="4">
        <f>E10*F10</f>
        <v>28.5</v>
      </c>
    </row>
    <row r="11" spans="2:11" ht="18.75" x14ac:dyDescent="0.25">
      <c r="B11" s="1"/>
      <c r="C11" s="4">
        <v>2</v>
      </c>
      <c r="D11" s="5" t="s">
        <v>30</v>
      </c>
      <c r="E11" s="5">
        <v>6</v>
      </c>
      <c r="F11" s="4">
        <v>4.0999999999999996</v>
      </c>
      <c r="G11" s="4">
        <f>E11*F11</f>
        <v>24.599999999999998</v>
      </c>
    </row>
    <row r="12" spans="2:11" ht="18.75" x14ac:dyDescent="0.25">
      <c r="B12" s="1"/>
      <c r="C12" s="4">
        <v>3</v>
      </c>
      <c r="D12" s="5" t="s">
        <v>13</v>
      </c>
      <c r="E12" s="5">
        <v>3</v>
      </c>
      <c r="F12" s="4"/>
      <c r="G12" s="4">
        <v>38.6</v>
      </c>
    </row>
    <row r="13" spans="2:11" ht="18.75" x14ac:dyDescent="0.25">
      <c r="B13" s="1"/>
      <c r="C13" s="4">
        <v>4</v>
      </c>
      <c r="D13" s="5" t="s">
        <v>14</v>
      </c>
      <c r="E13" s="5">
        <v>7</v>
      </c>
      <c r="F13" s="4">
        <v>7</v>
      </c>
      <c r="G13" s="4">
        <f>E13*F13</f>
        <v>49</v>
      </c>
    </row>
    <row r="14" spans="2:11" ht="18.75" x14ac:dyDescent="0.25">
      <c r="B14" s="1"/>
      <c r="C14" s="4">
        <v>5</v>
      </c>
      <c r="D14" s="5" t="s">
        <v>15</v>
      </c>
      <c r="E14" s="5">
        <v>55</v>
      </c>
      <c r="F14" s="4">
        <v>5</v>
      </c>
      <c r="G14" s="4">
        <f>E14*F14</f>
        <v>275</v>
      </c>
    </row>
    <row r="15" spans="2:11" ht="18.75" x14ac:dyDescent="0.25">
      <c r="B15" s="1"/>
      <c r="C15" s="4">
        <v>6</v>
      </c>
      <c r="D15" s="5" t="s">
        <v>29</v>
      </c>
      <c r="E15" s="5">
        <v>6</v>
      </c>
      <c r="F15" s="4">
        <v>4.0999999999999996</v>
      </c>
      <c r="G15" s="4">
        <f>E15*F15</f>
        <v>24.599999999999998</v>
      </c>
    </row>
    <row r="16" spans="2:11" ht="19.5" thickBot="1" x14ac:dyDescent="0.3">
      <c r="B16" s="1"/>
      <c r="C16" s="4">
        <v>7</v>
      </c>
      <c r="D16" s="5" t="s">
        <v>16</v>
      </c>
      <c r="E16" s="5">
        <v>35</v>
      </c>
      <c r="F16" s="4">
        <v>5</v>
      </c>
      <c r="G16" s="4">
        <f>E16*F16</f>
        <v>175</v>
      </c>
    </row>
    <row r="17" spans="2:13" ht="19.5" thickBot="1" x14ac:dyDescent="0.3">
      <c r="B17" s="1"/>
      <c r="C17" s="21" t="s">
        <v>17</v>
      </c>
      <c r="D17" s="22"/>
      <c r="E17" s="6">
        <f>SUM(E10:E16)</f>
        <v>117</v>
      </c>
      <c r="F17" s="7"/>
      <c r="G17" s="8">
        <f>SUM(G10:G16)</f>
        <v>615.29999999999995</v>
      </c>
    </row>
    <row r="18" spans="2:13" ht="21.75" thickBot="1" x14ac:dyDescent="0.3">
      <c r="B18" s="1"/>
      <c r="C18" s="18" t="s">
        <v>18</v>
      </c>
      <c r="D18" s="19"/>
      <c r="E18" s="19"/>
      <c r="F18" s="20"/>
      <c r="G18" s="9">
        <v>66</v>
      </c>
      <c r="M18" s="10"/>
    </row>
    <row r="19" spans="2:13" ht="21.75" thickBot="1" x14ac:dyDescent="0.3">
      <c r="B19" s="1"/>
      <c r="C19" s="18" t="s">
        <v>17</v>
      </c>
      <c r="D19" s="19"/>
      <c r="E19" s="19"/>
      <c r="F19" s="20"/>
      <c r="G19" s="11">
        <f>G17*G18</f>
        <v>40609.799999999996</v>
      </c>
    </row>
    <row r="20" spans="2:13" ht="21.75" thickBot="1" x14ac:dyDescent="0.3">
      <c r="C20" s="12" t="s">
        <v>33</v>
      </c>
      <c r="D20" s="18" t="s">
        <v>34</v>
      </c>
      <c r="E20" s="19"/>
      <c r="F20" s="20"/>
      <c r="G20" s="13">
        <f>'01-03-2024 254'!G24</f>
        <v>977459.89999999956</v>
      </c>
      <c r="H20" s="10"/>
      <c r="I20" s="10"/>
      <c r="K20" s="10"/>
    </row>
    <row r="21" spans="2:13" ht="21.75" thickBot="1" x14ac:dyDescent="0.3">
      <c r="C21" s="18" t="s">
        <v>19</v>
      </c>
      <c r="D21" s="19"/>
      <c r="E21" s="19"/>
      <c r="F21" s="20"/>
      <c r="G21" s="14">
        <f>G19+G20</f>
        <v>1018069.6999999996</v>
      </c>
      <c r="H21" s="10"/>
      <c r="I21" s="10"/>
      <c r="K21" s="10"/>
    </row>
    <row r="22" spans="2:13" ht="21.75" thickBot="1" x14ac:dyDescent="0.3">
      <c r="C22" s="18" t="s">
        <v>31</v>
      </c>
      <c r="D22" s="19"/>
      <c r="E22" s="19"/>
      <c r="F22" s="20"/>
      <c r="G22" s="15">
        <v>40000</v>
      </c>
    </row>
    <row r="23" spans="2:13" ht="21.75" thickBot="1" x14ac:dyDescent="0.3">
      <c r="C23" s="18" t="s">
        <v>19</v>
      </c>
      <c r="D23" s="19"/>
      <c r="E23" s="19"/>
      <c r="F23" s="20"/>
      <c r="G23" s="14">
        <f>G21-G22</f>
        <v>978069.6999999996</v>
      </c>
    </row>
  </sheetData>
  <sortState ref="D10:G16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23:F23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G19" sqref="G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273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103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14</v>
      </c>
      <c r="E10" s="5">
        <v>15</v>
      </c>
      <c r="F10" s="4">
        <v>7.5</v>
      </c>
      <c r="G10" s="4">
        <f t="shared" ref="G10:G16" si="0">E10*F10</f>
        <v>112.5</v>
      </c>
    </row>
    <row r="11" spans="2:11" ht="18.75" x14ac:dyDescent="0.25">
      <c r="B11" s="1"/>
      <c r="C11" s="4">
        <v>2</v>
      </c>
      <c r="D11" s="5" t="s">
        <v>77</v>
      </c>
      <c r="E11" s="5">
        <v>3</v>
      </c>
      <c r="F11" s="4">
        <v>5</v>
      </c>
      <c r="G11" s="4">
        <f t="shared" si="0"/>
        <v>15</v>
      </c>
    </row>
    <row r="12" spans="2:11" ht="18.75" x14ac:dyDescent="0.25">
      <c r="B12" s="1"/>
      <c r="C12" s="4">
        <v>3</v>
      </c>
      <c r="D12" s="5" t="s">
        <v>48</v>
      </c>
      <c r="E12" s="5">
        <v>6</v>
      </c>
      <c r="F12" s="4">
        <v>5</v>
      </c>
      <c r="G12" s="4">
        <f t="shared" si="0"/>
        <v>30</v>
      </c>
    </row>
    <row r="13" spans="2:11" ht="18.75" x14ac:dyDescent="0.25">
      <c r="B13" s="1"/>
      <c r="C13" s="4">
        <v>4</v>
      </c>
      <c r="D13" s="5" t="s">
        <v>15</v>
      </c>
      <c r="E13" s="5">
        <v>80</v>
      </c>
      <c r="F13" s="4">
        <v>5</v>
      </c>
      <c r="G13" s="4">
        <f t="shared" si="0"/>
        <v>400</v>
      </c>
    </row>
    <row r="14" spans="2:11" ht="18.75" x14ac:dyDescent="0.25">
      <c r="B14" s="1"/>
      <c r="C14" s="4">
        <v>5</v>
      </c>
      <c r="D14" s="5" t="s">
        <v>47</v>
      </c>
      <c r="E14" s="5">
        <v>5</v>
      </c>
      <c r="F14" s="4">
        <v>5</v>
      </c>
      <c r="G14" s="4">
        <f t="shared" si="0"/>
        <v>25</v>
      </c>
    </row>
    <row r="15" spans="2:11" ht="18.75" x14ac:dyDescent="0.25">
      <c r="B15" s="1"/>
      <c r="C15" s="4">
        <v>6</v>
      </c>
      <c r="D15" s="5" t="s">
        <v>49</v>
      </c>
      <c r="E15" s="5">
        <v>9</v>
      </c>
      <c r="F15" s="4">
        <v>5</v>
      </c>
      <c r="G15" s="4">
        <f t="shared" si="0"/>
        <v>45</v>
      </c>
    </row>
    <row r="16" spans="2:11" ht="19.5" thickBot="1" x14ac:dyDescent="0.3">
      <c r="B16" s="1"/>
      <c r="C16" s="4">
        <v>7</v>
      </c>
      <c r="D16" s="5" t="s">
        <v>16</v>
      </c>
      <c r="E16" s="5">
        <v>30</v>
      </c>
      <c r="F16" s="4">
        <v>5</v>
      </c>
      <c r="G16" s="4">
        <f t="shared" si="0"/>
        <v>150</v>
      </c>
    </row>
    <row r="17" spans="2:13" ht="19.5" thickBot="1" x14ac:dyDescent="0.3">
      <c r="B17" s="1"/>
      <c r="C17" s="21" t="s">
        <v>17</v>
      </c>
      <c r="D17" s="22"/>
      <c r="E17" s="6">
        <f>SUM(E10:E16)</f>
        <v>148</v>
      </c>
      <c r="F17" s="7"/>
      <c r="G17" s="8">
        <f>SUM(G10:G16)</f>
        <v>777.5</v>
      </c>
    </row>
    <row r="18" spans="2:13" ht="21.75" thickBot="1" x14ac:dyDescent="0.3">
      <c r="B18" s="1"/>
      <c r="C18" s="18" t="s">
        <v>18</v>
      </c>
      <c r="D18" s="19"/>
      <c r="E18" s="19"/>
      <c r="F18" s="20"/>
      <c r="G18" s="9">
        <v>63</v>
      </c>
      <c r="M18" s="10"/>
    </row>
    <row r="19" spans="2:13" ht="21.75" thickBot="1" x14ac:dyDescent="0.3">
      <c r="B19" s="1"/>
      <c r="C19" s="18" t="s">
        <v>17</v>
      </c>
      <c r="D19" s="19"/>
      <c r="E19" s="19"/>
      <c r="F19" s="20"/>
      <c r="G19" s="11">
        <f>G17*G18</f>
        <v>48982.5</v>
      </c>
    </row>
    <row r="20" spans="2:13" ht="21.75" thickBot="1" x14ac:dyDescent="0.3">
      <c r="C20" s="12" t="s">
        <v>105</v>
      </c>
      <c r="D20" s="18" t="s">
        <v>104</v>
      </c>
      <c r="E20" s="19"/>
      <c r="F20" s="20"/>
      <c r="G20" s="13">
        <f>'19-03-2024 272'!G19</f>
        <v>1031557.7</v>
      </c>
      <c r="H20" s="10"/>
      <c r="I20" s="10"/>
      <c r="K20" s="10"/>
    </row>
    <row r="21" spans="2:13" ht="21.75" thickBot="1" x14ac:dyDescent="0.3">
      <c r="C21" s="18" t="s">
        <v>19</v>
      </c>
      <c r="D21" s="19"/>
      <c r="E21" s="19"/>
      <c r="F21" s="20"/>
      <c r="G21" s="14">
        <f>G19+G20</f>
        <v>1080540.2</v>
      </c>
      <c r="H21" s="10"/>
      <c r="I21" s="10"/>
      <c r="K21" s="10"/>
    </row>
  </sheetData>
  <sortState ref="D10:G16">
    <sortCondition ref="D10"/>
  </sortState>
  <mergeCells count="12">
    <mergeCell ref="C7:D8"/>
    <mergeCell ref="E7:G8"/>
    <mergeCell ref="C3:C4"/>
    <mergeCell ref="D3:F4"/>
    <mergeCell ref="G3:G4"/>
    <mergeCell ref="C5:C6"/>
    <mergeCell ref="D5:G6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G16" sqref="G1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274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106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13</v>
      </c>
      <c r="E10" s="5">
        <v>4</v>
      </c>
      <c r="F10" s="4"/>
      <c r="G10" s="4">
        <v>47.7</v>
      </c>
    </row>
    <row r="11" spans="2:13" ht="18.75" x14ac:dyDescent="0.25">
      <c r="B11" s="1"/>
      <c r="C11" s="4">
        <v>2</v>
      </c>
      <c r="D11" s="5" t="s">
        <v>15</v>
      </c>
      <c r="E11" s="5">
        <v>75</v>
      </c>
      <c r="F11" s="4">
        <v>5</v>
      </c>
      <c r="G11" s="4">
        <f>E11*F11</f>
        <v>375</v>
      </c>
    </row>
    <row r="12" spans="2:13" ht="18.75" x14ac:dyDescent="0.25">
      <c r="B12" s="1"/>
      <c r="C12" s="4">
        <v>3</v>
      </c>
      <c r="D12" s="5" t="s">
        <v>29</v>
      </c>
      <c r="E12" s="5">
        <v>10</v>
      </c>
      <c r="F12" s="4">
        <v>4.0999999999999996</v>
      </c>
      <c r="G12" s="4">
        <f>E12*F12</f>
        <v>41</v>
      </c>
    </row>
    <row r="13" spans="2:13" ht="19.5" thickBot="1" x14ac:dyDescent="0.3">
      <c r="B13" s="1"/>
      <c r="C13" s="4">
        <v>4</v>
      </c>
      <c r="D13" s="5" t="s">
        <v>16</v>
      </c>
      <c r="E13" s="5">
        <v>25</v>
      </c>
      <c r="F13" s="4">
        <v>5</v>
      </c>
      <c r="G13" s="4">
        <f>E13*F13</f>
        <v>125</v>
      </c>
    </row>
    <row r="14" spans="2:13" ht="19.5" thickBot="1" x14ac:dyDescent="0.3">
      <c r="B14" s="1"/>
      <c r="C14" s="21" t="s">
        <v>17</v>
      </c>
      <c r="D14" s="22"/>
      <c r="E14" s="6">
        <f>SUM(E10:E13)</f>
        <v>114</v>
      </c>
      <c r="F14" s="7"/>
      <c r="G14" s="8">
        <f>SUM(G10:G13)</f>
        <v>588.70000000000005</v>
      </c>
    </row>
    <row r="15" spans="2:13" ht="21.75" thickBot="1" x14ac:dyDescent="0.3">
      <c r="B15" s="1"/>
      <c r="C15" s="18" t="s">
        <v>18</v>
      </c>
      <c r="D15" s="19"/>
      <c r="E15" s="19"/>
      <c r="F15" s="20"/>
      <c r="G15" s="9">
        <v>63</v>
      </c>
      <c r="M15" s="10"/>
    </row>
    <row r="16" spans="2:13" ht="21.75" thickBot="1" x14ac:dyDescent="0.3">
      <c r="B16" s="1"/>
      <c r="C16" s="18" t="s">
        <v>17</v>
      </c>
      <c r="D16" s="19"/>
      <c r="E16" s="19"/>
      <c r="F16" s="20"/>
      <c r="G16" s="11">
        <f>G14*G15</f>
        <v>37088.100000000006</v>
      </c>
    </row>
    <row r="17" spans="3:11" ht="21.75" thickBot="1" x14ac:dyDescent="0.3">
      <c r="C17" s="12" t="s">
        <v>108</v>
      </c>
      <c r="D17" s="18" t="s">
        <v>107</v>
      </c>
      <c r="E17" s="19"/>
      <c r="F17" s="20"/>
      <c r="G17" s="13">
        <f>'20-03-2024 273'!G21</f>
        <v>1080540.2</v>
      </c>
      <c r="H17" s="10"/>
      <c r="I17" s="10"/>
      <c r="K17" s="10"/>
    </row>
    <row r="18" spans="3:11" ht="21.75" thickBot="1" x14ac:dyDescent="0.3">
      <c r="C18" s="18" t="s">
        <v>19</v>
      </c>
      <c r="D18" s="19"/>
      <c r="E18" s="19"/>
      <c r="F18" s="20"/>
      <c r="G18" s="14">
        <f>G16+G17</f>
        <v>1117628.3</v>
      </c>
      <c r="H18" s="10"/>
      <c r="I18" s="10"/>
      <c r="K18" s="10"/>
    </row>
    <row r="19" spans="3:11" ht="21.75" thickBot="1" x14ac:dyDescent="0.3">
      <c r="C19" s="18" t="s">
        <v>109</v>
      </c>
      <c r="D19" s="19"/>
      <c r="E19" s="19"/>
      <c r="F19" s="20"/>
      <c r="G19" s="15">
        <v>80000</v>
      </c>
    </row>
    <row r="20" spans="3:11" ht="21.75" thickBot="1" x14ac:dyDescent="0.3">
      <c r="C20" s="18" t="s">
        <v>19</v>
      </c>
      <c r="D20" s="19"/>
      <c r="E20" s="19"/>
      <c r="F20" s="20"/>
      <c r="G20" s="14">
        <f>G18-G19</f>
        <v>1037628.3</v>
      </c>
    </row>
  </sheetData>
  <sortState ref="D10:G13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0:F20"/>
    <mergeCell ref="C14:D14"/>
    <mergeCell ref="C15:F15"/>
    <mergeCell ref="C16:F16"/>
    <mergeCell ref="D17:F17"/>
    <mergeCell ref="C18:F18"/>
    <mergeCell ref="C19:F19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zoomScale="80" zoomScaleNormal="80" workbookViewId="0">
      <selection activeCell="G17" sqref="G1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275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110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15</v>
      </c>
      <c r="E10" s="5">
        <v>75</v>
      </c>
      <c r="F10" s="4">
        <v>5</v>
      </c>
      <c r="G10" s="4">
        <f>E10*F10</f>
        <v>375</v>
      </c>
    </row>
    <row r="11" spans="2:13" ht="18.75" x14ac:dyDescent="0.25">
      <c r="B11" s="1"/>
      <c r="C11" s="4">
        <v>2</v>
      </c>
      <c r="D11" s="5" t="s">
        <v>14</v>
      </c>
      <c r="E11" s="5">
        <v>12</v>
      </c>
      <c r="F11" s="4">
        <v>7.5</v>
      </c>
      <c r="G11" s="4">
        <f>E11*F11</f>
        <v>90</v>
      </c>
    </row>
    <row r="12" spans="2:13" ht="19.5" thickBot="1" x14ac:dyDescent="0.3">
      <c r="B12" s="1"/>
      <c r="C12" s="4">
        <v>3</v>
      </c>
      <c r="D12" s="5" t="s">
        <v>16</v>
      </c>
      <c r="E12" s="5">
        <v>25</v>
      </c>
      <c r="F12" s="4">
        <v>5</v>
      </c>
      <c r="G12" s="4">
        <f>E12*F12</f>
        <v>125</v>
      </c>
    </row>
    <row r="13" spans="2:13" ht="19.5" thickBot="1" x14ac:dyDescent="0.3">
      <c r="B13" s="1"/>
      <c r="C13" s="21" t="s">
        <v>17</v>
      </c>
      <c r="D13" s="22"/>
      <c r="E13" s="6">
        <f>SUM(E10:E12)</f>
        <v>112</v>
      </c>
      <c r="F13" s="7"/>
      <c r="G13" s="8">
        <f>SUM(G10:G12)</f>
        <v>590</v>
      </c>
    </row>
    <row r="14" spans="2:13" ht="21.75" thickBot="1" x14ac:dyDescent="0.3">
      <c r="B14" s="1"/>
      <c r="C14" s="18" t="s">
        <v>18</v>
      </c>
      <c r="D14" s="19"/>
      <c r="E14" s="19"/>
      <c r="F14" s="20"/>
      <c r="G14" s="9">
        <v>63</v>
      </c>
      <c r="M14" s="10"/>
    </row>
    <row r="15" spans="2:13" ht="21.75" thickBot="1" x14ac:dyDescent="0.3">
      <c r="B15" s="1"/>
      <c r="C15" s="18" t="s">
        <v>17</v>
      </c>
      <c r="D15" s="19"/>
      <c r="E15" s="19"/>
      <c r="F15" s="20"/>
      <c r="G15" s="11">
        <f>G13*G14</f>
        <v>37170</v>
      </c>
    </row>
    <row r="16" spans="2:13" ht="21.75" thickBot="1" x14ac:dyDescent="0.3">
      <c r="B16" s="1"/>
      <c r="C16" s="18" t="s">
        <v>111</v>
      </c>
      <c r="D16" s="19"/>
      <c r="E16" s="19"/>
      <c r="F16" s="20"/>
      <c r="G16" s="9">
        <f>24*45</f>
        <v>1080</v>
      </c>
      <c r="M16" s="10"/>
    </row>
    <row r="17" spans="2:11" ht="21.75" thickBot="1" x14ac:dyDescent="0.3">
      <c r="B17" s="1"/>
      <c r="C17" s="18" t="s">
        <v>17</v>
      </c>
      <c r="D17" s="19"/>
      <c r="E17" s="19"/>
      <c r="F17" s="20"/>
      <c r="G17" s="11">
        <f>G15+G16</f>
        <v>38250</v>
      </c>
    </row>
    <row r="18" spans="2:11" ht="21.75" thickBot="1" x14ac:dyDescent="0.3">
      <c r="C18" s="12" t="s">
        <v>113</v>
      </c>
      <c r="D18" s="18" t="s">
        <v>112</v>
      </c>
      <c r="E18" s="19"/>
      <c r="F18" s="20"/>
      <c r="G18" s="13">
        <f>'21-03-2024 274'!G20</f>
        <v>1037628.3</v>
      </c>
      <c r="H18" s="10"/>
      <c r="I18" s="10"/>
      <c r="K18" s="10"/>
    </row>
    <row r="19" spans="2:11" ht="21.75" thickBot="1" x14ac:dyDescent="0.3">
      <c r="C19" s="18" t="s">
        <v>19</v>
      </c>
      <c r="D19" s="19"/>
      <c r="E19" s="19"/>
      <c r="F19" s="20"/>
      <c r="G19" s="14">
        <f>G17+G18</f>
        <v>1075878.3</v>
      </c>
      <c r="H19" s="10"/>
      <c r="I19" s="10"/>
      <c r="K19" s="10"/>
    </row>
  </sheetData>
  <mergeCells count="14">
    <mergeCell ref="C19:F19"/>
    <mergeCell ref="C3:C4"/>
    <mergeCell ref="D3:F4"/>
    <mergeCell ref="G3:G4"/>
    <mergeCell ref="C5:C6"/>
    <mergeCell ref="D5:G6"/>
    <mergeCell ref="C7:D8"/>
    <mergeCell ref="E7:G8"/>
    <mergeCell ref="C16:F16"/>
    <mergeCell ref="C13:D13"/>
    <mergeCell ref="C14:F14"/>
    <mergeCell ref="C15:F15"/>
    <mergeCell ref="D18:F18"/>
    <mergeCell ref="C17:F17"/>
  </mergeCells>
  <pageMargins left="0.7" right="0.7" top="0.75" bottom="0.75" header="0.3" footer="0.3"/>
  <pageSetup paperSize="9" orientation="portrait" r:id="rId1"/>
  <ignoredErrors>
    <ignoredError sqref="G18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G15" sqref="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276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117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12</v>
      </c>
      <c r="E10" s="5">
        <v>5</v>
      </c>
      <c r="F10" s="4">
        <v>5.7</v>
      </c>
      <c r="G10" s="4">
        <f>E10*F10</f>
        <v>28.5</v>
      </c>
    </row>
    <row r="11" spans="2:13" ht="18.75" x14ac:dyDescent="0.25">
      <c r="B11" s="1"/>
      <c r="C11" s="4">
        <v>2</v>
      </c>
      <c r="D11" s="5" t="s">
        <v>15</v>
      </c>
      <c r="E11" s="5">
        <v>80</v>
      </c>
      <c r="F11" s="4">
        <v>5</v>
      </c>
      <c r="G11" s="4">
        <f>E11*F11</f>
        <v>400</v>
      </c>
    </row>
    <row r="12" spans="2:13" ht="19.5" thickBot="1" x14ac:dyDescent="0.3">
      <c r="B12" s="1"/>
      <c r="C12" s="4">
        <v>3</v>
      </c>
      <c r="D12" s="5" t="s">
        <v>16</v>
      </c>
      <c r="E12" s="5">
        <v>30</v>
      </c>
      <c r="F12" s="4">
        <v>5</v>
      </c>
      <c r="G12" s="4">
        <f>E12*F12</f>
        <v>150</v>
      </c>
    </row>
    <row r="13" spans="2:13" ht="19.5" thickBot="1" x14ac:dyDescent="0.3">
      <c r="B13" s="1"/>
      <c r="C13" s="21" t="s">
        <v>17</v>
      </c>
      <c r="D13" s="22"/>
      <c r="E13" s="6">
        <f>SUM(E10:E12)</f>
        <v>115</v>
      </c>
      <c r="F13" s="7"/>
      <c r="G13" s="8">
        <f>SUM(G10:G12)</f>
        <v>578.5</v>
      </c>
    </row>
    <row r="14" spans="2:13" ht="21.75" thickBot="1" x14ac:dyDescent="0.3">
      <c r="B14" s="1"/>
      <c r="C14" s="18" t="s">
        <v>18</v>
      </c>
      <c r="D14" s="19"/>
      <c r="E14" s="19"/>
      <c r="F14" s="20"/>
      <c r="G14" s="9">
        <v>63</v>
      </c>
      <c r="M14" s="10"/>
    </row>
    <row r="15" spans="2:13" ht="21.75" thickBot="1" x14ac:dyDescent="0.3">
      <c r="B15" s="1"/>
      <c r="C15" s="18" t="s">
        <v>17</v>
      </c>
      <c r="D15" s="19"/>
      <c r="E15" s="19"/>
      <c r="F15" s="20"/>
      <c r="G15" s="11">
        <f>G13*G14</f>
        <v>36445.5</v>
      </c>
    </row>
    <row r="16" spans="2:13" ht="21.75" thickBot="1" x14ac:dyDescent="0.3">
      <c r="C16" s="12" t="s">
        <v>116</v>
      </c>
      <c r="D16" s="18" t="s">
        <v>115</v>
      </c>
      <c r="E16" s="19"/>
      <c r="F16" s="20"/>
      <c r="G16" s="13">
        <f>'22-03-2024 275'!G19</f>
        <v>1075878.3</v>
      </c>
      <c r="H16" s="10"/>
      <c r="I16" s="10"/>
      <c r="K16" s="10"/>
    </row>
    <row r="17" spans="3:11" ht="21.75" thickBot="1" x14ac:dyDescent="0.3">
      <c r="C17" s="18" t="s">
        <v>19</v>
      </c>
      <c r="D17" s="19"/>
      <c r="E17" s="19"/>
      <c r="F17" s="20"/>
      <c r="G17" s="14">
        <f>G15+G16</f>
        <v>1112323.8</v>
      </c>
      <c r="H17" s="10"/>
      <c r="I17" s="10"/>
      <c r="K17" s="10"/>
    </row>
    <row r="18" spans="3:11" ht="15.75" thickBot="1" x14ac:dyDescent="0.3"/>
    <row r="19" spans="3:11" x14ac:dyDescent="0.25">
      <c r="C19" s="45" t="s">
        <v>114</v>
      </c>
      <c r="D19" s="46"/>
      <c r="E19" s="46"/>
      <c r="F19" s="46"/>
      <c r="G19" s="47"/>
    </row>
    <row r="20" spans="3:11" ht="15.75" thickBot="1" x14ac:dyDescent="0.3">
      <c r="C20" s="48"/>
      <c r="D20" s="49"/>
      <c r="E20" s="49"/>
      <c r="F20" s="49"/>
      <c r="G20" s="50"/>
    </row>
    <row r="21" spans="3:11" x14ac:dyDescent="0.25">
      <c r="C21" s="17"/>
    </row>
  </sheetData>
  <mergeCells count="13">
    <mergeCell ref="C15:F15"/>
    <mergeCell ref="D16:F16"/>
    <mergeCell ref="C17:F17"/>
    <mergeCell ref="C19:G20"/>
    <mergeCell ref="C3:C4"/>
    <mergeCell ref="D3:F4"/>
    <mergeCell ref="G3:G4"/>
    <mergeCell ref="C5:C6"/>
    <mergeCell ref="D5:G6"/>
    <mergeCell ref="C7:D8"/>
    <mergeCell ref="E7:G8"/>
    <mergeCell ref="C13:D13"/>
    <mergeCell ref="C14:F14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G16" sqref="G1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277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122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13</v>
      </c>
      <c r="E10" s="5">
        <v>3</v>
      </c>
      <c r="F10" s="4"/>
      <c r="G10" s="4">
        <v>36.1</v>
      </c>
    </row>
    <row r="11" spans="2:13" ht="18.75" x14ac:dyDescent="0.25">
      <c r="B11" s="1"/>
      <c r="C11" s="4">
        <v>2</v>
      </c>
      <c r="D11" s="5" t="s">
        <v>14</v>
      </c>
      <c r="E11" s="5">
        <v>5</v>
      </c>
      <c r="F11" s="4">
        <v>7.5</v>
      </c>
      <c r="G11" s="4">
        <f>E11*F11</f>
        <v>37.5</v>
      </c>
    </row>
    <row r="12" spans="2:13" ht="18.75" x14ac:dyDescent="0.25">
      <c r="B12" s="1"/>
      <c r="C12" s="4">
        <v>3</v>
      </c>
      <c r="D12" s="5" t="s">
        <v>15</v>
      </c>
      <c r="E12" s="5">
        <v>80</v>
      </c>
      <c r="F12" s="4">
        <v>5</v>
      </c>
      <c r="G12" s="4">
        <f>E12*F12</f>
        <v>400</v>
      </c>
    </row>
    <row r="13" spans="2:13" ht="19.5" thickBot="1" x14ac:dyDescent="0.3">
      <c r="B13" s="1"/>
      <c r="C13" s="4">
        <v>4</v>
      </c>
      <c r="D13" s="5" t="s">
        <v>16</v>
      </c>
      <c r="E13" s="5">
        <v>30</v>
      </c>
      <c r="F13" s="4">
        <v>5</v>
      </c>
      <c r="G13" s="4">
        <f>E13*F13</f>
        <v>150</v>
      </c>
    </row>
    <row r="14" spans="2:13" ht="19.5" thickBot="1" x14ac:dyDescent="0.3">
      <c r="B14" s="1"/>
      <c r="C14" s="21" t="s">
        <v>17</v>
      </c>
      <c r="D14" s="22"/>
      <c r="E14" s="6">
        <f>SUM(E10:E13)</f>
        <v>118</v>
      </c>
      <c r="F14" s="7"/>
      <c r="G14" s="8">
        <f>SUM(G10:G13)</f>
        <v>623.6</v>
      </c>
    </row>
    <row r="15" spans="2:13" ht="21.75" thickBot="1" x14ac:dyDescent="0.3">
      <c r="B15" s="1"/>
      <c r="C15" s="18" t="s">
        <v>18</v>
      </c>
      <c r="D15" s="19"/>
      <c r="E15" s="19"/>
      <c r="F15" s="20"/>
      <c r="G15" s="9">
        <v>63</v>
      </c>
      <c r="M15" s="10"/>
    </row>
    <row r="16" spans="2:13" ht="21.75" thickBot="1" x14ac:dyDescent="0.3">
      <c r="B16" s="1"/>
      <c r="C16" s="18" t="s">
        <v>17</v>
      </c>
      <c r="D16" s="19"/>
      <c r="E16" s="19"/>
      <c r="F16" s="20"/>
      <c r="G16" s="11">
        <f>G14*G15</f>
        <v>39286.800000000003</v>
      </c>
    </row>
    <row r="17" spans="2:13" ht="21.75" thickBot="1" x14ac:dyDescent="0.3">
      <c r="C17" s="12" t="s">
        <v>121</v>
      </c>
      <c r="D17" s="18" t="s">
        <v>120</v>
      </c>
      <c r="E17" s="19"/>
      <c r="F17" s="20"/>
      <c r="G17" s="13">
        <f>'23-03-2024 276'!G17</f>
        <v>1112323.8</v>
      </c>
      <c r="H17" s="10"/>
      <c r="I17" s="10"/>
      <c r="K17" s="10"/>
    </row>
    <row r="18" spans="2:13" ht="21.75" thickBot="1" x14ac:dyDescent="0.3">
      <c r="C18" s="18" t="s">
        <v>19</v>
      </c>
      <c r="D18" s="19"/>
      <c r="E18" s="19"/>
      <c r="F18" s="20"/>
      <c r="G18" s="14">
        <f>G16+G17</f>
        <v>1151610.6000000001</v>
      </c>
      <c r="H18" s="10"/>
      <c r="I18" s="10"/>
      <c r="K18" s="10"/>
    </row>
    <row r="19" spans="2:13" ht="21.75" thickBot="1" x14ac:dyDescent="0.3">
      <c r="B19" s="1"/>
      <c r="C19" s="18" t="s">
        <v>119</v>
      </c>
      <c r="D19" s="19"/>
      <c r="E19" s="19"/>
      <c r="F19" s="20"/>
      <c r="G19" s="15">
        <v>11000</v>
      </c>
      <c r="M19" s="10"/>
    </row>
    <row r="20" spans="2:13" ht="21.75" thickBot="1" x14ac:dyDescent="0.3">
      <c r="C20" s="18" t="s">
        <v>118</v>
      </c>
      <c r="D20" s="19"/>
      <c r="E20" s="19"/>
      <c r="F20" s="20"/>
      <c r="G20" s="15">
        <v>60000</v>
      </c>
    </row>
    <row r="21" spans="2:13" ht="21.75" thickBot="1" x14ac:dyDescent="0.3">
      <c r="C21" s="18" t="s">
        <v>19</v>
      </c>
      <c r="D21" s="19"/>
      <c r="E21" s="19"/>
      <c r="F21" s="20"/>
      <c r="G21" s="14">
        <f>G18-G19-G20</f>
        <v>1080610.6000000001</v>
      </c>
    </row>
  </sheetData>
  <mergeCells count="15">
    <mergeCell ref="C21:F21"/>
    <mergeCell ref="C19:F19"/>
    <mergeCell ref="C14:D14"/>
    <mergeCell ref="C15:F15"/>
    <mergeCell ref="C16:F16"/>
    <mergeCell ref="D17:F17"/>
    <mergeCell ref="C18:F18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G16" sqref="G1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278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126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12</v>
      </c>
      <c r="E10" s="5">
        <v>6</v>
      </c>
      <c r="F10" s="4">
        <v>5.7</v>
      </c>
      <c r="G10" s="4">
        <f>E10*F10</f>
        <v>34.200000000000003</v>
      </c>
    </row>
    <row r="11" spans="2:13" ht="18.75" x14ac:dyDescent="0.25">
      <c r="B11" s="1"/>
      <c r="C11" s="4">
        <v>2</v>
      </c>
      <c r="D11" s="5" t="s">
        <v>13</v>
      </c>
      <c r="E11" s="5">
        <v>3</v>
      </c>
      <c r="F11" s="4"/>
      <c r="G11" s="4">
        <v>34.9</v>
      </c>
    </row>
    <row r="12" spans="2:13" ht="18.75" x14ac:dyDescent="0.25">
      <c r="B12" s="1"/>
      <c r="C12" s="4">
        <v>3</v>
      </c>
      <c r="D12" s="5" t="s">
        <v>15</v>
      </c>
      <c r="E12" s="5">
        <v>80</v>
      </c>
      <c r="F12" s="4">
        <v>5</v>
      </c>
      <c r="G12" s="4">
        <f>E12*F12</f>
        <v>400</v>
      </c>
    </row>
    <row r="13" spans="2:13" ht="19.5" thickBot="1" x14ac:dyDescent="0.3">
      <c r="B13" s="1"/>
      <c r="C13" s="4">
        <v>4</v>
      </c>
      <c r="D13" s="5" t="s">
        <v>16</v>
      </c>
      <c r="E13" s="5">
        <v>30</v>
      </c>
      <c r="F13" s="4">
        <v>5</v>
      </c>
      <c r="G13" s="4">
        <f>E13*F13</f>
        <v>150</v>
      </c>
    </row>
    <row r="14" spans="2:13" ht="19.5" thickBot="1" x14ac:dyDescent="0.3">
      <c r="B14" s="1"/>
      <c r="C14" s="21" t="s">
        <v>17</v>
      </c>
      <c r="D14" s="22"/>
      <c r="E14" s="6">
        <f>SUM(E10:E13)</f>
        <v>119</v>
      </c>
      <c r="F14" s="7"/>
      <c r="G14" s="8">
        <f>SUM(G10:G13)</f>
        <v>619.1</v>
      </c>
    </row>
    <row r="15" spans="2:13" ht="21.75" thickBot="1" x14ac:dyDescent="0.3">
      <c r="B15" s="1"/>
      <c r="C15" s="18" t="s">
        <v>18</v>
      </c>
      <c r="D15" s="19"/>
      <c r="E15" s="19"/>
      <c r="F15" s="20"/>
      <c r="G15" s="9">
        <v>63</v>
      </c>
      <c r="M15" s="10"/>
    </row>
    <row r="16" spans="2:13" ht="21.75" thickBot="1" x14ac:dyDescent="0.3">
      <c r="B16" s="1"/>
      <c r="C16" s="18" t="s">
        <v>17</v>
      </c>
      <c r="D16" s="19"/>
      <c r="E16" s="19"/>
      <c r="F16" s="20"/>
      <c r="G16" s="11">
        <f>G14*G15</f>
        <v>39003.300000000003</v>
      </c>
    </row>
    <row r="17" spans="3:11" ht="21.75" thickBot="1" x14ac:dyDescent="0.3">
      <c r="C17" s="12" t="s">
        <v>125</v>
      </c>
      <c r="D17" s="18" t="s">
        <v>124</v>
      </c>
      <c r="E17" s="19"/>
      <c r="F17" s="20"/>
      <c r="G17" s="13">
        <f>'24-03-2024 277'!G21</f>
        <v>1080610.6000000001</v>
      </c>
      <c r="H17" s="10"/>
      <c r="I17" s="10"/>
      <c r="K17" s="10"/>
    </row>
    <row r="18" spans="3:11" ht="21.75" thickBot="1" x14ac:dyDescent="0.3">
      <c r="C18" s="18" t="s">
        <v>19</v>
      </c>
      <c r="D18" s="19"/>
      <c r="E18" s="19"/>
      <c r="F18" s="20"/>
      <c r="G18" s="14">
        <f>G16+G17</f>
        <v>1119613.9000000001</v>
      </c>
      <c r="H18" s="10"/>
      <c r="I18" s="10"/>
      <c r="K18" s="10"/>
    </row>
    <row r="19" spans="3:11" ht="21.75" thickBot="1" x14ac:dyDescent="0.3">
      <c r="C19" s="18" t="s">
        <v>123</v>
      </c>
      <c r="D19" s="19"/>
      <c r="E19" s="19"/>
      <c r="F19" s="20"/>
      <c r="G19" s="15">
        <v>60000</v>
      </c>
    </row>
    <row r="20" spans="3:11" ht="21.75" thickBot="1" x14ac:dyDescent="0.3">
      <c r="C20" s="18" t="s">
        <v>19</v>
      </c>
      <c r="D20" s="19"/>
      <c r="E20" s="19"/>
      <c r="F20" s="20"/>
      <c r="G20" s="14">
        <f>G18-G19</f>
        <v>1059613.9000000001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G18" sqref="G1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279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129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14</v>
      </c>
      <c r="E10" s="5">
        <v>10</v>
      </c>
      <c r="F10" s="4">
        <v>7.5</v>
      </c>
      <c r="G10" s="4">
        <f t="shared" ref="G10:G15" si="0">E10*F10</f>
        <v>75</v>
      </c>
    </row>
    <row r="11" spans="2:11" ht="18.75" x14ac:dyDescent="0.25">
      <c r="B11" s="1"/>
      <c r="C11" s="4">
        <v>2</v>
      </c>
      <c r="D11" s="5" t="s">
        <v>77</v>
      </c>
      <c r="E11" s="5">
        <v>1</v>
      </c>
      <c r="F11" s="4">
        <v>5</v>
      </c>
      <c r="G11" s="4">
        <f t="shared" si="0"/>
        <v>5</v>
      </c>
    </row>
    <row r="12" spans="2:11" ht="18.75" x14ac:dyDescent="0.25">
      <c r="B12" s="1"/>
      <c r="C12" s="4">
        <v>3</v>
      </c>
      <c r="D12" s="5" t="s">
        <v>48</v>
      </c>
      <c r="E12" s="5">
        <v>1</v>
      </c>
      <c r="F12" s="4">
        <v>5</v>
      </c>
      <c r="G12" s="4">
        <f t="shared" si="0"/>
        <v>5</v>
      </c>
    </row>
    <row r="13" spans="2:11" ht="18.75" x14ac:dyDescent="0.25">
      <c r="B13" s="1"/>
      <c r="C13" s="4">
        <v>4</v>
      </c>
      <c r="D13" s="5" t="s">
        <v>15</v>
      </c>
      <c r="E13" s="5">
        <v>80</v>
      </c>
      <c r="F13" s="4">
        <v>5</v>
      </c>
      <c r="G13" s="4">
        <f t="shared" si="0"/>
        <v>400</v>
      </c>
    </row>
    <row r="14" spans="2:11" ht="18.75" x14ac:dyDescent="0.25">
      <c r="B14" s="1"/>
      <c r="C14" s="4">
        <v>5</v>
      </c>
      <c r="D14" s="5" t="s">
        <v>47</v>
      </c>
      <c r="E14" s="5">
        <v>1</v>
      </c>
      <c r="F14" s="4">
        <v>5</v>
      </c>
      <c r="G14" s="4">
        <f t="shared" si="0"/>
        <v>5</v>
      </c>
    </row>
    <row r="15" spans="2:11" ht="19.5" thickBot="1" x14ac:dyDescent="0.3">
      <c r="B15" s="1"/>
      <c r="C15" s="4">
        <v>6</v>
      </c>
      <c r="D15" s="5" t="s">
        <v>16</v>
      </c>
      <c r="E15" s="5">
        <v>30</v>
      </c>
      <c r="F15" s="4">
        <v>5</v>
      </c>
      <c r="G15" s="4">
        <f t="shared" si="0"/>
        <v>150</v>
      </c>
    </row>
    <row r="16" spans="2:11" ht="19.5" thickBot="1" x14ac:dyDescent="0.3">
      <c r="B16" s="1"/>
      <c r="C16" s="21" t="s">
        <v>17</v>
      </c>
      <c r="D16" s="22"/>
      <c r="E16" s="6">
        <f>SUM(E10:E15)</f>
        <v>123</v>
      </c>
      <c r="F16" s="7"/>
      <c r="G16" s="8">
        <f>SUM(G10:G15)</f>
        <v>640</v>
      </c>
    </row>
    <row r="17" spans="2:13" ht="21.75" thickBot="1" x14ac:dyDescent="0.3">
      <c r="B17" s="1"/>
      <c r="C17" s="18" t="s">
        <v>18</v>
      </c>
      <c r="D17" s="19"/>
      <c r="E17" s="19"/>
      <c r="F17" s="20"/>
      <c r="G17" s="9">
        <v>63</v>
      </c>
      <c r="M17" s="10"/>
    </row>
    <row r="18" spans="2:13" ht="21.75" thickBot="1" x14ac:dyDescent="0.3">
      <c r="B18" s="1"/>
      <c r="C18" s="18" t="s">
        <v>17</v>
      </c>
      <c r="D18" s="19"/>
      <c r="E18" s="19"/>
      <c r="F18" s="20"/>
      <c r="G18" s="11">
        <f>G16*G17</f>
        <v>40320</v>
      </c>
    </row>
    <row r="19" spans="2:13" ht="21.75" thickBot="1" x14ac:dyDescent="0.3">
      <c r="C19" s="12" t="s">
        <v>128</v>
      </c>
      <c r="D19" s="18" t="s">
        <v>127</v>
      </c>
      <c r="E19" s="19"/>
      <c r="F19" s="20"/>
      <c r="G19" s="13">
        <f>'25-03-2024 278'!G20</f>
        <v>1059613.9000000001</v>
      </c>
      <c r="H19" s="10"/>
      <c r="I19" s="10"/>
      <c r="K19" s="10"/>
    </row>
    <row r="20" spans="2:13" ht="21.75" thickBot="1" x14ac:dyDescent="0.3">
      <c r="C20" s="18" t="s">
        <v>19</v>
      </c>
      <c r="D20" s="19"/>
      <c r="E20" s="19"/>
      <c r="F20" s="20"/>
      <c r="G20" s="14">
        <f>G18+G19</f>
        <v>1099933.9000000001</v>
      </c>
      <c r="H20" s="10"/>
      <c r="I20" s="10"/>
      <c r="K20" s="10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G17" sqref="G1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280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133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48</v>
      </c>
      <c r="E10" s="5">
        <v>6</v>
      </c>
      <c r="F10" s="4">
        <v>5</v>
      </c>
      <c r="G10" s="4">
        <f>E10*F10</f>
        <v>30</v>
      </c>
    </row>
    <row r="11" spans="2:13" ht="18.75" x14ac:dyDescent="0.25">
      <c r="B11" s="1"/>
      <c r="C11" s="4">
        <v>2</v>
      </c>
      <c r="D11" s="5" t="s">
        <v>15</v>
      </c>
      <c r="E11" s="5">
        <v>100</v>
      </c>
      <c r="F11" s="4">
        <v>5</v>
      </c>
      <c r="G11" s="4">
        <f>E11*F11</f>
        <v>500</v>
      </c>
    </row>
    <row r="12" spans="2:13" ht="18.75" x14ac:dyDescent="0.25">
      <c r="B12" s="1"/>
      <c r="C12" s="4">
        <v>3</v>
      </c>
      <c r="D12" s="5" t="s">
        <v>47</v>
      </c>
      <c r="E12" s="5">
        <v>6</v>
      </c>
      <c r="F12" s="4">
        <v>5</v>
      </c>
      <c r="G12" s="4">
        <f>E12*F12</f>
        <v>30</v>
      </c>
    </row>
    <row r="13" spans="2:13" ht="18.75" x14ac:dyDescent="0.25">
      <c r="B13" s="1"/>
      <c r="C13" s="4">
        <v>4</v>
      </c>
      <c r="D13" s="5" t="s">
        <v>49</v>
      </c>
      <c r="E13" s="5">
        <v>9</v>
      </c>
      <c r="F13" s="4">
        <v>5</v>
      </c>
      <c r="G13" s="4">
        <f>E13*F13</f>
        <v>45</v>
      </c>
    </row>
    <row r="14" spans="2:13" ht="19.5" thickBot="1" x14ac:dyDescent="0.3">
      <c r="B14" s="1"/>
      <c r="C14" s="4">
        <v>5</v>
      </c>
      <c r="D14" s="5" t="s">
        <v>16</v>
      </c>
      <c r="E14" s="5">
        <v>45</v>
      </c>
      <c r="F14" s="4">
        <v>5</v>
      </c>
      <c r="G14" s="4">
        <f>E14*F14</f>
        <v>225</v>
      </c>
    </row>
    <row r="15" spans="2:13" ht="19.5" thickBot="1" x14ac:dyDescent="0.3">
      <c r="B15" s="1"/>
      <c r="C15" s="21" t="s">
        <v>17</v>
      </c>
      <c r="D15" s="22"/>
      <c r="E15" s="6">
        <f>SUM(E10:E14)</f>
        <v>166</v>
      </c>
      <c r="F15" s="7"/>
      <c r="G15" s="8">
        <f>SUM(G10:G14)</f>
        <v>830</v>
      </c>
    </row>
    <row r="16" spans="2:13" ht="21.75" thickBot="1" x14ac:dyDescent="0.3">
      <c r="B16" s="1"/>
      <c r="C16" s="18" t="s">
        <v>18</v>
      </c>
      <c r="D16" s="19"/>
      <c r="E16" s="19"/>
      <c r="F16" s="20"/>
      <c r="G16" s="9">
        <v>63</v>
      </c>
      <c r="M16" s="10"/>
    </row>
    <row r="17" spans="2:11" ht="21.75" thickBot="1" x14ac:dyDescent="0.3">
      <c r="B17" s="1"/>
      <c r="C17" s="18" t="s">
        <v>17</v>
      </c>
      <c r="D17" s="19"/>
      <c r="E17" s="19"/>
      <c r="F17" s="20"/>
      <c r="G17" s="11">
        <f>G15*G16</f>
        <v>52290</v>
      </c>
    </row>
    <row r="18" spans="2:11" ht="21.75" thickBot="1" x14ac:dyDescent="0.3">
      <c r="C18" s="12" t="s">
        <v>132</v>
      </c>
      <c r="D18" s="18" t="s">
        <v>131</v>
      </c>
      <c r="E18" s="19"/>
      <c r="F18" s="20"/>
      <c r="G18" s="13">
        <f>'26-03-2024 279'!G20</f>
        <v>1099933.9000000001</v>
      </c>
      <c r="H18" s="10"/>
      <c r="I18" s="10"/>
      <c r="K18" s="10"/>
    </row>
    <row r="19" spans="2:11" ht="21.75" thickBot="1" x14ac:dyDescent="0.3">
      <c r="C19" s="18" t="s">
        <v>19</v>
      </c>
      <c r="D19" s="19"/>
      <c r="E19" s="19"/>
      <c r="F19" s="20"/>
      <c r="G19" s="14">
        <f>G17+G18</f>
        <v>1152223.9000000001</v>
      </c>
      <c r="H19" s="10"/>
      <c r="I19" s="10"/>
      <c r="K19" s="10"/>
    </row>
    <row r="20" spans="2:11" ht="21.75" thickBot="1" x14ac:dyDescent="0.3">
      <c r="C20" s="18" t="s">
        <v>130</v>
      </c>
      <c r="D20" s="19"/>
      <c r="E20" s="19"/>
      <c r="F20" s="20"/>
      <c r="G20" s="15">
        <v>75000</v>
      </c>
    </row>
    <row r="21" spans="2:11" ht="21.75" thickBot="1" x14ac:dyDescent="0.3">
      <c r="C21" s="18" t="s">
        <v>19</v>
      </c>
      <c r="D21" s="19"/>
      <c r="E21" s="19"/>
      <c r="F21" s="20"/>
      <c r="G21" s="14">
        <f>G19-G20</f>
        <v>1077223.9000000001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15:D15"/>
    <mergeCell ref="C16:F16"/>
    <mergeCell ref="C17:F17"/>
    <mergeCell ref="D18:F18"/>
    <mergeCell ref="C19:F19"/>
    <mergeCell ref="C20:F2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zoomScale="80" zoomScaleNormal="80" workbookViewId="0">
      <selection activeCell="G20" sqref="G20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281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136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13</v>
      </c>
      <c r="E10" s="5">
        <v>3</v>
      </c>
      <c r="F10" s="4"/>
      <c r="G10" s="4">
        <v>44.5</v>
      </c>
    </row>
    <row r="11" spans="2:11" ht="18.75" x14ac:dyDescent="0.25">
      <c r="B11" s="1"/>
      <c r="C11" s="4">
        <v>2</v>
      </c>
      <c r="D11" s="5" t="s">
        <v>14</v>
      </c>
      <c r="E11" s="5">
        <v>5</v>
      </c>
      <c r="F11" s="4">
        <v>7.5</v>
      </c>
      <c r="G11" s="4">
        <f t="shared" ref="G11:G17" si="0">E11*F11</f>
        <v>37.5</v>
      </c>
    </row>
    <row r="12" spans="2:11" ht="18.75" x14ac:dyDescent="0.25">
      <c r="B12" s="1"/>
      <c r="C12" s="4">
        <v>3</v>
      </c>
      <c r="D12" s="5" t="s">
        <v>77</v>
      </c>
      <c r="E12" s="5">
        <v>3</v>
      </c>
      <c r="F12" s="4">
        <v>5</v>
      </c>
      <c r="G12" s="4">
        <f t="shared" si="0"/>
        <v>15</v>
      </c>
    </row>
    <row r="13" spans="2:11" ht="18.75" x14ac:dyDescent="0.25">
      <c r="B13" s="1"/>
      <c r="C13" s="4">
        <v>4</v>
      </c>
      <c r="D13" s="5" t="s">
        <v>48</v>
      </c>
      <c r="E13" s="5">
        <v>3</v>
      </c>
      <c r="F13" s="4">
        <v>5</v>
      </c>
      <c r="G13" s="4">
        <f t="shared" si="0"/>
        <v>15</v>
      </c>
    </row>
    <row r="14" spans="2:11" ht="18.75" x14ac:dyDescent="0.25">
      <c r="B14" s="1"/>
      <c r="C14" s="4">
        <v>5</v>
      </c>
      <c r="D14" s="5" t="s">
        <v>15</v>
      </c>
      <c r="E14" s="5">
        <v>80</v>
      </c>
      <c r="F14" s="4">
        <v>5</v>
      </c>
      <c r="G14" s="4">
        <f t="shared" si="0"/>
        <v>400</v>
      </c>
    </row>
    <row r="15" spans="2:11" ht="18.75" x14ac:dyDescent="0.25">
      <c r="B15" s="1"/>
      <c r="C15" s="4">
        <v>6</v>
      </c>
      <c r="D15" s="5" t="s">
        <v>47</v>
      </c>
      <c r="E15" s="5">
        <v>3</v>
      </c>
      <c r="F15" s="4">
        <v>5</v>
      </c>
      <c r="G15" s="4">
        <f t="shared" si="0"/>
        <v>15</v>
      </c>
    </row>
    <row r="16" spans="2:11" ht="18.75" x14ac:dyDescent="0.25">
      <c r="B16" s="1"/>
      <c r="C16" s="4">
        <v>7</v>
      </c>
      <c r="D16" s="5" t="s">
        <v>29</v>
      </c>
      <c r="E16" s="5">
        <v>5</v>
      </c>
      <c r="F16" s="4">
        <v>4.0999999999999996</v>
      </c>
      <c r="G16" s="4">
        <f t="shared" si="0"/>
        <v>20.5</v>
      </c>
    </row>
    <row r="17" spans="2:13" ht="19.5" thickBot="1" x14ac:dyDescent="0.3">
      <c r="B17" s="1"/>
      <c r="C17" s="4">
        <v>8</v>
      </c>
      <c r="D17" s="5" t="s">
        <v>16</v>
      </c>
      <c r="E17" s="5">
        <v>30</v>
      </c>
      <c r="F17" s="4">
        <v>5</v>
      </c>
      <c r="G17" s="4">
        <f t="shared" si="0"/>
        <v>150</v>
      </c>
    </row>
    <row r="18" spans="2:13" ht="19.5" thickBot="1" x14ac:dyDescent="0.3">
      <c r="B18" s="1"/>
      <c r="C18" s="21" t="s">
        <v>17</v>
      </c>
      <c r="D18" s="22"/>
      <c r="E18" s="6">
        <f>SUM(E10:E17)</f>
        <v>132</v>
      </c>
      <c r="F18" s="7"/>
      <c r="G18" s="8">
        <f>SUM(G10:G17)</f>
        <v>697.5</v>
      </c>
    </row>
    <row r="19" spans="2:13" ht="21.75" thickBot="1" x14ac:dyDescent="0.3">
      <c r="B19" s="1"/>
      <c r="C19" s="18" t="s">
        <v>18</v>
      </c>
      <c r="D19" s="19"/>
      <c r="E19" s="19"/>
      <c r="F19" s="20"/>
      <c r="G19" s="9">
        <v>63</v>
      </c>
      <c r="M19" s="10"/>
    </row>
    <row r="20" spans="2:13" ht="21.75" thickBot="1" x14ac:dyDescent="0.3">
      <c r="B20" s="1"/>
      <c r="C20" s="18" t="s">
        <v>17</v>
      </c>
      <c r="D20" s="19"/>
      <c r="E20" s="19"/>
      <c r="F20" s="20"/>
      <c r="G20" s="11">
        <f>G18*G19</f>
        <v>43942.5</v>
      </c>
    </row>
    <row r="21" spans="2:13" ht="21.75" thickBot="1" x14ac:dyDescent="0.3">
      <c r="C21" s="12" t="s">
        <v>135</v>
      </c>
      <c r="D21" s="18" t="s">
        <v>134</v>
      </c>
      <c r="E21" s="19"/>
      <c r="F21" s="20"/>
      <c r="G21" s="13">
        <f>'27-03-2024 280'!G21</f>
        <v>1077223.9000000001</v>
      </c>
      <c r="H21" s="10"/>
      <c r="I21" s="10"/>
      <c r="K21" s="10"/>
    </row>
    <row r="22" spans="2:13" ht="21.75" thickBot="1" x14ac:dyDescent="0.3">
      <c r="C22" s="18" t="s">
        <v>19</v>
      </c>
      <c r="D22" s="19"/>
      <c r="E22" s="19"/>
      <c r="F22" s="20"/>
      <c r="G22" s="14">
        <f>G20+G21</f>
        <v>1121166.4000000001</v>
      </c>
      <c r="H22" s="10"/>
      <c r="I22" s="10"/>
      <c r="K22" s="10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8:D18"/>
    <mergeCell ref="C19:F19"/>
    <mergeCell ref="C20:F20"/>
    <mergeCell ref="D21:F21"/>
    <mergeCell ref="C22:F22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G18" sqref="G1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282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139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77</v>
      </c>
      <c r="E10" s="5">
        <v>5</v>
      </c>
      <c r="F10" s="4">
        <v>5</v>
      </c>
      <c r="G10" s="4">
        <f t="shared" ref="G10:G15" si="0">E10*F10</f>
        <v>25</v>
      </c>
    </row>
    <row r="11" spans="2:11" ht="18.75" x14ac:dyDescent="0.25">
      <c r="B11" s="1"/>
      <c r="C11" s="4">
        <v>2</v>
      </c>
      <c r="D11" s="5" t="s">
        <v>48</v>
      </c>
      <c r="E11" s="5">
        <v>6</v>
      </c>
      <c r="F11" s="4">
        <v>5</v>
      </c>
      <c r="G11" s="4">
        <f t="shared" si="0"/>
        <v>30</v>
      </c>
    </row>
    <row r="12" spans="2:11" ht="18.75" x14ac:dyDescent="0.25">
      <c r="B12" s="1"/>
      <c r="C12" s="4">
        <v>3</v>
      </c>
      <c r="D12" s="5" t="s">
        <v>15</v>
      </c>
      <c r="E12" s="5">
        <v>80</v>
      </c>
      <c r="F12" s="4">
        <v>5</v>
      </c>
      <c r="G12" s="4">
        <f t="shared" si="0"/>
        <v>400</v>
      </c>
    </row>
    <row r="13" spans="2:11" ht="18.75" x14ac:dyDescent="0.25">
      <c r="B13" s="1"/>
      <c r="C13" s="4">
        <v>4</v>
      </c>
      <c r="D13" s="5" t="s">
        <v>47</v>
      </c>
      <c r="E13" s="5">
        <v>1</v>
      </c>
      <c r="F13" s="4">
        <v>5</v>
      </c>
      <c r="G13" s="4">
        <f t="shared" si="0"/>
        <v>5</v>
      </c>
    </row>
    <row r="14" spans="2:11" ht="18.75" x14ac:dyDescent="0.25">
      <c r="B14" s="1"/>
      <c r="C14" s="4">
        <v>5</v>
      </c>
      <c r="D14" s="5" t="s">
        <v>29</v>
      </c>
      <c r="E14" s="5">
        <v>10</v>
      </c>
      <c r="F14" s="4">
        <v>4.0999999999999996</v>
      </c>
      <c r="G14" s="4">
        <f t="shared" si="0"/>
        <v>41</v>
      </c>
    </row>
    <row r="15" spans="2:11" ht="19.5" thickBot="1" x14ac:dyDescent="0.3">
      <c r="B15" s="1"/>
      <c r="C15" s="4">
        <v>6</v>
      </c>
      <c r="D15" s="5" t="s">
        <v>16</v>
      </c>
      <c r="E15" s="5">
        <v>30</v>
      </c>
      <c r="F15" s="4">
        <v>5</v>
      </c>
      <c r="G15" s="4">
        <f t="shared" si="0"/>
        <v>150</v>
      </c>
    </row>
    <row r="16" spans="2:11" ht="19.5" thickBot="1" x14ac:dyDescent="0.3">
      <c r="B16" s="1"/>
      <c r="C16" s="21" t="s">
        <v>17</v>
      </c>
      <c r="D16" s="22"/>
      <c r="E16" s="6">
        <f>SUM(E10:E15)</f>
        <v>132</v>
      </c>
      <c r="F16" s="7"/>
      <c r="G16" s="8">
        <f>SUM(G10:G15)</f>
        <v>651</v>
      </c>
    </row>
    <row r="17" spans="2:13" ht="21.75" thickBot="1" x14ac:dyDescent="0.3">
      <c r="B17" s="1"/>
      <c r="C17" s="18" t="s">
        <v>18</v>
      </c>
      <c r="D17" s="19"/>
      <c r="E17" s="19"/>
      <c r="F17" s="20"/>
      <c r="G17" s="9">
        <v>63</v>
      </c>
      <c r="M17" s="10"/>
    </row>
    <row r="18" spans="2:13" ht="21.75" thickBot="1" x14ac:dyDescent="0.3">
      <c r="B18" s="1"/>
      <c r="C18" s="18" t="s">
        <v>17</v>
      </c>
      <c r="D18" s="19"/>
      <c r="E18" s="19"/>
      <c r="F18" s="20"/>
      <c r="G18" s="11">
        <f>G16*G17</f>
        <v>41013</v>
      </c>
    </row>
    <row r="19" spans="2:13" ht="21.75" thickBot="1" x14ac:dyDescent="0.3">
      <c r="C19" s="12" t="s">
        <v>138</v>
      </c>
      <c r="D19" s="18" t="s">
        <v>137</v>
      </c>
      <c r="E19" s="19"/>
      <c r="F19" s="20"/>
      <c r="G19" s="13">
        <f>'28-03-2024 281'!G22</f>
        <v>1121166.4000000001</v>
      </c>
      <c r="H19" s="10"/>
      <c r="I19" s="10"/>
      <c r="K19" s="10"/>
    </row>
    <row r="20" spans="2:13" ht="21.75" thickBot="1" x14ac:dyDescent="0.3">
      <c r="C20" s="18" t="s">
        <v>19</v>
      </c>
      <c r="D20" s="19"/>
      <c r="E20" s="19"/>
      <c r="F20" s="20"/>
      <c r="G20" s="14">
        <f>G18+G19</f>
        <v>1162179.4000000001</v>
      </c>
      <c r="H20" s="10"/>
      <c r="I20" s="10"/>
      <c r="K20" s="10"/>
    </row>
  </sheetData>
  <mergeCells count="12">
    <mergeCell ref="C7:D8"/>
    <mergeCell ref="E7:G8"/>
    <mergeCell ref="C16:D16"/>
    <mergeCell ref="C17:F17"/>
    <mergeCell ref="C18:F18"/>
    <mergeCell ref="D19:F19"/>
    <mergeCell ref="C20:F20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A7" zoomScale="80" zoomScaleNormal="80" workbookViewId="0">
      <selection activeCell="G18" sqref="G1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256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32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7</v>
      </c>
      <c r="F10" s="4">
        <v>5.7</v>
      </c>
      <c r="G10" s="4">
        <f t="shared" ref="G10:G15" si="0">E10*F10</f>
        <v>39.9</v>
      </c>
    </row>
    <row r="11" spans="2:11" ht="18.75" x14ac:dyDescent="0.25">
      <c r="B11" s="1"/>
      <c r="C11" s="4">
        <v>2</v>
      </c>
      <c r="D11" s="5" t="s">
        <v>21</v>
      </c>
      <c r="E11" s="5">
        <v>6</v>
      </c>
      <c r="F11" s="4">
        <v>4.0999999999999996</v>
      </c>
      <c r="G11" s="4">
        <f t="shared" si="0"/>
        <v>24.599999999999998</v>
      </c>
    </row>
    <row r="12" spans="2:11" ht="18.75" x14ac:dyDescent="0.25">
      <c r="B12" s="1"/>
      <c r="C12" s="4">
        <v>3</v>
      </c>
      <c r="D12" s="5" t="s">
        <v>23</v>
      </c>
      <c r="E12" s="5">
        <v>9</v>
      </c>
      <c r="F12" s="4">
        <v>5</v>
      </c>
      <c r="G12" s="4">
        <f t="shared" si="0"/>
        <v>45</v>
      </c>
    </row>
    <row r="13" spans="2:11" ht="18.75" x14ac:dyDescent="0.25">
      <c r="B13" s="1"/>
      <c r="C13" s="4">
        <v>4</v>
      </c>
      <c r="D13" s="5" t="s">
        <v>14</v>
      </c>
      <c r="E13" s="5">
        <v>10</v>
      </c>
      <c r="F13" s="4">
        <v>7.5</v>
      </c>
      <c r="G13" s="4">
        <f t="shared" si="0"/>
        <v>75</v>
      </c>
    </row>
    <row r="14" spans="2:11" ht="18.75" x14ac:dyDescent="0.25">
      <c r="B14" s="1"/>
      <c r="C14" s="4">
        <v>5</v>
      </c>
      <c r="D14" s="5" t="s">
        <v>15</v>
      </c>
      <c r="E14" s="5">
        <v>55</v>
      </c>
      <c r="F14" s="4">
        <v>5</v>
      </c>
      <c r="G14" s="4">
        <f t="shared" si="0"/>
        <v>275</v>
      </c>
    </row>
    <row r="15" spans="2:11" ht="19.5" thickBot="1" x14ac:dyDescent="0.3">
      <c r="B15" s="1"/>
      <c r="C15" s="4">
        <v>6</v>
      </c>
      <c r="D15" s="5" t="s">
        <v>16</v>
      </c>
      <c r="E15" s="5">
        <v>30</v>
      </c>
      <c r="F15" s="4">
        <v>5</v>
      </c>
      <c r="G15" s="4">
        <f t="shared" si="0"/>
        <v>150</v>
      </c>
    </row>
    <row r="16" spans="2:11" ht="19.5" thickBot="1" x14ac:dyDescent="0.3">
      <c r="B16" s="1"/>
      <c r="C16" s="21" t="s">
        <v>17</v>
      </c>
      <c r="D16" s="22"/>
      <c r="E16" s="6">
        <f>SUM(E10:E15)</f>
        <v>117</v>
      </c>
      <c r="F16" s="7"/>
      <c r="G16" s="8">
        <f>SUM(G10:G15)</f>
        <v>609.5</v>
      </c>
    </row>
    <row r="17" spans="2:13" ht="21.75" thickBot="1" x14ac:dyDescent="0.3">
      <c r="B17" s="1"/>
      <c r="C17" s="18" t="s">
        <v>18</v>
      </c>
      <c r="D17" s="19"/>
      <c r="E17" s="19"/>
      <c r="F17" s="20"/>
      <c r="G17" s="9">
        <v>66</v>
      </c>
      <c r="M17" s="10"/>
    </row>
    <row r="18" spans="2:13" ht="21.75" thickBot="1" x14ac:dyDescent="0.3">
      <c r="B18" s="1"/>
      <c r="C18" s="18" t="s">
        <v>17</v>
      </c>
      <c r="D18" s="19"/>
      <c r="E18" s="19"/>
      <c r="F18" s="20"/>
      <c r="G18" s="11">
        <f>G16*G17</f>
        <v>40227</v>
      </c>
    </row>
    <row r="19" spans="2:13" ht="21.75" thickBot="1" x14ac:dyDescent="0.3">
      <c r="C19" s="12" t="s">
        <v>35</v>
      </c>
      <c r="D19" s="18" t="s">
        <v>36</v>
      </c>
      <c r="E19" s="19"/>
      <c r="F19" s="20"/>
      <c r="G19" s="13">
        <f>'02-03-2024 255'!G23</f>
        <v>978069.6999999996</v>
      </c>
      <c r="H19" s="10"/>
      <c r="I19" s="10"/>
      <c r="K19" s="10"/>
    </row>
    <row r="20" spans="2:13" ht="21.75" thickBot="1" x14ac:dyDescent="0.3">
      <c r="C20" s="18" t="s">
        <v>19</v>
      </c>
      <c r="D20" s="19"/>
      <c r="E20" s="19"/>
      <c r="F20" s="20"/>
      <c r="G20" s="14">
        <f>G18+G19</f>
        <v>1018296.6999999996</v>
      </c>
      <c r="H20" s="10"/>
      <c r="I20" s="10"/>
      <c r="K20" s="10"/>
    </row>
    <row r="21" spans="2:13" ht="21.75" thickBot="1" x14ac:dyDescent="0.3">
      <c r="C21" s="18" t="s">
        <v>41</v>
      </c>
      <c r="D21" s="19"/>
      <c r="E21" s="19"/>
      <c r="F21" s="20"/>
      <c r="G21" s="16">
        <f>'[1]28-02-2024 RETURN'!$E$17</f>
        <v>15750</v>
      </c>
    </row>
    <row r="22" spans="2:13" ht="21.75" thickBot="1" x14ac:dyDescent="0.3">
      <c r="C22" s="18" t="s">
        <v>19</v>
      </c>
      <c r="D22" s="19"/>
      <c r="E22" s="19"/>
      <c r="F22" s="20"/>
      <c r="G22" s="14">
        <f>G20-G21</f>
        <v>1002546.6999999996</v>
      </c>
    </row>
  </sheetData>
  <sortState ref="D10:G15">
    <sortCondition ref="D10"/>
  </sortState>
  <mergeCells count="14">
    <mergeCell ref="C7:D8"/>
    <mergeCell ref="E7:G8"/>
    <mergeCell ref="C21:F21"/>
    <mergeCell ref="C22:F22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A4" zoomScale="80" zoomScaleNormal="80" workbookViewId="0">
      <selection activeCell="G20" sqref="G20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283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143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6</v>
      </c>
      <c r="F10" s="4">
        <v>5.7</v>
      </c>
      <c r="G10" s="4">
        <f>E10*F10</f>
        <v>34.200000000000003</v>
      </c>
    </row>
    <row r="11" spans="2:11" ht="18.75" x14ac:dyDescent="0.25">
      <c r="B11" s="1"/>
      <c r="C11" s="4">
        <v>2</v>
      </c>
      <c r="D11" s="5" t="s">
        <v>13</v>
      </c>
      <c r="E11" s="5">
        <v>4</v>
      </c>
      <c r="F11" s="4"/>
      <c r="G11" s="4">
        <v>60.7</v>
      </c>
    </row>
    <row r="12" spans="2:11" ht="18.75" x14ac:dyDescent="0.25">
      <c r="B12" s="1"/>
      <c r="C12" s="4">
        <v>3</v>
      </c>
      <c r="D12" s="5" t="s">
        <v>14</v>
      </c>
      <c r="E12" s="5">
        <v>10</v>
      </c>
      <c r="F12" s="4">
        <v>7.5</v>
      </c>
      <c r="G12" s="4">
        <f t="shared" ref="G12:G17" si="0">E12*F12</f>
        <v>75</v>
      </c>
    </row>
    <row r="13" spans="2:11" ht="18.75" x14ac:dyDescent="0.25">
      <c r="B13" s="1"/>
      <c r="C13" s="4">
        <v>4</v>
      </c>
      <c r="D13" s="5" t="s">
        <v>77</v>
      </c>
      <c r="E13" s="5">
        <v>4</v>
      </c>
      <c r="F13" s="4">
        <v>5</v>
      </c>
      <c r="G13" s="4">
        <f t="shared" si="0"/>
        <v>20</v>
      </c>
    </row>
    <row r="14" spans="2:11" ht="18.75" x14ac:dyDescent="0.25">
      <c r="B14" s="1"/>
      <c r="C14" s="4">
        <v>5</v>
      </c>
      <c r="D14" s="5" t="s">
        <v>48</v>
      </c>
      <c r="E14" s="5">
        <v>4</v>
      </c>
      <c r="F14" s="4">
        <v>5</v>
      </c>
      <c r="G14" s="4">
        <f t="shared" si="0"/>
        <v>20</v>
      </c>
    </row>
    <row r="15" spans="2:11" ht="18.75" x14ac:dyDescent="0.25">
      <c r="B15" s="1"/>
      <c r="C15" s="4">
        <v>6</v>
      </c>
      <c r="D15" s="5" t="s">
        <v>15</v>
      </c>
      <c r="E15" s="5">
        <v>115</v>
      </c>
      <c r="F15" s="4">
        <v>5</v>
      </c>
      <c r="G15" s="4">
        <f t="shared" si="0"/>
        <v>575</v>
      </c>
    </row>
    <row r="16" spans="2:11" ht="18.75" x14ac:dyDescent="0.25">
      <c r="B16" s="1"/>
      <c r="C16" s="4">
        <v>7</v>
      </c>
      <c r="D16" s="5" t="s">
        <v>47</v>
      </c>
      <c r="E16" s="5">
        <v>2</v>
      </c>
      <c r="F16" s="4">
        <v>5</v>
      </c>
      <c r="G16" s="4">
        <f t="shared" si="0"/>
        <v>10</v>
      </c>
    </row>
    <row r="17" spans="2:13" ht="19.5" thickBot="1" x14ac:dyDescent="0.3">
      <c r="B17" s="1"/>
      <c r="C17" s="4">
        <v>8</v>
      </c>
      <c r="D17" s="5" t="s">
        <v>16</v>
      </c>
      <c r="E17" s="5">
        <v>50</v>
      </c>
      <c r="F17" s="4">
        <v>5</v>
      </c>
      <c r="G17" s="4">
        <f t="shared" si="0"/>
        <v>250</v>
      </c>
    </row>
    <row r="18" spans="2:13" ht="19.5" thickBot="1" x14ac:dyDescent="0.3">
      <c r="B18" s="1"/>
      <c r="C18" s="21" t="s">
        <v>17</v>
      </c>
      <c r="D18" s="22"/>
      <c r="E18" s="6">
        <f>SUM(E10:E17)</f>
        <v>195</v>
      </c>
      <c r="F18" s="7"/>
      <c r="G18" s="8">
        <f>SUM(G10:G17)</f>
        <v>1044.9000000000001</v>
      </c>
    </row>
    <row r="19" spans="2:13" ht="21.75" thickBot="1" x14ac:dyDescent="0.3">
      <c r="B19" s="1"/>
      <c r="C19" s="18" t="s">
        <v>18</v>
      </c>
      <c r="D19" s="19"/>
      <c r="E19" s="19"/>
      <c r="F19" s="20"/>
      <c r="G19" s="9">
        <v>63</v>
      </c>
      <c r="M19" s="10"/>
    </row>
    <row r="20" spans="2:13" ht="21.75" thickBot="1" x14ac:dyDescent="0.3">
      <c r="B20" s="1"/>
      <c r="C20" s="18" t="s">
        <v>17</v>
      </c>
      <c r="D20" s="19"/>
      <c r="E20" s="19"/>
      <c r="F20" s="20"/>
      <c r="G20" s="11">
        <f>G18*G19</f>
        <v>65828.700000000012</v>
      </c>
    </row>
    <row r="21" spans="2:13" ht="21.75" thickBot="1" x14ac:dyDescent="0.3">
      <c r="C21" s="12" t="s">
        <v>142</v>
      </c>
      <c r="D21" s="18" t="s">
        <v>141</v>
      </c>
      <c r="E21" s="19"/>
      <c r="F21" s="20"/>
      <c r="G21" s="13">
        <f>'29-03-2024 282'!G20</f>
        <v>1162179.4000000001</v>
      </c>
      <c r="H21" s="10"/>
      <c r="I21" s="10"/>
      <c r="K21" s="10"/>
    </row>
    <row r="22" spans="2:13" ht="21.75" thickBot="1" x14ac:dyDescent="0.3">
      <c r="C22" s="18" t="s">
        <v>19</v>
      </c>
      <c r="D22" s="19"/>
      <c r="E22" s="19"/>
      <c r="F22" s="20"/>
      <c r="G22" s="14">
        <f>G20+G21</f>
        <v>1228008.1000000001</v>
      </c>
      <c r="H22" s="10"/>
      <c r="I22" s="10"/>
      <c r="K22" s="10"/>
    </row>
    <row r="23" spans="2:13" ht="21.75" thickBot="1" x14ac:dyDescent="0.3">
      <c r="C23" s="18" t="s">
        <v>140</v>
      </c>
      <c r="D23" s="19"/>
      <c r="E23" s="19"/>
      <c r="F23" s="20"/>
      <c r="G23" s="15">
        <v>125000</v>
      </c>
    </row>
    <row r="24" spans="2:13" ht="21.75" thickBot="1" x14ac:dyDescent="0.3">
      <c r="C24" s="18" t="s">
        <v>19</v>
      </c>
      <c r="D24" s="19"/>
      <c r="E24" s="19"/>
      <c r="F24" s="20"/>
      <c r="G24" s="14">
        <f>G22-G23</f>
        <v>1103008.1000000001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abSelected="1" topLeftCell="A7" zoomScale="80" zoomScaleNormal="80" workbookViewId="0">
      <selection activeCell="G16" sqref="G1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284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146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48</v>
      </c>
      <c r="E10" s="5">
        <v>2</v>
      </c>
      <c r="F10" s="4">
        <v>5</v>
      </c>
      <c r="G10" s="4">
        <f>E10*F10</f>
        <v>10</v>
      </c>
    </row>
    <row r="11" spans="2:13" ht="18.75" x14ac:dyDescent="0.25">
      <c r="B11" s="1"/>
      <c r="C11" s="4">
        <v>2</v>
      </c>
      <c r="D11" s="5" t="s">
        <v>15</v>
      </c>
      <c r="E11" s="5">
        <v>130</v>
      </c>
      <c r="F11" s="4">
        <v>5</v>
      </c>
      <c r="G11" s="4">
        <f>E11*F11</f>
        <v>650</v>
      </c>
    </row>
    <row r="12" spans="2:13" ht="18.75" x14ac:dyDescent="0.25">
      <c r="B12" s="1"/>
      <c r="C12" s="4">
        <v>3</v>
      </c>
      <c r="D12" s="5" t="s">
        <v>29</v>
      </c>
      <c r="E12" s="5">
        <v>11</v>
      </c>
      <c r="F12" s="4">
        <v>4.0999999999999996</v>
      </c>
      <c r="G12" s="4">
        <f>E12*F12</f>
        <v>45.099999999999994</v>
      </c>
    </row>
    <row r="13" spans="2:13" ht="19.5" thickBot="1" x14ac:dyDescent="0.3">
      <c r="B13" s="1"/>
      <c r="C13" s="4">
        <v>4</v>
      </c>
      <c r="D13" s="5" t="s">
        <v>16</v>
      </c>
      <c r="E13" s="5">
        <v>60</v>
      </c>
      <c r="F13" s="4">
        <v>5</v>
      </c>
      <c r="G13" s="4">
        <f>E13*F13</f>
        <v>300</v>
      </c>
    </row>
    <row r="14" spans="2:13" ht="19.5" thickBot="1" x14ac:dyDescent="0.3">
      <c r="B14" s="1"/>
      <c r="C14" s="21" t="s">
        <v>17</v>
      </c>
      <c r="D14" s="22"/>
      <c r="E14" s="6">
        <f>SUM(E10:E13)</f>
        <v>203</v>
      </c>
      <c r="F14" s="7"/>
      <c r="G14" s="8">
        <f>SUM(G10:G13)</f>
        <v>1005.1</v>
      </c>
    </row>
    <row r="15" spans="2:13" ht="21.75" thickBot="1" x14ac:dyDescent="0.3">
      <c r="B15" s="1"/>
      <c r="C15" s="18" t="s">
        <v>18</v>
      </c>
      <c r="D15" s="19"/>
      <c r="E15" s="19"/>
      <c r="F15" s="20"/>
      <c r="G15" s="9">
        <v>63</v>
      </c>
      <c r="M15" s="10"/>
    </row>
    <row r="16" spans="2:13" ht="21.75" thickBot="1" x14ac:dyDescent="0.3">
      <c r="B16" s="1"/>
      <c r="C16" s="18" t="s">
        <v>17</v>
      </c>
      <c r="D16" s="19"/>
      <c r="E16" s="19"/>
      <c r="F16" s="20"/>
      <c r="G16" s="11">
        <f>G14*G15</f>
        <v>63321.3</v>
      </c>
    </row>
    <row r="17" spans="3:11" ht="21.75" thickBot="1" x14ac:dyDescent="0.3">
      <c r="C17" s="12" t="s">
        <v>145</v>
      </c>
      <c r="D17" s="18" t="s">
        <v>144</v>
      </c>
      <c r="E17" s="19"/>
      <c r="F17" s="20"/>
      <c r="G17" s="13">
        <f>'30-03-2024 283'!G24</f>
        <v>1103008.1000000001</v>
      </c>
      <c r="H17" s="10"/>
      <c r="I17" s="10"/>
      <c r="K17" s="10"/>
    </row>
    <row r="18" spans="3:11" ht="21.75" thickBot="1" x14ac:dyDescent="0.3">
      <c r="C18" s="18" t="s">
        <v>19</v>
      </c>
      <c r="D18" s="19"/>
      <c r="E18" s="19"/>
      <c r="F18" s="20"/>
      <c r="G18" s="14">
        <f>G16+G17</f>
        <v>1166329.4000000001</v>
      </c>
      <c r="H18" s="10"/>
      <c r="I18" s="10"/>
      <c r="K18" s="10"/>
    </row>
  </sheetData>
  <mergeCells count="12">
    <mergeCell ref="C7:D8"/>
    <mergeCell ref="E7:G8"/>
    <mergeCell ref="C14:D14"/>
    <mergeCell ref="C15:F15"/>
    <mergeCell ref="C16:F16"/>
    <mergeCell ref="D17:F17"/>
    <mergeCell ref="C18:F1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zoomScale="80" zoomScaleNormal="80" workbookViewId="0">
      <selection activeCell="G19" sqref="G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257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37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6</v>
      </c>
      <c r="F10" s="4">
        <v>5.7</v>
      </c>
      <c r="G10" s="4">
        <f t="shared" ref="G10:G16" si="0">E10*F10</f>
        <v>34.200000000000003</v>
      </c>
    </row>
    <row r="11" spans="2:11" ht="18.75" x14ac:dyDescent="0.25">
      <c r="B11" s="1"/>
      <c r="C11" s="4">
        <v>2</v>
      </c>
      <c r="D11" s="5" t="s">
        <v>30</v>
      </c>
      <c r="E11" s="5">
        <v>6</v>
      </c>
      <c r="F11" s="4">
        <v>4.0999999999999996</v>
      </c>
      <c r="G11" s="4">
        <f t="shared" si="0"/>
        <v>24.599999999999998</v>
      </c>
    </row>
    <row r="12" spans="2:11" ht="18.75" x14ac:dyDescent="0.25">
      <c r="B12" s="1"/>
      <c r="C12" s="4">
        <v>3</v>
      </c>
      <c r="D12" s="5" t="s">
        <v>21</v>
      </c>
      <c r="E12" s="5">
        <v>6</v>
      </c>
      <c r="F12" s="4">
        <v>4.0999999999999996</v>
      </c>
      <c r="G12" s="4">
        <f t="shared" si="0"/>
        <v>24.599999999999998</v>
      </c>
    </row>
    <row r="13" spans="2:11" ht="18.75" x14ac:dyDescent="0.25">
      <c r="B13" s="1"/>
      <c r="C13" s="4">
        <v>4</v>
      </c>
      <c r="D13" s="5" t="s">
        <v>14</v>
      </c>
      <c r="E13" s="5">
        <v>5</v>
      </c>
      <c r="F13" s="4">
        <v>7</v>
      </c>
      <c r="G13" s="4">
        <f t="shared" si="0"/>
        <v>35</v>
      </c>
    </row>
    <row r="14" spans="2:11" ht="18.75" x14ac:dyDescent="0.25">
      <c r="B14" s="1"/>
      <c r="C14" s="4">
        <v>5</v>
      </c>
      <c r="D14" s="5" t="s">
        <v>15</v>
      </c>
      <c r="E14" s="5">
        <v>60</v>
      </c>
      <c r="F14" s="4">
        <v>5</v>
      </c>
      <c r="G14" s="4">
        <f t="shared" si="0"/>
        <v>300</v>
      </c>
    </row>
    <row r="15" spans="2:11" ht="18.75" x14ac:dyDescent="0.25">
      <c r="B15" s="1"/>
      <c r="C15" s="4">
        <v>6</v>
      </c>
      <c r="D15" s="5" t="s">
        <v>22</v>
      </c>
      <c r="E15" s="5">
        <v>5</v>
      </c>
      <c r="F15" s="4">
        <v>4.5999999999999996</v>
      </c>
      <c r="G15" s="4">
        <f t="shared" si="0"/>
        <v>23</v>
      </c>
    </row>
    <row r="16" spans="2:11" ht="19.5" thickBot="1" x14ac:dyDescent="0.3">
      <c r="B16" s="1"/>
      <c r="C16" s="4">
        <v>7</v>
      </c>
      <c r="D16" s="5" t="s">
        <v>16</v>
      </c>
      <c r="E16" s="5">
        <v>32</v>
      </c>
      <c r="F16" s="4">
        <v>5</v>
      </c>
      <c r="G16" s="4">
        <f t="shared" si="0"/>
        <v>160</v>
      </c>
    </row>
    <row r="17" spans="2:13" ht="19.5" thickBot="1" x14ac:dyDescent="0.3">
      <c r="B17" s="1"/>
      <c r="C17" s="21" t="s">
        <v>17</v>
      </c>
      <c r="D17" s="22"/>
      <c r="E17" s="6">
        <f>SUM(E10:E16)</f>
        <v>120</v>
      </c>
      <c r="F17" s="7"/>
      <c r="G17" s="8">
        <f>SUM(G10:G16)</f>
        <v>601.4</v>
      </c>
    </row>
    <row r="18" spans="2:13" ht="21.75" thickBot="1" x14ac:dyDescent="0.3">
      <c r="B18" s="1"/>
      <c r="C18" s="18" t="s">
        <v>18</v>
      </c>
      <c r="D18" s="19"/>
      <c r="E18" s="19"/>
      <c r="F18" s="20"/>
      <c r="G18" s="9">
        <v>66</v>
      </c>
      <c r="M18" s="10"/>
    </row>
    <row r="19" spans="2:13" ht="21.75" thickBot="1" x14ac:dyDescent="0.3">
      <c r="B19" s="1"/>
      <c r="C19" s="18" t="s">
        <v>17</v>
      </c>
      <c r="D19" s="19"/>
      <c r="E19" s="19"/>
      <c r="F19" s="20"/>
      <c r="G19" s="11">
        <f>G17*G18</f>
        <v>39692.400000000001</v>
      </c>
    </row>
    <row r="20" spans="2:13" ht="21.75" thickBot="1" x14ac:dyDescent="0.3">
      <c r="C20" s="12" t="s">
        <v>39</v>
      </c>
      <c r="D20" s="18" t="s">
        <v>38</v>
      </c>
      <c r="E20" s="19"/>
      <c r="F20" s="20"/>
      <c r="G20" s="13">
        <f>'03-03-2024 256'!G22</f>
        <v>1002546.6999999996</v>
      </c>
      <c r="H20" s="10"/>
      <c r="I20" s="10"/>
      <c r="K20" s="10"/>
    </row>
    <row r="21" spans="2:13" ht="21.75" thickBot="1" x14ac:dyDescent="0.3">
      <c r="C21" s="18" t="s">
        <v>19</v>
      </c>
      <c r="D21" s="19"/>
      <c r="E21" s="19"/>
      <c r="F21" s="20"/>
      <c r="G21" s="14">
        <f>G19+G20</f>
        <v>1042239.0999999996</v>
      </c>
      <c r="H21" s="10"/>
      <c r="I21" s="10"/>
      <c r="K21" s="10"/>
    </row>
    <row r="22" spans="2:13" ht="21.75" thickBot="1" x14ac:dyDescent="0.3">
      <c r="C22" s="18" t="s">
        <v>40</v>
      </c>
      <c r="D22" s="19"/>
      <c r="E22" s="19"/>
      <c r="F22" s="20"/>
      <c r="G22" s="15">
        <v>40000</v>
      </c>
    </row>
    <row r="23" spans="2:13" ht="21.75" thickBot="1" x14ac:dyDescent="0.3">
      <c r="C23" s="18" t="s">
        <v>19</v>
      </c>
      <c r="D23" s="19"/>
      <c r="E23" s="19"/>
      <c r="F23" s="20"/>
      <c r="G23" s="14">
        <f>G21-G22</f>
        <v>1002239.0999999996</v>
      </c>
    </row>
  </sheetData>
  <sortState ref="D10:G16">
    <sortCondition ref="D10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A10" zoomScale="80" zoomScaleNormal="80" workbookViewId="0">
      <selection activeCell="G19" sqref="G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258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42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11</v>
      </c>
      <c r="F10" s="4">
        <v>5.7</v>
      </c>
      <c r="G10" s="4">
        <f t="shared" ref="G10:G16" si="0">E10*F10</f>
        <v>62.7</v>
      </c>
    </row>
    <row r="11" spans="2:11" ht="18.75" x14ac:dyDescent="0.25">
      <c r="B11" s="1"/>
      <c r="C11" s="4">
        <v>2</v>
      </c>
      <c r="D11" s="5" t="s">
        <v>30</v>
      </c>
      <c r="E11" s="5">
        <v>7</v>
      </c>
      <c r="F11" s="4">
        <v>4.0999999999999996</v>
      </c>
      <c r="G11" s="4">
        <f t="shared" si="0"/>
        <v>28.699999999999996</v>
      </c>
    </row>
    <row r="12" spans="2:11" ht="18.75" x14ac:dyDescent="0.25">
      <c r="B12" s="1"/>
      <c r="C12" s="4">
        <v>3</v>
      </c>
      <c r="D12" s="5" t="s">
        <v>21</v>
      </c>
      <c r="E12" s="5">
        <v>6</v>
      </c>
      <c r="F12" s="4">
        <v>4.0999999999999996</v>
      </c>
      <c r="G12" s="4">
        <f t="shared" si="0"/>
        <v>24.599999999999998</v>
      </c>
    </row>
    <row r="13" spans="2:11" ht="18.75" x14ac:dyDescent="0.25">
      <c r="B13" s="1"/>
      <c r="C13" s="4">
        <v>4</v>
      </c>
      <c r="D13" s="5" t="s">
        <v>14</v>
      </c>
      <c r="E13" s="5">
        <v>10</v>
      </c>
      <c r="F13" s="4">
        <v>7.5</v>
      </c>
      <c r="G13" s="4">
        <f t="shared" si="0"/>
        <v>75</v>
      </c>
    </row>
    <row r="14" spans="2:11" ht="18.75" x14ac:dyDescent="0.25">
      <c r="B14" s="1"/>
      <c r="C14" s="4">
        <v>5</v>
      </c>
      <c r="D14" s="5" t="s">
        <v>15</v>
      </c>
      <c r="E14" s="5">
        <v>60</v>
      </c>
      <c r="F14" s="4">
        <v>5</v>
      </c>
      <c r="G14" s="4">
        <f t="shared" si="0"/>
        <v>300</v>
      </c>
    </row>
    <row r="15" spans="2:11" ht="18.75" x14ac:dyDescent="0.25">
      <c r="B15" s="1"/>
      <c r="C15" s="4">
        <v>6</v>
      </c>
      <c r="D15" s="5" t="s">
        <v>22</v>
      </c>
      <c r="E15" s="5">
        <v>6</v>
      </c>
      <c r="F15" s="4">
        <v>4.5999999999999996</v>
      </c>
      <c r="G15" s="4">
        <f t="shared" si="0"/>
        <v>27.599999999999998</v>
      </c>
    </row>
    <row r="16" spans="2:11" ht="19.5" thickBot="1" x14ac:dyDescent="0.3">
      <c r="B16" s="1"/>
      <c r="C16" s="4">
        <v>7</v>
      </c>
      <c r="D16" s="5" t="s">
        <v>16</v>
      </c>
      <c r="E16" s="5">
        <v>30</v>
      </c>
      <c r="F16" s="4">
        <v>5</v>
      </c>
      <c r="G16" s="4">
        <f t="shared" si="0"/>
        <v>150</v>
      </c>
    </row>
    <row r="17" spans="2:13" ht="19.5" thickBot="1" x14ac:dyDescent="0.3">
      <c r="B17" s="1"/>
      <c r="C17" s="21" t="s">
        <v>17</v>
      </c>
      <c r="D17" s="22"/>
      <c r="E17" s="6">
        <f>SUM(E10:E16)</f>
        <v>130</v>
      </c>
      <c r="F17" s="7"/>
      <c r="G17" s="8">
        <f>SUM(G10:G16)</f>
        <v>668.6</v>
      </c>
    </row>
    <row r="18" spans="2:13" ht="21.75" thickBot="1" x14ac:dyDescent="0.3">
      <c r="B18" s="1"/>
      <c r="C18" s="18" t="s">
        <v>18</v>
      </c>
      <c r="D18" s="19"/>
      <c r="E18" s="19"/>
      <c r="F18" s="20"/>
      <c r="G18" s="9">
        <v>65</v>
      </c>
      <c r="M18" s="10"/>
    </row>
    <row r="19" spans="2:13" ht="21.75" thickBot="1" x14ac:dyDescent="0.3">
      <c r="B19" s="1"/>
      <c r="C19" s="18" t="s">
        <v>17</v>
      </c>
      <c r="D19" s="19"/>
      <c r="E19" s="19"/>
      <c r="F19" s="20"/>
      <c r="G19" s="11">
        <f>G17*G18</f>
        <v>43459</v>
      </c>
    </row>
    <row r="20" spans="2:13" ht="21.75" thickBot="1" x14ac:dyDescent="0.3">
      <c r="C20" s="12" t="s">
        <v>44</v>
      </c>
      <c r="D20" s="18" t="s">
        <v>43</v>
      </c>
      <c r="E20" s="19"/>
      <c r="F20" s="20"/>
      <c r="G20" s="13">
        <f>'04-03-2024 257'!G23</f>
        <v>1002239.0999999996</v>
      </c>
      <c r="H20" s="10"/>
      <c r="I20" s="10"/>
      <c r="K20" s="10"/>
    </row>
    <row r="21" spans="2:13" ht="21.75" thickBot="1" x14ac:dyDescent="0.3">
      <c r="C21" s="18" t="s">
        <v>19</v>
      </c>
      <c r="D21" s="19"/>
      <c r="E21" s="19"/>
      <c r="F21" s="20"/>
      <c r="G21" s="14">
        <f>G19+G20</f>
        <v>1045698.0999999996</v>
      </c>
      <c r="H21" s="10"/>
      <c r="I21" s="10"/>
      <c r="K21" s="10"/>
    </row>
    <row r="22" spans="2:13" ht="21.75" thickBot="1" x14ac:dyDescent="0.3">
      <c r="C22" s="18" t="s">
        <v>45</v>
      </c>
      <c r="D22" s="19"/>
      <c r="E22" s="19"/>
      <c r="F22" s="20"/>
      <c r="G22" s="15">
        <v>30000</v>
      </c>
    </row>
    <row r="23" spans="2:13" ht="21.75" thickBot="1" x14ac:dyDescent="0.3">
      <c r="C23" s="18" t="s">
        <v>19</v>
      </c>
      <c r="D23" s="19"/>
      <c r="E23" s="19"/>
      <c r="F23" s="20"/>
      <c r="G23" s="14">
        <f>G21-G22</f>
        <v>1015698.0999999996</v>
      </c>
    </row>
  </sheetData>
  <sortState ref="D10:G16">
    <sortCondition ref="D10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opLeftCell="A13" zoomScale="80" zoomScaleNormal="80" workbookViewId="0">
      <selection activeCell="G23" sqref="G2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9" t="s">
        <v>0</v>
      </c>
      <c r="D3" s="31" t="s">
        <v>1</v>
      </c>
      <c r="E3" s="32"/>
      <c r="F3" s="32"/>
      <c r="G3" s="35">
        <v>259</v>
      </c>
    </row>
    <row r="4" spans="2:11" ht="15.75" thickBot="1" x14ac:dyDescent="0.3">
      <c r="B4" s="1"/>
      <c r="C4" s="30"/>
      <c r="D4" s="33"/>
      <c r="E4" s="34"/>
      <c r="F4" s="34"/>
      <c r="G4" s="36"/>
    </row>
    <row r="5" spans="2:11" ht="15" customHeight="1" x14ac:dyDescent="0.25">
      <c r="B5" s="1"/>
      <c r="C5" s="37" t="s">
        <v>46</v>
      </c>
      <c r="D5" s="39" t="s">
        <v>2</v>
      </c>
      <c r="E5" s="40"/>
      <c r="F5" s="40"/>
      <c r="G5" s="41"/>
      <c r="J5" s="2" t="s">
        <v>3</v>
      </c>
    </row>
    <row r="6" spans="2:11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1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1" ht="15.75" thickBot="1" x14ac:dyDescent="0.3">
      <c r="B8" s="1"/>
      <c r="C8" s="25"/>
      <c r="D8" s="26"/>
      <c r="E8" s="25"/>
      <c r="F8" s="28"/>
      <c r="G8" s="26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7</v>
      </c>
      <c r="F10" s="4">
        <v>5.7</v>
      </c>
      <c r="G10" s="4">
        <f>E10*F10</f>
        <v>39.9</v>
      </c>
    </row>
    <row r="11" spans="2:11" ht="18.75" x14ac:dyDescent="0.25">
      <c r="B11" s="1"/>
      <c r="C11" s="4">
        <v>2</v>
      </c>
      <c r="D11" s="5" t="s">
        <v>30</v>
      </c>
      <c r="E11" s="5">
        <v>10</v>
      </c>
      <c r="F11" s="4">
        <v>4.0999999999999996</v>
      </c>
      <c r="G11" s="4">
        <f>E11*F11</f>
        <v>41</v>
      </c>
    </row>
    <row r="12" spans="2:11" ht="18.75" x14ac:dyDescent="0.25">
      <c r="B12" s="1"/>
      <c r="C12" s="4">
        <v>3</v>
      </c>
      <c r="D12" s="5" t="s">
        <v>21</v>
      </c>
      <c r="E12" s="5">
        <v>10</v>
      </c>
      <c r="F12" s="4">
        <v>4.0999999999999996</v>
      </c>
      <c r="G12" s="4">
        <f>E12*F12</f>
        <v>41</v>
      </c>
    </row>
    <row r="13" spans="2:11" ht="18.75" x14ac:dyDescent="0.25">
      <c r="B13" s="1"/>
      <c r="C13" s="4">
        <v>4</v>
      </c>
      <c r="D13" s="5" t="s">
        <v>13</v>
      </c>
      <c r="E13" s="5">
        <v>9</v>
      </c>
      <c r="F13" s="4"/>
      <c r="G13" s="4">
        <v>88.2</v>
      </c>
    </row>
    <row r="14" spans="2:11" ht="18.75" x14ac:dyDescent="0.25">
      <c r="B14" s="1"/>
      <c r="C14" s="4">
        <v>5</v>
      </c>
      <c r="D14" s="5" t="s">
        <v>23</v>
      </c>
      <c r="E14" s="5">
        <v>8</v>
      </c>
      <c r="F14" s="4">
        <v>5</v>
      </c>
      <c r="G14" s="4">
        <f t="shared" ref="G14:G20" si="0">E14*F14</f>
        <v>40</v>
      </c>
    </row>
    <row r="15" spans="2:11" ht="18.75" x14ac:dyDescent="0.25">
      <c r="B15" s="1"/>
      <c r="C15" s="4">
        <v>6</v>
      </c>
      <c r="D15" s="5" t="s">
        <v>14</v>
      </c>
      <c r="E15" s="5">
        <v>5</v>
      </c>
      <c r="F15" s="4">
        <v>7.5</v>
      </c>
      <c r="G15" s="4">
        <f t="shared" si="0"/>
        <v>37.5</v>
      </c>
    </row>
    <row r="16" spans="2:11" ht="18.75" x14ac:dyDescent="0.25">
      <c r="B16" s="1"/>
      <c r="C16" s="4">
        <v>7</v>
      </c>
      <c r="D16" s="5" t="s">
        <v>48</v>
      </c>
      <c r="E16" s="5">
        <v>5</v>
      </c>
      <c r="F16" s="4">
        <v>5</v>
      </c>
      <c r="G16" s="4">
        <f t="shared" si="0"/>
        <v>25</v>
      </c>
    </row>
    <row r="17" spans="2:13" ht="18.75" x14ac:dyDescent="0.25">
      <c r="B17" s="1"/>
      <c r="C17" s="4">
        <v>8</v>
      </c>
      <c r="D17" s="5" t="s">
        <v>15</v>
      </c>
      <c r="E17" s="5">
        <v>60</v>
      </c>
      <c r="F17" s="4">
        <v>5</v>
      </c>
      <c r="G17" s="4">
        <f t="shared" si="0"/>
        <v>300</v>
      </c>
    </row>
    <row r="18" spans="2:13" ht="18.75" x14ac:dyDescent="0.25">
      <c r="B18" s="1"/>
      <c r="C18" s="4">
        <v>9</v>
      </c>
      <c r="D18" s="5" t="s">
        <v>47</v>
      </c>
      <c r="E18" s="5">
        <v>6</v>
      </c>
      <c r="F18" s="4">
        <v>5</v>
      </c>
      <c r="G18" s="4">
        <f t="shared" si="0"/>
        <v>30</v>
      </c>
    </row>
    <row r="19" spans="2:13" ht="18.75" x14ac:dyDescent="0.25">
      <c r="B19" s="1"/>
      <c r="C19" s="4">
        <v>10</v>
      </c>
      <c r="D19" s="5" t="s">
        <v>49</v>
      </c>
      <c r="E19" s="5">
        <v>9</v>
      </c>
      <c r="F19" s="4">
        <v>5</v>
      </c>
      <c r="G19" s="4">
        <f t="shared" si="0"/>
        <v>45</v>
      </c>
    </row>
    <row r="20" spans="2:13" ht="19.5" thickBot="1" x14ac:dyDescent="0.3">
      <c r="B20" s="1"/>
      <c r="C20" s="4">
        <v>11</v>
      </c>
      <c r="D20" s="5" t="s">
        <v>16</v>
      </c>
      <c r="E20" s="5">
        <v>30</v>
      </c>
      <c r="F20" s="4">
        <v>5</v>
      </c>
      <c r="G20" s="4">
        <f t="shared" si="0"/>
        <v>150</v>
      </c>
    </row>
    <row r="21" spans="2:13" ht="19.5" thickBot="1" x14ac:dyDescent="0.3">
      <c r="B21" s="1"/>
      <c r="C21" s="21" t="s">
        <v>17</v>
      </c>
      <c r="D21" s="22"/>
      <c r="E21" s="6">
        <f>SUM(E10:E20)</f>
        <v>159</v>
      </c>
      <c r="F21" s="7"/>
      <c r="G21" s="8">
        <f>SUM(G10:G20)</f>
        <v>837.6</v>
      </c>
    </row>
    <row r="22" spans="2:13" ht="21.75" thickBot="1" x14ac:dyDescent="0.3">
      <c r="B22" s="1"/>
      <c r="C22" s="18" t="s">
        <v>18</v>
      </c>
      <c r="D22" s="19"/>
      <c r="E22" s="19"/>
      <c r="F22" s="20"/>
      <c r="G22" s="9">
        <v>65</v>
      </c>
      <c r="M22" s="10"/>
    </row>
    <row r="23" spans="2:13" ht="21.75" thickBot="1" x14ac:dyDescent="0.3">
      <c r="B23" s="1"/>
      <c r="C23" s="18" t="s">
        <v>17</v>
      </c>
      <c r="D23" s="19"/>
      <c r="E23" s="19"/>
      <c r="F23" s="20"/>
      <c r="G23" s="11">
        <f>G21*G22</f>
        <v>54444</v>
      </c>
    </row>
    <row r="24" spans="2:13" ht="21.75" thickBot="1" x14ac:dyDescent="0.3">
      <c r="C24" s="12" t="s">
        <v>51</v>
      </c>
      <c r="D24" s="18" t="s">
        <v>50</v>
      </c>
      <c r="E24" s="19"/>
      <c r="F24" s="20"/>
      <c r="G24" s="13">
        <f>'05-03-2024 258'!G23</f>
        <v>1015698.0999999996</v>
      </c>
      <c r="H24" s="10"/>
      <c r="I24" s="10"/>
      <c r="K24" s="10"/>
    </row>
    <row r="25" spans="2:13" ht="21.75" thickBot="1" x14ac:dyDescent="0.3">
      <c r="C25" s="18" t="s">
        <v>19</v>
      </c>
      <c r="D25" s="19"/>
      <c r="E25" s="19"/>
      <c r="F25" s="20"/>
      <c r="G25" s="14">
        <f>G23+G24</f>
        <v>1070142.0999999996</v>
      </c>
      <c r="H25" s="10"/>
      <c r="I25" s="10"/>
      <c r="K25" s="10"/>
    </row>
    <row r="26" spans="2:13" ht="21.75" thickBot="1" x14ac:dyDescent="0.3">
      <c r="C26" s="18" t="s">
        <v>52</v>
      </c>
      <c r="D26" s="19"/>
      <c r="E26" s="19"/>
      <c r="F26" s="20"/>
      <c r="G26" s="15">
        <v>40000</v>
      </c>
    </row>
    <row r="27" spans="2:13" ht="21.75" thickBot="1" x14ac:dyDescent="0.3">
      <c r="C27" s="18" t="s">
        <v>19</v>
      </c>
      <c r="D27" s="19"/>
      <c r="E27" s="19"/>
      <c r="F27" s="20"/>
      <c r="G27" s="14">
        <f>G25-G26</f>
        <v>1030142.0999999996</v>
      </c>
    </row>
  </sheetData>
  <sortState ref="D10:G20">
    <sortCondition ref="D10"/>
  </sortState>
  <mergeCells count="14">
    <mergeCell ref="C27:F27"/>
    <mergeCell ref="C21:D21"/>
    <mergeCell ref="C22:F22"/>
    <mergeCell ref="C23:F23"/>
    <mergeCell ref="D24:F24"/>
    <mergeCell ref="C25:F25"/>
    <mergeCell ref="C26:F26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G16" sqref="G1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260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53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14</v>
      </c>
      <c r="E10" s="5">
        <v>12</v>
      </c>
      <c r="F10" s="4">
        <v>7.5</v>
      </c>
      <c r="G10" s="4">
        <f>E10*F10</f>
        <v>90</v>
      </c>
    </row>
    <row r="11" spans="2:13" ht="18.75" x14ac:dyDescent="0.25">
      <c r="B11" s="1"/>
      <c r="C11" s="4">
        <v>2</v>
      </c>
      <c r="D11" s="5" t="s">
        <v>15</v>
      </c>
      <c r="E11" s="5">
        <v>49</v>
      </c>
      <c r="F11" s="4">
        <v>5</v>
      </c>
      <c r="G11" s="4">
        <f>E11*F11</f>
        <v>245</v>
      </c>
    </row>
    <row r="12" spans="2:13" ht="18.75" x14ac:dyDescent="0.25">
      <c r="B12" s="1"/>
      <c r="C12" s="4">
        <v>3</v>
      </c>
      <c r="D12" s="5" t="s">
        <v>29</v>
      </c>
      <c r="E12" s="5">
        <v>10</v>
      </c>
      <c r="F12" s="4">
        <v>4.0999999999999996</v>
      </c>
      <c r="G12" s="4">
        <f>E12*F12</f>
        <v>41</v>
      </c>
    </row>
    <row r="13" spans="2:13" ht="19.5" thickBot="1" x14ac:dyDescent="0.3">
      <c r="B13" s="1"/>
      <c r="C13" s="4">
        <v>4</v>
      </c>
      <c r="D13" s="5" t="s">
        <v>16</v>
      </c>
      <c r="E13" s="5">
        <v>30</v>
      </c>
      <c r="F13" s="4">
        <v>5</v>
      </c>
      <c r="G13" s="4">
        <f>E13*F13</f>
        <v>150</v>
      </c>
    </row>
    <row r="14" spans="2:13" ht="19.5" thickBot="1" x14ac:dyDescent="0.3">
      <c r="B14" s="1"/>
      <c r="C14" s="21" t="s">
        <v>17</v>
      </c>
      <c r="D14" s="22"/>
      <c r="E14" s="6">
        <f>SUM(E10:E13)</f>
        <v>101</v>
      </c>
      <c r="F14" s="7"/>
      <c r="G14" s="8">
        <f>SUM(G10:G13)</f>
        <v>526</v>
      </c>
    </row>
    <row r="15" spans="2:13" ht="21.75" thickBot="1" x14ac:dyDescent="0.3">
      <c r="B15" s="1"/>
      <c r="C15" s="18" t="s">
        <v>18</v>
      </c>
      <c r="D15" s="19"/>
      <c r="E15" s="19"/>
      <c r="F15" s="20"/>
      <c r="G15" s="9">
        <v>65</v>
      </c>
      <c r="M15" s="10"/>
    </row>
    <row r="16" spans="2:13" ht="21.75" thickBot="1" x14ac:dyDescent="0.3">
      <c r="B16" s="1"/>
      <c r="C16" s="18" t="s">
        <v>17</v>
      </c>
      <c r="D16" s="19"/>
      <c r="E16" s="19"/>
      <c r="F16" s="20"/>
      <c r="G16" s="11">
        <f>G14*G15</f>
        <v>34190</v>
      </c>
    </row>
    <row r="17" spans="3:11" ht="21.75" thickBot="1" x14ac:dyDescent="0.3">
      <c r="C17" s="12" t="s">
        <v>56</v>
      </c>
      <c r="D17" s="18" t="s">
        <v>55</v>
      </c>
      <c r="E17" s="19"/>
      <c r="F17" s="20"/>
      <c r="G17" s="13">
        <f>'06-03-2024 259'!G27</f>
        <v>1030142.0999999996</v>
      </c>
      <c r="H17" s="10"/>
      <c r="I17" s="10"/>
      <c r="K17" s="10"/>
    </row>
    <row r="18" spans="3:11" ht="21.75" thickBot="1" x14ac:dyDescent="0.3">
      <c r="C18" s="18" t="s">
        <v>19</v>
      </c>
      <c r="D18" s="19"/>
      <c r="E18" s="19"/>
      <c r="F18" s="20"/>
      <c r="G18" s="14">
        <f>G16+G17</f>
        <v>1064332.0999999996</v>
      </c>
      <c r="H18" s="10"/>
      <c r="I18" s="10"/>
      <c r="K18" s="10"/>
    </row>
    <row r="19" spans="3:11" ht="21.75" thickBot="1" x14ac:dyDescent="0.3">
      <c r="C19" s="18" t="s">
        <v>54</v>
      </c>
      <c r="D19" s="19"/>
      <c r="E19" s="19"/>
      <c r="F19" s="20"/>
      <c r="G19" s="15">
        <v>40000</v>
      </c>
    </row>
    <row r="20" spans="3:11" ht="21.75" thickBot="1" x14ac:dyDescent="0.3">
      <c r="C20" s="18" t="s">
        <v>54</v>
      </c>
      <c r="D20" s="19"/>
      <c r="E20" s="19"/>
      <c r="F20" s="20"/>
      <c r="G20" s="15">
        <v>40000</v>
      </c>
    </row>
    <row r="21" spans="3:11" ht="21.75" thickBot="1" x14ac:dyDescent="0.3">
      <c r="C21" s="18" t="s">
        <v>19</v>
      </c>
      <c r="D21" s="19"/>
      <c r="E21" s="19"/>
      <c r="F21" s="20"/>
      <c r="G21" s="14">
        <f>G18-G19-G20</f>
        <v>984332.09999999963</v>
      </c>
    </row>
  </sheetData>
  <sortState ref="D10:G13">
    <sortCondition ref="D10"/>
  </sortState>
  <mergeCells count="15">
    <mergeCell ref="C7:D8"/>
    <mergeCell ref="E7:G8"/>
    <mergeCell ref="C3:C4"/>
    <mergeCell ref="D3:F4"/>
    <mergeCell ref="G3:G4"/>
    <mergeCell ref="C5:C6"/>
    <mergeCell ref="D5:G6"/>
    <mergeCell ref="C21:F21"/>
    <mergeCell ref="C19:F19"/>
    <mergeCell ref="C14:D14"/>
    <mergeCell ref="C15:F15"/>
    <mergeCell ref="C16:F16"/>
    <mergeCell ref="D17:F17"/>
    <mergeCell ref="C18:F18"/>
    <mergeCell ref="C20:F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zoomScale="80" zoomScaleNormal="80" workbookViewId="0">
      <selection activeCell="G16" sqref="G1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261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65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13</v>
      </c>
      <c r="E10" s="5">
        <v>5</v>
      </c>
      <c r="F10" s="4"/>
      <c r="G10" s="4">
        <v>80</v>
      </c>
    </row>
    <row r="11" spans="2:13" ht="18.75" x14ac:dyDescent="0.25">
      <c r="B11" s="1"/>
      <c r="C11" s="4">
        <v>2</v>
      </c>
      <c r="D11" s="5" t="s">
        <v>14</v>
      </c>
      <c r="E11" s="5">
        <v>12</v>
      </c>
      <c r="F11" s="4">
        <v>7.5</v>
      </c>
      <c r="G11" s="4">
        <f>E11*F11</f>
        <v>90</v>
      </c>
    </row>
    <row r="12" spans="2:13" ht="18.75" x14ac:dyDescent="0.25">
      <c r="B12" s="1"/>
      <c r="C12" s="4">
        <v>3</v>
      </c>
      <c r="D12" s="5" t="s">
        <v>15</v>
      </c>
      <c r="E12" s="5">
        <v>65</v>
      </c>
      <c r="F12" s="4">
        <v>5</v>
      </c>
      <c r="G12" s="4">
        <f>E12*F12</f>
        <v>325</v>
      </c>
    </row>
    <row r="13" spans="2:13" ht="19.5" thickBot="1" x14ac:dyDescent="0.3">
      <c r="B13" s="1"/>
      <c r="C13" s="4">
        <v>4</v>
      </c>
      <c r="D13" s="5" t="s">
        <v>16</v>
      </c>
      <c r="E13" s="5">
        <v>25</v>
      </c>
      <c r="F13" s="4">
        <v>5</v>
      </c>
      <c r="G13" s="4">
        <f>E13*F13</f>
        <v>125</v>
      </c>
    </row>
    <row r="14" spans="2:13" ht="19.5" thickBot="1" x14ac:dyDescent="0.3">
      <c r="B14" s="1"/>
      <c r="C14" s="21" t="s">
        <v>17</v>
      </c>
      <c r="D14" s="22"/>
      <c r="E14" s="6">
        <f>SUM(E10:E13)</f>
        <v>107</v>
      </c>
      <c r="F14" s="7"/>
      <c r="G14" s="8">
        <f>SUM(G10:G13)</f>
        <v>620</v>
      </c>
    </row>
    <row r="15" spans="2:13" ht="21.75" thickBot="1" x14ac:dyDescent="0.3">
      <c r="B15" s="1"/>
      <c r="C15" s="18" t="s">
        <v>18</v>
      </c>
      <c r="D15" s="19"/>
      <c r="E15" s="19"/>
      <c r="F15" s="20"/>
      <c r="G15" s="9">
        <v>63</v>
      </c>
      <c r="M15" s="10"/>
    </row>
    <row r="16" spans="2:13" ht="21.75" thickBot="1" x14ac:dyDescent="0.3">
      <c r="B16" s="1"/>
      <c r="C16" s="18" t="s">
        <v>17</v>
      </c>
      <c r="D16" s="19"/>
      <c r="E16" s="19"/>
      <c r="F16" s="20"/>
      <c r="G16" s="11">
        <f>G14*G15</f>
        <v>39060</v>
      </c>
    </row>
    <row r="17" spans="3:11" ht="21.75" thickBot="1" x14ac:dyDescent="0.3">
      <c r="C17" s="12" t="s">
        <v>58</v>
      </c>
      <c r="D17" s="18" t="s">
        <v>57</v>
      </c>
      <c r="E17" s="19"/>
      <c r="F17" s="20"/>
      <c r="G17" s="13">
        <f>'07-03-2024 260'!G21</f>
        <v>984332.09999999963</v>
      </c>
      <c r="H17" s="10"/>
      <c r="I17" s="10"/>
      <c r="K17" s="10"/>
    </row>
    <row r="18" spans="3:11" ht="21.75" thickBot="1" x14ac:dyDescent="0.3">
      <c r="C18" s="18" t="s">
        <v>19</v>
      </c>
      <c r="D18" s="19"/>
      <c r="E18" s="19"/>
      <c r="F18" s="20"/>
      <c r="G18" s="14">
        <f>G16+G17</f>
        <v>1023392.0999999996</v>
      </c>
      <c r="H18" s="10"/>
      <c r="I18" s="10"/>
      <c r="K18" s="10"/>
    </row>
  </sheetData>
  <sortState ref="D10:G13">
    <sortCondition ref="D10"/>
  </sortState>
  <mergeCells count="12">
    <mergeCell ref="C7:D8"/>
    <mergeCell ref="E7:G8"/>
    <mergeCell ref="C3:C4"/>
    <mergeCell ref="D3:F4"/>
    <mergeCell ref="G3:G4"/>
    <mergeCell ref="C5:C6"/>
    <mergeCell ref="D5:G6"/>
    <mergeCell ref="C14:D14"/>
    <mergeCell ref="C15:F15"/>
    <mergeCell ref="C16:F16"/>
    <mergeCell ref="D17:F17"/>
    <mergeCell ref="C18:F1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zoomScale="80" zoomScaleNormal="80" workbookViewId="0">
      <selection activeCell="G15" sqref="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9" t="s">
        <v>0</v>
      </c>
      <c r="D3" s="31" t="s">
        <v>1</v>
      </c>
      <c r="E3" s="32"/>
      <c r="F3" s="32"/>
      <c r="G3" s="35">
        <v>262</v>
      </c>
    </row>
    <row r="4" spans="2:13" ht="15.75" thickBot="1" x14ac:dyDescent="0.3">
      <c r="B4" s="1"/>
      <c r="C4" s="30"/>
      <c r="D4" s="33"/>
      <c r="E4" s="34"/>
      <c r="F4" s="34"/>
      <c r="G4" s="36"/>
    </row>
    <row r="5" spans="2:13" ht="15" customHeight="1" x14ac:dyDescent="0.25">
      <c r="B5" s="1"/>
      <c r="C5" s="37" t="s">
        <v>66</v>
      </c>
      <c r="D5" s="39" t="s">
        <v>2</v>
      </c>
      <c r="E5" s="40"/>
      <c r="F5" s="40"/>
      <c r="G5" s="41"/>
      <c r="J5" s="2" t="s">
        <v>3</v>
      </c>
    </row>
    <row r="6" spans="2:13" ht="15.75" thickBot="1" x14ac:dyDescent="0.3">
      <c r="B6" s="1"/>
      <c r="C6" s="38"/>
      <c r="D6" s="42"/>
      <c r="E6" s="43"/>
      <c r="F6" s="43"/>
      <c r="G6" s="44"/>
      <c r="J6" s="2">
        <v>1</v>
      </c>
    </row>
    <row r="7" spans="2:13" ht="15" customHeight="1" x14ac:dyDescent="0.25">
      <c r="B7" s="1"/>
      <c r="C7" s="23" t="s">
        <v>4</v>
      </c>
      <c r="D7" s="24"/>
      <c r="E7" s="23" t="s">
        <v>5</v>
      </c>
      <c r="F7" s="27"/>
      <c r="G7" s="24"/>
      <c r="J7" s="2" t="s">
        <v>6</v>
      </c>
      <c r="K7" s="1"/>
    </row>
    <row r="8" spans="2:13" ht="15.75" thickBot="1" x14ac:dyDescent="0.3">
      <c r="B8" s="1"/>
      <c r="C8" s="25"/>
      <c r="D8" s="26"/>
      <c r="E8" s="25"/>
      <c r="F8" s="28"/>
      <c r="G8" s="26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14</v>
      </c>
      <c r="E10" s="5">
        <v>13</v>
      </c>
      <c r="F10" s="4">
        <v>7.5</v>
      </c>
      <c r="G10" s="4">
        <f>E10*F10</f>
        <v>97.5</v>
      </c>
    </row>
    <row r="11" spans="2:13" ht="18.75" x14ac:dyDescent="0.25">
      <c r="B11" s="1"/>
      <c r="C11" s="4">
        <v>2</v>
      </c>
      <c r="D11" s="5" t="s">
        <v>15</v>
      </c>
      <c r="E11" s="5">
        <v>75</v>
      </c>
      <c r="F11" s="4">
        <v>5</v>
      </c>
      <c r="G11" s="4">
        <f>E11*F11</f>
        <v>375</v>
      </c>
    </row>
    <row r="12" spans="2:13" ht="19.5" thickBot="1" x14ac:dyDescent="0.3">
      <c r="B12" s="1"/>
      <c r="C12" s="4">
        <v>3</v>
      </c>
      <c r="D12" s="5" t="s">
        <v>16</v>
      </c>
      <c r="E12" s="5">
        <v>30</v>
      </c>
      <c r="F12" s="4">
        <v>5</v>
      </c>
      <c r="G12" s="4">
        <f>E12*F12</f>
        <v>150</v>
      </c>
    </row>
    <row r="13" spans="2:13" ht="19.5" thickBot="1" x14ac:dyDescent="0.3">
      <c r="B13" s="1"/>
      <c r="C13" s="21" t="s">
        <v>17</v>
      </c>
      <c r="D13" s="22"/>
      <c r="E13" s="6">
        <f>SUM(E10:E12)</f>
        <v>118</v>
      </c>
      <c r="F13" s="7"/>
      <c r="G13" s="8">
        <f>SUM(G10:G12)</f>
        <v>622.5</v>
      </c>
    </row>
    <row r="14" spans="2:13" ht="21.75" thickBot="1" x14ac:dyDescent="0.3">
      <c r="B14" s="1"/>
      <c r="C14" s="18" t="s">
        <v>18</v>
      </c>
      <c r="D14" s="19"/>
      <c r="E14" s="19"/>
      <c r="F14" s="20"/>
      <c r="G14" s="9">
        <v>63</v>
      </c>
      <c r="M14" s="10"/>
    </row>
    <row r="15" spans="2:13" ht="21.75" thickBot="1" x14ac:dyDescent="0.3">
      <c r="B15" s="1"/>
      <c r="C15" s="18" t="s">
        <v>17</v>
      </c>
      <c r="D15" s="19"/>
      <c r="E15" s="19"/>
      <c r="F15" s="20"/>
      <c r="G15" s="11">
        <f>G13*G14</f>
        <v>39217.5</v>
      </c>
    </row>
    <row r="16" spans="2:13" ht="21.75" thickBot="1" x14ac:dyDescent="0.3">
      <c r="C16" s="12" t="s">
        <v>61</v>
      </c>
      <c r="D16" s="18" t="s">
        <v>60</v>
      </c>
      <c r="E16" s="19"/>
      <c r="F16" s="20"/>
      <c r="G16" s="13">
        <f>'08-03-2024 261'!G18</f>
        <v>1023392.0999999996</v>
      </c>
      <c r="H16" s="10"/>
      <c r="I16" s="10"/>
      <c r="K16" s="10"/>
    </row>
    <row r="17" spans="3:11" ht="21.75" thickBot="1" x14ac:dyDescent="0.3">
      <c r="C17" s="18" t="s">
        <v>19</v>
      </c>
      <c r="D17" s="19"/>
      <c r="E17" s="19"/>
      <c r="F17" s="20"/>
      <c r="G17" s="14">
        <f>G15+G16</f>
        <v>1062609.5999999996</v>
      </c>
      <c r="H17" s="10"/>
      <c r="I17" s="10"/>
      <c r="K17" s="10"/>
    </row>
    <row r="18" spans="3:11" ht="21.75" thickBot="1" x14ac:dyDescent="0.3">
      <c r="C18" s="18" t="s">
        <v>59</v>
      </c>
      <c r="D18" s="19"/>
      <c r="E18" s="19"/>
      <c r="F18" s="20"/>
      <c r="G18" s="15">
        <v>40000</v>
      </c>
    </row>
    <row r="19" spans="3:11" ht="21.75" thickBot="1" x14ac:dyDescent="0.3">
      <c r="C19" s="18" t="s">
        <v>19</v>
      </c>
      <c r="D19" s="19"/>
      <c r="E19" s="19"/>
      <c r="F19" s="20"/>
      <c r="G19" s="14">
        <f>G17-G18</f>
        <v>1022609.5999999996</v>
      </c>
    </row>
  </sheetData>
  <sortState ref="D10:G12">
    <sortCondition ref="D10"/>
  </sortState>
  <mergeCells count="14">
    <mergeCell ref="C19:F19"/>
    <mergeCell ref="C13:D13"/>
    <mergeCell ref="C14:F14"/>
    <mergeCell ref="C15:F15"/>
    <mergeCell ref="D16:F16"/>
    <mergeCell ref="C17:F17"/>
    <mergeCell ref="C18:F18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01-03-2024 254</vt:lpstr>
      <vt:lpstr>02-03-2024 255</vt:lpstr>
      <vt:lpstr>03-03-2024 256</vt:lpstr>
      <vt:lpstr>04-03-2024 257</vt:lpstr>
      <vt:lpstr>05-03-2024 258</vt:lpstr>
      <vt:lpstr>06-03-2024 259</vt:lpstr>
      <vt:lpstr>07-03-2024 260</vt:lpstr>
      <vt:lpstr>08-03-2024 261</vt:lpstr>
      <vt:lpstr>09-03-2024 262</vt:lpstr>
      <vt:lpstr>10-03-2024 263</vt:lpstr>
      <vt:lpstr>11-03-2024 264</vt:lpstr>
      <vt:lpstr>12-03-2024 265</vt:lpstr>
      <vt:lpstr>13-03-2024 266</vt:lpstr>
      <vt:lpstr>14-03-2024 267</vt:lpstr>
      <vt:lpstr>15-03-2024 268</vt:lpstr>
      <vt:lpstr>16-03-2024 269</vt:lpstr>
      <vt:lpstr>17-03-2024 270</vt:lpstr>
      <vt:lpstr>18-03-2024 271</vt:lpstr>
      <vt:lpstr>19-03-2024 272</vt:lpstr>
      <vt:lpstr>20-03-2024 273</vt:lpstr>
      <vt:lpstr>21-03-2024 274</vt:lpstr>
      <vt:lpstr>22-03-2024 275</vt:lpstr>
      <vt:lpstr>23-03-2024 276</vt:lpstr>
      <vt:lpstr>24-03-2024 277</vt:lpstr>
      <vt:lpstr>25-03-2024 278</vt:lpstr>
      <vt:lpstr>26-03-2024 279</vt:lpstr>
      <vt:lpstr>27-03-2024 280</vt:lpstr>
      <vt:lpstr>28-03-2024 281</vt:lpstr>
      <vt:lpstr>29-03-2024 282</vt:lpstr>
      <vt:lpstr>30-03-2024 283</vt:lpstr>
      <vt:lpstr>31-03-2024 284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2024-03-03T11:33:34Z</dcterms:created>
  <dcterms:modified xsi:type="dcterms:W3CDTF">2024-04-28T11:28:44Z</dcterms:modified>
</cp:coreProperties>
</file>