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ra Bill\"/>
    </mc:Choice>
  </mc:AlternateContent>
  <xr:revisionPtr revIDLastSave="0" documentId="13_ncr:1_{8ED8C0A1-CC5E-4360-8EA1-FF82E3796314}" xr6:coauthVersionLast="47" xr6:coauthVersionMax="47" xr10:uidLastSave="{00000000-0000-0000-0000-000000000000}"/>
  <bookViews>
    <workbookView xWindow="-120" yWindow="-120" windowWidth="20730" windowHeight="11040" firstSheet="24" activeTab="27" xr2:uid="{05225EB2-CD3C-430F-8C00-B5CCD3995F3F}"/>
  </bookViews>
  <sheets>
    <sheet name="01-05-2024 309" sheetId="1" r:id="rId1"/>
    <sheet name="02-05-2024 310" sheetId="2" r:id="rId2"/>
    <sheet name="04-05-2024 311" sheetId="3" r:id="rId3"/>
    <sheet name="05-05-2024 312" sheetId="4" r:id="rId4"/>
    <sheet name="06-05-2024 313" sheetId="5" r:id="rId5"/>
    <sheet name="07-05-2024 314" sheetId="6" r:id="rId6"/>
    <sheet name="08-05-2024 315" sheetId="7" r:id="rId7"/>
    <sheet name="09-05-2024 316" sheetId="8" r:id="rId8"/>
    <sheet name="10-05-2024 317" sheetId="9" r:id="rId9"/>
    <sheet name="RETURN" sheetId="17" r:id="rId10"/>
    <sheet name="11-05-2024 318" sheetId="10" r:id="rId11"/>
    <sheet name="12-05-2024 319" sheetId="11" r:id="rId12"/>
    <sheet name="13-05-2024 320" sheetId="12" r:id="rId13"/>
    <sheet name="14-05-2024 321" sheetId="13" r:id="rId14"/>
    <sheet name="15-05-2024 322" sheetId="14" r:id="rId15"/>
    <sheet name="18-05-2024 323" sheetId="18" r:id="rId16"/>
    <sheet name="19-05-2024 324" sheetId="19" r:id="rId17"/>
    <sheet name="20-05-2024 325" sheetId="20" r:id="rId18"/>
    <sheet name="21-05-2024 326" sheetId="21" r:id="rId19"/>
    <sheet name="22-05-2024 327" sheetId="22" r:id="rId20"/>
    <sheet name="23-05-2024 328" sheetId="23" r:id="rId21"/>
    <sheet name="24-05-2024 329" sheetId="24" r:id="rId22"/>
    <sheet name="25-05-2024 330" sheetId="25" r:id="rId23"/>
    <sheet name="26-05-2024 331" sheetId="26" r:id="rId24"/>
    <sheet name="27-05-2024 332" sheetId="27" r:id="rId25"/>
    <sheet name="28-05-2024 333" sheetId="28" r:id="rId26"/>
    <sheet name="29-05-2024 334" sheetId="29" r:id="rId27"/>
    <sheet name="30-05-2024 335" sheetId="30" r:id="rId28"/>
    <sheet name="31-05-2024 336" sheetId="31" r:id="rId29"/>
  </sheets>
  <externalReferences>
    <externalReference r:id="rId3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31" l="1"/>
  <c r="G14" i="31"/>
  <c r="G13" i="31"/>
  <c r="G12" i="31"/>
  <c r="G11" i="31"/>
  <c r="G10" i="31"/>
  <c r="G10" i="30"/>
  <c r="G11" i="30"/>
  <c r="G15" i="30"/>
  <c r="G13" i="29"/>
  <c r="E17" i="30"/>
  <c r="G16" i="30"/>
  <c r="G14" i="30"/>
  <c r="G12" i="30"/>
  <c r="G13" i="30"/>
  <c r="E15" i="29"/>
  <c r="G14" i="29"/>
  <c r="G12" i="29"/>
  <c r="G11" i="29"/>
  <c r="G10" i="29"/>
  <c r="E14" i="28"/>
  <c r="G13" i="28"/>
  <c r="G12" i="28"/>
  <c r="G11" i="28"/>
  <c r="G10" i="28"/>
  <c r="E16" i="27"/>
  <c r="G15" i="27"/>
  <c r="G14" i="27"/>
  <c r="G13" i="27"/>
  <c r="G12" i="27"/>
  <c r="G11" i="27"/>
  <c r="E16" i="26"/>
  <c r="G15" i="26"/>
  <c r="G12" i="26"/>
  <c r="G14" i="26"/>
  <c r="G13" i="26"/>
  <c r="G11" i="26"/>
  <c r="G10" i="26"/>
  <c r="E16" i="25"/>
  <c r="G15" i="25"/>
  <c r="G13" i="25"/>
  <c r="G12" i="25"/>
  <c r="G14" i="25"/>
  <c r="G11" i="25"/>
  <c r="G10" i="25"/>
  <c r="E17" i="24"/>
  <c r="G16" i="24"/>
  <c r="G15" i="24"/>
  <c r="G14" i="24"/>
  <c r="G13" i="24"/>
  <c r="G12" i="24"/>
  <c r="G11" i="24"/>
  <c r="G10" i="23"/>
  <c r="E18" i="23"/>
  <c r="G17" i="23"/>
  <c r="G15" i="23"/>
  <c r="G16" i="23"/>
  <c r="G14" i="23"/>
  <c r="G13" i="23"/>
  <c r="G12" i="23"/>
  <c r="E14" i="22"/>
  <c r="G13" i="22"/>
  <c r="G12" i="22"/>
  <c r="G11" i="22"/>
  <c r="G10" i="22"/>
  <c r="E17" i="21"/>
  <c r="G16" i="21"/>
  <c r="G13" i="21"/>
  <c r="G15" i="21"/>
  <c r="G14" i="21"/>
  <c r="G12" i="21"/>
  <c r="G11" i="21"/>
  <c r="G10" i="21"/>
  <c r="G14" i="20"/>
  <c r="E16" i="20"/>
  <c r="G15" i="20"/>
  <c r="G13" i="20"/>
  <c r="G12" i="20"/>
  <c r="G11" i="20"/>
  <c r="G10" i="20"/>
  <c r="E15" i="19"/>
  <c r="G14" i="19"/>
  <c r="G10" i="19"/>
  <c r="G13" i="19"/>
  <c r="G12" i="19"/>
  <c r="G11" i="19"/>
  <c r="G16" i="18"/>
  <c r="G15" i="18"/>
  <c r="G14" i="18"/>
  <c r="E19" i="18"/>
  <c r="G18" i="18"/>
  <c r="G17" i="18"/>
  <c r="G13" i="18"/>
  <c r="G10" i="18"/>
  <c r="G11" i="18"/>
  <c r="G23" i="10"/>
  <c r="E14" i="17"/>
  <c r="E15" i="14"/>
  <c r="G14" i="14"/>
  <c r="G13" i="14"/>
  <c r="G12" i="14"/>
  <c r="G11" i="14"/>
  <c r="G10" i="14"/>
  <c r="E16" i="13"/>
  <c r="G15" i="13"/>
  <c r="G14" i="13"/>
  <c r="G13" i="13"/>
  <c r="G11" i="13"/>
  <c r="G10" i="13"/>
  <c r="G12" i="13"/>
  <c r="E12" i="12"/>
  <c r="G11" i="12"/>
  <c r="G10" i="12"/>
  <c r="G13" i="11"/>
  <c r="E17" i="11"/>
  <c r="G16" i="11"/>
  <c r="G14" i="11"/>
  <c r="G15" i="11"/>
  <c r="G12" i="11"/>
  <c r="G11" i="11"/>
  <c r="G15" i="31" l="1"/>
  <c r="G17" i="31" s="1"/>
  <c r="G17" i="30"/>
  <c r="G19" i="30" s="1"/>
  <c r="G15" i="29"/>
  <c r="G17" i="29" s="1"/>
  <c r="G14" i="28"/>
  <c r="G16" i="28" s="1"/>
  <c r="G16" i="27"/>
  <c r="G18" i="27" s="1"/>
  <c r="G16" i="26"/>
  <c r="G18" i="26" s="1"/>
  <c r="G16" i="25"/>
  <c r="G18" i="25" s="1"/>
  <c r="G17" i="24"/>
  <c r="G19" i="24" s="1"/>
  <c r="G18" i="23"/>
  <c r="G20" i="23" s="1"/>
  <c r="G14" i="22"/>
  <c r="G16" i="22" s="1"/>
  <c r="G17" i="21"/>
  <c r="G19" i="21" s="1"/>
  <c r="G16" i="20"/>
  <c r="G18" i="20" s="1"/>
  <c r="G15" i="19"/>
  <c r="G17" i="19" s="1"/>
  <c r="G19" i="18"/>
  <c r="G21" i="18" s="1"/>
  <c r="G15" i="14"/>
  <c r="G17" i="14" s="1"/>
  <c r="G16" i="13"/>
  <c r="G18" i="13" s="1"/>
  <c r="G12" i="12"/>
  <c r="G14" i="12" s="1"/>
  <c r="G17" i="11"/>
  <c r="G19" i="11" s="1"/>
  <c r="G13" i="10"/>
  <c r="G16" i="10"/>
  <c r="G15" i="10"/>
  <c r="G12" i="10"/>
  <c r="E18" i="10"/>
  <c r="G17" i="10"/>
  <c r="G14" i="10"/>
  <c r="G10" i="10"/>
  <c r="E14" i="9"/>
  <c r="G13" i="9"/>
  <c r="G11" i="9"/>
  <c r="G10" i="9"/>
  <c r="G12" i="9"/>
  <c r="E16" i="8"/>
  <c r="G15" i="8"/>
  <c r="G14" i="8"/>
  <c r="G13" i="8"/>
  <c r="G12" i="8"/>
  <c r="G11" i="8"/>
  <c r="E15" i="7"/>
  <c r="G14" i="7"/>
  <c r="G13" i="7"/>
  <c r="G12" i="7"/>
  <c r="G11" i="7"/>
  <c r="G10" i="7"/>
  <c r="G11" i="6"/>
  <c r="G14" i="6"/>
  <c r="E19" i="6"/>
  <c r="G18" i="6"/>
  <c r="G16" i="6"/>
  <c r="G15" i="6"/>
  <c r="G13" i="6"/>
  <c r="G12" i="6"/>
  <c r="G17" i="6"/>
  <c r="G10" i="6"/>
  <c r="G11" i="5"/>
  <c r="G15" i="5"/>
  <c r="E18" i="5"/>
  <c r="G17" i="5"/>
  <c r="G16" i="5"/>
  <c r="G14" i="5"/>
  <c r="G13" i="5"/>
  <c r="G10" i="5"/>
  <c r="E17" i="4"/>
  <c r="G16" i="4"/>
  <c r="G10" i="4"/>
  <c r="G12" i="4"/>
  <c r="G15" i="4"/>
  <c r="G14" i="4"/>
  <c r="G11" i="4"/>
  <c r="G13" i="4"/>
  <c r="E17" i="3"/>
  <c r="G16" i="3"/>
  <c r="G10" i="3"/>
  <c r="G12" i="3"/>
  <c r="G15" i="3"/>
  <c r="G14" i="3"/>
  <c r="G13" i="3"/>
  <c r="E16" i="2"/>
  <c r="G15" i="2"/>
  <c r="G10" i="2"/>
  <c r="G12" i="2"/>
  <c r="G14" i="2"/>
  <c r="G13" i="2"/>
  <c r="G22" i="1"/>
  <c r="G11" i="1"/>
  <c r="G17" i="1"/>
  <c r="G13" i="1"/>
  <c r="E19" i="1"/>
  <c r="G18" i="1"/>
  <c r="G16" i="1"/>
  <c r="G15" i="1"/>
  <c r="G14" i="1"/>
  <c r="G12" i="1"/>
  <c r="G18" i="10" l="1"/>
  <c r="G20" i="10" s="1"/>
  <c r="G14" i="9"/>
  <c r="G16" i="9" s="1"/>
  <c r="G16" i="8"/>
  <c r="G18" i="8" s="1"/>
  <c r="G15" i="7"/>
  <c r="G17" i="7" s="1"/>
  <c r="G19" i="6"/>
  <c r="G21" i="6" s="1"/>
  <c r="G18" i="5"/>
  <c r="G20" i="5" s="1"/>
  <c r="G17" i="4"/>
  <c r="G19" i="4" s="1"/>
  <c r="G17" i="3"/>
  <c r="G19" i="3" s="1"/>
  <c r="G16" i="2"/>
  <c r="G18" i="2" s="1"/>
  <c r="G19" i="1"/>
  <c r="G21" i="1" s="1"/>
  <c r="G23" i="1" s="1"/>
  <c r="G25" i="1" s="1"/>
  <c r="G19" i="2" s="1"/>
  <c r="G20" i="2" l="1"/>
  <c r="G22" i="2" s="1"/>
  <c r="G20" i="3" s="1"/>
  <c r="G21" i="3" s="1"/>
  <c r="G23" i="3" s="1"/>
  <c r="G20" i="4" s="1"/>
  <c r="G21" i="4" s="1"/>
  <c r="G23" i="4" s="1"/>
  <c r="G21" i="5" s="1"/>
  <c r="G22" i="5" s="1"/>
  <c r="G24" i="5" s="1"/>
  <c r="G22" i="6" s="1"/>
  <c r="G23" i="6" s="1"/>
  <c r="G18" i="7" s="1"/>
  <c r="G19" i="7" s="1"/>
  <c r="G21" i="7" s="1"/>
  <c r="G19" i="8" s="1"/>
  <c r="G20" i="8" s="1"/>
  <c r="G22" i="8" s="1"/>
  <c r="G17" i="9" l="1"/>
  <c r="G18" i="9" l="1"/>
  <c r="G21" i="10" s="1"/>
  <c r="G22" i="10" s="1"/>
  <c r="G25" i="10" s="1"/>
  <c r="G20" i="11" s="1"/>
  <c r="G21" i="11" s="1"/>
  <c r="G23" i="11" s="1"/>
  <c r="G15" i="12" s="1"/>
  <c r="G16" i="12" s="1"/>
  <c r="G19" i="13" l="1"/>
  <c r="G20" i="13" s="1"/>
  <c r="G22" i="13" s="1"/>
  <c r="G18" i="14" s="1"/>
  <c r="G19" i="14" s="1"/>
  <c r="G21" i="14" s="1"/>
  <c r="G22" i="18" s="1"/>
  <c r="G23" i="18" s="1"/>
  <c r="G25" i="18" s="1"/>
  <c r="G18" i="19" s="1"/>
  <c r="G19" i="19" s="1"/>
  <c r="G19" i="20" s="1"/>
  <c r="G20" i="20" s="1"/>
  <c r="G22" i="20" s="1"/>
  <c r="G20" i="21" s="1"/>
  <c r="G21" i="21" s="1"/>
  <c r="G17" i="22" s="1"/>
  <c r="G18" i="22" s="1"/>
  <c r="G20" i="22" s="1"/>
  <c r="G21" i="23" s="1"/>
  <c r="G22" i="23" s="1"/>
  <c r="G24" i="23" s="1"/>
  <c r="G20" i="24" s="1"/>
  <c r="G21" i="24" s="1"/>
  <c r="G23" i="24" s="1"/>
  <c r="G19" i="25" s="1"/>
  <c r="G20" i="25" s="1"/>
  <c r="G19" i="26" s="1"/>
  <c r="G20" i="26" s="1"/>
  <c r="G22" i="26" s="1"/>
  <c r="G19" i="27" s="1"/>
  <c r="G20" i="27" s="1"/>
  <c r="G22" i="27" s="1"/>
  <c r="G17" i="28" s="1"/>
  <c r="G18" i="28" s="1"/>
  <c r="G20" i="28" s="1"/>
  <c r="G18" i="29" s="1"/>
  <c r="G19" i="29" s="1"/>
  <c r="G21" i="29" s="1"/>
  <c r="G20" i="30" s="1"/>
  <c r="G21" i="30" s="1"/>
  <c r="G23" i="30" s="1"/>
  <c r="G18" i="31" s="1"/>
  <c r="G19" i="31" s="1"/>
</calcChain>
</file>

<file path=xl/sharedStrings.xml><?xml version="1.0" encoding="utf-8"?>
<sst xmlns="http://schemas.openxmlformats.org/spreadsheetml/2006/main" count="763" uniqueCount="140">
  <si>
    <t>TVM-BAH</t>
  </si>
  <si>
    <t>LIRA INTERNATIONAL</t>
  </si>
  <si>
    <t>DELICIOUS FOOD EXPORTS (THUCKALAY)</t>
  </si>
  <si>
    <t>Labour</t>
  </si>
  <si>
    <t>PACKING SPOT</t>
  </si>
  <si>
    <t>THUCKALAY</t>
  </si>
  <si>
    <t>EDWIN</t>
  </si>
  <si>
    <t>SL/NO</t>
  </si>
  <si>
    <t>ITEMS</t>
  </si>
  <si>
    <t>QTY</t>
  </si>
  <si>
    <t xml:space="preserve">PACKING </t>
  </si>
  <si>
    <t>WEIGHT</t>
  </si>
  <si>
    <t>PT</t>
  </si>
  <si>
    <t>RK</t>
  </si>
  <si>
    <t>RP</t>
  </si>
  <si>
    <t>TAPIOCA</t>
  </si>
  <si>
    <t>YB</t>
  </si>
  <si>
    <t>TOTAL</t>
  </si>
  <si>
    <t>Price Per kg</t>
  </si>
  <si>
    <t>BALANCE AMOUNT</t>
  </si>
  <si>
    <t>01/05/2024 Wednesday</t>
  </si>
  <si>
    <t>RED KARIKKU</t>
  </si>
  <si>
    <t>TINDLY</t>
  </si>
  <si>
    <t>JACKFRUIT</t>
  </si>
  <si>
    <t>PO</t>
  </si>
  <si>
    <t>30/04/2024 BILL BALANCE</t>
  </si>
  <si>
    <t>BILL: 308</t>
  </si>
  <si>
    <t>01/05/2024 CREDITED AMOUNT</t>
  </si>
  <si>
    <t>02/05/2024 Thursday</t>
  </si>
  <si>
    <t>PINEAPPLE</t>
  </si>
  <si>
    <t>B.LEAVES</t>
  </si>
  <si>
    <t>01/05/2024 BILL BALANCE</t>
  </si>
  <si>
    <t>BILL: 309</t>
  </si>
  <si>
    <t>02/05/2024 CREDITED AMOUNT</t>
  </si>
  <si>
    <t>04/05/2024 Saturday</t>
  </si>
  <si>
    <t>02/05/2024 BILL BALANCE</t>
  </si>
  <si>
    <t>BILL: 310</t>
  </si>
  <si>
    <t>04/05/2024 CREDITED AMOUNT</t>
  </si>
  <si>
    <t>05/05/2024 Sunday</t>
  </si>
  <si>
    <t>NELLI</t>
  </si>
  <si>
    <t>04/05/2024 BILL BALANCE</t>
  </si>
  <si>
    <t>BILL: 311</t>
  </si>
  <si>
    <t>05/05/2024 CREDITED AMOUNT</t>
  </si>
  <si>
    <t>06/05/2024 Monday</t>
  </si>
  <si>
    <t>G.MANGO</t>
  </si>
  <si>
    <t>06/05/2024 CREDITED AMOUNT</t>
  </si>
  <si>
    <t>05/05/2024 BILL BALANCE</t>
  </si>
  <si>
    <t>BILL: 312</t>
  </si>
  <si>
    <t>07/05/2024 Tuesday</t>
  </si>
  <si>
    <t>S.ONION</t>
  </si>
  <si>
    <t>D.STICK</t>
  </si>
  <si>
    <t>06/05/2024 BILL BALANCE</t>
  </si>
  <si>
    <t>BILL: 313</t>
  </si>
  <si>
    <t>08/05/2024 Wednesday</t>
  </si>
  <si>
    <t>08/05/2024 CREDITED AMOUNT</t>
  </si>
  <si>
    <t>07/05/2024 BILL BALANCE</t>
  </si>
  <si>
    <t>BILL: 314</t>
  </si>
  <si>
    <t>09/05/2024 Thursday</t>
  </si>
  <si>
    <t>08/05/2024 BILL BALANCE</t>
  </si>
  <si>
    <t>BILL: 315</t>
  </si>
  <si>
    <t>09/05/2024 CREDITED AMOUNT</t>
  </si>
  <si>
    <t>10/05/2024 Friday</t>
  </si>
  <si>
    <t>09/05/2024 BILL BALANCE</t>
  </si>
  <si>
    <t>BILL: 316</t>
  </si>
  <si>
    <t>11/05/2024 Saturday</t>
  </si>
  <si>
    <t>11/05/2024 CREDITED AMOUNT</t>
  </si>
  <si>
    <t>OFF-LOAD</t>
  </si>
  <si>
    <t>12/05/2024 Sunday</t>
  </si>
  <si>
    <t>10/05/2024 BILL BALANCE</t>
  </si>
  <si>
    <t>BILL: 317</t>
  </si>
  <si>
    <t>11/05/2024 BILL BALANCE</t>
  </si>
  <si>
    <t>BILL: 318</t>
  </si>
  <si>
    <t>12/05/2024 CREDITED AMOUNT</t>
  </si>
  <si>
    <t>13/05/2024 Monday</t>
  </si>
  <si>
    <t>12/05/2024 BILL BALANCE</t>
  </si>
  <si>
    <t>BILL: 319</t>
  </si>
  <si>
    <t>14/05/2024 Tuesday</t>
  </si>
  <si>
    <t>14/05/2024 CREDITED AMOUNT</t>
  </si>
  <si>
    <t>13/05/2024 BILL BALANCE</t>
  </si>
  <si>
    <t>BILL: 320</t>
  </si>
  <si>
    <t>15/05/2024 Wednesday</t>
  </si>
  <si>
    <t>14/05/2024 BILL BALANCE</t>
  </si>
  <si>
    <t>BILL: 321</t>
  </si>
  <si>
    <t>10-05-2024                Friday</t>
  </si>
  <si>
    <t>RETURN ITEMS LIST</t>
  </si>
  <si>
    <t>TOTAL SOLD AMOUNT</t>
  </si>
  <si>
    <t>10/05/2024 RETURN ITEMS SOLD AMOUNT</t>
  </si>
  <si>
    <t>16/05/2024 CREDITED AMOUNT</t>
  </si>
  <si>
    <t>18/05/2024 Saturday</t>
  </si>
  <si>
    <t>15/05/2024 BILL BALANCE</t>
  </si>
  <si>
    <t>BILL: 322</t>
  </si>
  <si>
    <t>18/05/2024 CREDITED AMOUNT</t>
  </si>
  <si>
    <t>19/05/2024 Sunday</t>
  </si>
  <si>
    <t>18/05/2024 BILL BALANCE</t>
  </si>
  <si>
    <t>BILL: 323</t>
  </si>
  <si>
    <t>20/05/2024 Monday</t>
  </si>
  <si>
    <t>19/05/2024 BILL BALANCE</t>
  </si>
  <si>
    <t>BILL: 324</t>
  </si>
  <si>
    <t>20/05/2024 CREDITED AMOUNT</t>
  </si>
  <si>
    <t>21/05/2024 Tuesday</t>
  </si>
  <si>
    <t>20/05/2024 BILL BALANCE</t>
  </si>
  <si>
    <t>BILL: 325</t>
  </si>
  <si>
    <t>22/05/2024 Wednesday</t>
  </si>
  <si>
    <t>21/05/2024 BILL BALANCE</t>
  </si>
  <si>
    <t>BILL: 326</t>
  </si>
  <si>
    <t>22/05/2024 CREDITED AMOUNT</t>
  </si>
  <si>
    <t>23/05/2024 Thursday</t>
  </si>
  <si>
    <t>23/05/2024 CREDITED AMOUNT</t>
  </si>
  <si>
    <t>22/05/2024 BILL BALANCE</t>
  </si>
  <si>
    <t>BILL: 328</t>
  </si>
  <si>
    <t>BILL: 327</t>
  </si>
  <si>
    <t>24/05/2024 Friday</t>
  </si>
  <si>
    <t>23/05/2024 BILL BALANCE</t>
  </si>
  <si>
    <t>24/05/2024 CREDITED AMOUNT</t>
  </si>
  <si>
    <t>25/05/2024 Saturday</t>
  </si>
  <si>
    <t>BILL: 329</t>
  </si>
  <si>
    <t>24/05/2024 BILL BALANCE</t>
  </si>
  <si>
    <t>26/05/2024 Sunday</t>
  </si>
  <si>
    <t>26/05/2024 CREDITED AMOUNT</t>
  </si>
  <si>
    <t>25/05/2024 BILL BALANCE</t>
  </si>
  <si>
    <t>BILL: 330</t>
  </si>
  <si>
    <t>27/05/2024 Monday</t>
  </si>
  <si>
    <t>26/05/2024 BILL BALANCE</t>
  </si>
  <si>
    <t>BILL: 331</t>
  </si>
  <si>
    <t>27/05/2024 CREDITED AMOUNT</t>
  </si>
  <si>
    <t>27/05/2024 BILL BALANCE</t>
  </si>
  <si>
    <t>BILL: 332</t>
  </si>
  <si>
    <t>28/05/2024 Tuesday</t>
  </si>
  <si>
    <t>28/05/2024 CREDITED AMOUNT</t>
  </si>
  <si>
    <t>29/05/2024 Wednesday</t>
  </si>
  <si>
    <t>30/05/2024 Thursday</t>
  </si>
  <si>
    <t>28/05/2024 BILL BALANCE</t>
  </si>
  <si>
    <t>BILL: 333</t>
  </si>
  <si>
    <t>29/05/2024 CREDITED AMOUNT</t>
  </si>
  <si>
    <t>29/05/2024 BILL BALANCE</t>
  </si>
  <si>
    <t>BILL: 334</t>
  </si>
  <si>
    <t>30/05/2024 CREDITED AMOUNT</t>
  </si>
  <si>
    <t>31/05/2024 Friday</t>
  </si>
  <si>
    <t>30/05/2024 BILL BALANCE</t>
  </si>
  <si>
    <t>BILL: 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</si>
</sst>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1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5" fillId="8" borderId="1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1" fontId="0" fillId="0" borderId="0" xfId="0" applyNumberFormat="1"/>
    <xf numFmtId="1" fontId="8" fillId="3" borderId="1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" fontId="2" fillId="4" borderId="11" xfId="0" applyNumberFormat="1" applyFont="1" applyFill="1" applyBorder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1" fontId="2" fillId="6" borderId="11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 wrapText="1"/>
    </xf>
    <xf numFmtId="14" fontId="4" fillId="5" borderId="7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4" fontId="4" fillId="11" borderId="1" xfId="0" applyNumberFormat="1" applyFont="1" applyFill="1" applyBorder="1" applyAlignment="1">
      <alignment horizontal="center" vertical="center" wrapText="1"/>
    </xf>
    <xf numFmtId="14" fontId="4" fillId="11" borderId="7" xfId="0" applyNumberFormat="1" applyFont="1" applyFill="1" applyBorder="1" applyAlignment="1">
      <alignment horizontal="center" vertical="center" wrapText="1"/>
    </xf>
  </cellXfs>
  <cellStyles count="2">
    <cellStyle name="Neutral 2" xfId="1" xr:uid="{08D4C373-6044-45A9-B8A9-920980BC011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Lira%20Bill\APRIL%202024.xlsx" TargetMode="External"/><Relationship Id="rId1" Type="http://schemas.openxmlformats.org/officeDocument/2006/relationships/externalLinkPath" Target="APRIL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1-04-2024 285"/>
      <sheetName val="02-04-2024 286"/>
      <sheetName val="03-04-2024 287"/>
      <sheetName val="04-04-2024 288"/>
      <sheetName val="05-04-2024 289"/>
      <sheetName val="06-04-2024 290"/>
      <sheetName val="07-04-2024 291"/>
      <sheetName val="09-04-2024 292"/>
      <sheetName val="10-04-2024 293"/>
      <sheetName val="11-04-2024 294"/>
      <sheetName val="12-04-2024 295"/>
      <sheetName val="13-04-2024 296"/>
      <sheetName val="15-04-2024 297"/>
      <sheetName val="16-04-2024 298"/>
      <sheetName val="20-04-2024 299"/>
      <sheetName val="22-04-2024 300"/>
      <sheetName val="23-04-2024 301"/>
      <sheetName val="24-04-2024 302"/>
      <sheetName val="25-04-2024 303"/>
      <sheetName val="26-04-2024 304"/>
      <sheetName val="27-04-2024 305"/>
      <sheetName val="28-04-2024 306"/>
      <sheetName val="29-04-2024 307"/>
      <sheetName val="30-04-2024 3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0">
          <cell r="G20">
            <v>1360294.2999999998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DA091-F7B3-490E-A207-BCC15D0F7315}">
  <dimension ref="B2:M25"/>
  <sheetViews>
    <sheetView zoomScale="70" zoomScaleNormal="70" workbookViewId="0">
      <selection activeCell="C19" sqref="C19:D19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31" t="s">
        <v>0</v>
      </c>
      <c r="D3" s="33" t="s">
        <v>1</v>
      </c>
      <c r="E3" s="34"/>
      <c r="F3" s="34"/>
      <c r="G3" s="37">
        <v>309</v>
      </c>
    </row>
    <row r="4" spans="2:11" ht="15.75" thickBot="1" x14ac:dyDescent="0.3">
      <c r="B4" s="1"/>
      <c r="C4" s="32"/>
      <c r="D4" s="35"/>
      <c r="E4" s="36"/>
      <c r="F4" s="36"/>
      <c r="G4" s="38"/>
    </row>
    <row r="5" spans="2:11" ht="15" customHeight="1" x14ac:dyDescent="0.25">
      <c r="B5" s="1"/>
      <c r="C5" s="39" t="s">
        <v>20</v>
      </c>
      <c r="D5" s="41" t="s">
        <v>2</v>
      </c>
      <c r="E5" s="42"/>
      <c r="F5" s="42"/>
      <c r="G5" s="43"/>
      <c r="J5" s="2" t="s">
        <v>3</v>
      </c>
    </row>
    <row r="6" spans="2:11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1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1" ht="15.75" thickBot="1" x14ac:dyDescent="0.3">
      <c r="B8" s="1"/>
      <c r="C8" s="27"/>
      <c r="D8" s="28"/>
      <c r="E8" s="27"/>
      <c r="F8" s="30"/>
      <c r="G8" s="28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23</v>
      </c>
      <c r="E10" s="5">
        <v>3</v>
      </c>
      <c r="F10" s="4"/>
      <c r="G10" s="4">
        <v>39.299999999999997</v>
      </c>
    </row>
    <row r="11" spans="2:11" ht="18.75" x14ac:dyDescent="0.25">
      <c r="B11" s="1"/>
      <c r="C11" s="4">
        <v>2</v>
      </c>
      <c r="D11" s="5" t="s">
        <v>24</v>
      </c>
      <c r="E11" s="5">
        <v>5</v>
      </c>
      <c r="F11" s="4">
        <v>5</v>
      </c>
      <c r="G11" s="4">
        <f t="shared" ref="G11:G18" si="0">E11*F11</f>
        <v>25</v>
      </c>
    </row>
    <row r="12" spans="2:11" ht="18.75" x14ac:dyDescent="0.25">
      <c r="B12" s="1"/>
      <c r="C12" s="4">
        <v>3</v>
      </c>
      <c r="D12" s="5" t="s">
        <v>12</v>
      </c>
      <c r="E12" s="5">
        <v>6</v>
      </c>
      <c r="F12" s="4">
        <v>5</v>
      </c>
      <c r="G12" s="4">
        <f t="shared" si="0"/>
        <v>30</v>
      </c>
    </row>
    <row r="13" spans="2:11" ht="18.75" x14ac:dyDescent="0.25">
      <c r="B13" s="1"/>
      <c r="C13" s="4">
        <v>4</v>
      </c>
      <c r="D13" s="5" t="s">
        <v>21</v>
      </c>
      <c r="E13" s="5">
        <v>7</v>
      </c>
      <c r="F13" s="4">
        <v>5.5</v>
      </c>
      <c r="G13" s="4">
        <f t="shared" si="0"/>
        <v>38.5</v>
      </c>
    </row>
    <row r="14" spans="2:11" ht="18.75" x14ac:dyDescent="0.25">
      <c r="B14" s="1"/>
      <c r="C14" s="4">
        <v>5</v>
      </c>
      <c r="D14" s="5" t="s">
        <v>13</v>
      </c>
      <c r="E14" s="5">
        <v>68</v>
      </c>
      <c r="F14" s="4">
        <v>5</v>
      </c>
      <c r="G14" s="4">
        <f t="shared" si="0"/>
        <v>340</v>
      </c>
    </row>
    <row r="15" spans="2:11" ht="18.75" x14ac:dyDescent="0.25">
      <c r="B15" s="1"/>
      <c r="C15" s="4">
        <v>6</v>
      </c>
      <c r="D15" s="5" t="s">
        <v>14</v>
      </c>
      <c r="E15" s="5">
        <v>7</v>
      </c>
      <c r="F15" s="4">
        <v>5</v>
      </c>
      <c r="G15" s="4">
        <f t="shared" si="0"/>
        <v>35</v>
      </c>
    </row>
    <row r="16" spans="2:11" ht="18.75" x14ac:dyDescent="0.25">
      <c r="B16" s="1"/>
      <c r="C16" s="4">
        <v>7</v>
      </c>
      <c r="D16" s="5" t="s">
        <v>15</v>
      </c>
      <c r="E16" s="5">
        <v>11</v>
      </c>
      <c r="F16" s="4">
        <v>5</v>
      </c>
      <c r="G16" s="4">
        <f t="shared" si="0"/>
        <v>55</v>
      </c>
    </row>
    <row r="17" spans="2:13" ht="18.75" x14ac:dyDescent="0.25">
      <c r="B17" s="1"/>
      <c r="C17" s="4">
        <v>8</v>
      </c>
      <c r="D17" s="5" t="s">
        <v>22</v>
      </c>
      <c r="E17" s="5">
        <v>6</v>
      </c>
      <c r="F17" s="4">
        <v>4.5999999999999996</v>
      </c>
      <c r="G17" s="4">
        <f t="shared" si="0"/>
        <v>27.599999999999998</v>
      </c>
    </row>
    <row r="18" spans="2:13" ht="19.5" thickBot="1" x14ac:dyDescent="0.3">
      <c r="B18" s="1"/>
      <c r="C18" s="4">
        <v>9</v>
      </c>
      <c r="D18" s="5" t="s">
        <v>16</v>
      </c>
      <c r="E18" s="5">
        <v>25</v>
      </c>
      <c r="F18" s="4">
        <v>5</v>
      </c>
      <c r="G18" s="4">
        <f t="shared" si="0"/>
        <v>125</v>
      </c>
    </row>
    <row r="19" spans="2:13" ht="19.5" thickBot="1" x14ac:dyDescent="0.3">
      <c r="B19" s="1"/>
      <c r="C19" s="23" t="s">
        <v>17</v>
      </c>
      <c r="D19" s="24"/>
      <c r="E19" s="6">
        <f>SUM(E10:E18)</f>
        <v>138</v>
      </c>
      <c r="F19" s="7"/>
      <c r="G19" s="8">
        <f>SUM(G10:G18)</f>
        <v>715.4</v>
      </c>
    </row>
    <row r="20" spans="2:13" ht="21.75" thickBot="1" x14ac:dyDescent="0.3">
      <c r="B20" s="1"/>
      <c r="C20" s="20" t="s">
        <v>18</v>
      </c>
      <c r="D20" s="21"/>
      <c r="E20" s="21"/>
      <c r="F20" s="22"/>
      <c r="G20" s="9">
        <v>61</v>
      </c>
      <c r="M20" s="10"/>
    </row>
    <row r="21" spans="2:13" ht="21.75" thickBot="1" x14ac:dyDescent="0.3">
      <c r="B21" s="1"/>
      <c r="C21" s="20" t="s">
        <v>17</v>
      </c>
      <c r="D21" s="21"/>
      <c r="E21" s="21"/>
      <c r="F21" s="22"/>
      <c r="G21" s="11">
        <f>G19*G20</f>
        <v>43639.4</v>
      </c>
    </row>
    <row r="22" spans="2:13" ht="21.75" thickBot="1" x14ac:dyDescent="0.3">
      <c r="C22" s="12" t="s">
        <v>26</v>
      </c>
      <c r="D22" s="20" t="s">
        <v>25</v>
      </c>
      <c r="E22" s="21"/>
      <c r="F22" s="22"/>
      <c r="G22" s="13">
        <f>'[1]30-04-2024 308'!$G$20</f>
        <v>1360294.2999999998</v>
      </c>
      <c r="H22" s="10"/>
      <c r="I22" s="10"/>
      <c r="K22" s="10"/>
    </row>
    <row r="23" spans="2:13" ht="21.75" thickBot="1" x14ac:dyDescent="0.3">
      <c r="C23" s="20" t="s">
        <v>19</v>
      </c>
      <c r="D23" s="21"/>
      <c r="E23" s="21"/>
      <c r="F23" s="22"/>
      <c r="G23" s="14">
        <f>G21+G22</f>
        <v>1403933.6999999997</v>
      </c>
      <c r="H23" s="10"/>
      <c r="I23" s="10"/>
      <c r="K23" s="10"/>
    </row>
    <row r="24" spans="2:13" ht="21.75" thickBot="1" x14ac:dyDescent="0.3">
      <c r="C24" s="20" t="s">
        <v>27</v>
      </c>
      <c r="D24" s="21"/>
      <c r="E24" s="21"/>
      <c r="F24" s="22"/>
      <c r="G24" s="15">
        <v>50000</v>
      </c>
    </row>
    <row r="25" spans="2:13" ht="21.75" thickBot="1" x14ac:dyDescent="0.3">
      <c r="C25" s="20" t="s">
        <v>19</v>
      </c>
      <c r="D25" s="21"/>
      <c r="E25" s="21"/>
      <c r="F25" s="22"/>
      <c r="G25" s="14">
        <f>G23-G24</f>
        <v>1353933.6999999997</v>
      </c>
    </row>
  </sheetData>
  <sortState xmlns:xlrd2="http://schemas.microsoft.com/office/spreadsheetml/2017/richdata2" ref="D10:G18">
    <sortCondition ref="D10:D18"/>
  </sortState>
  <mergeCells count="14">
    <mergeCell ref="C7:D8"/>
    <mergeCell ref="E7:G8"/>
    <mergeCell ref="C3:C4"/>
    <mergeCell ref="D3:F4"/>
    <mergeCell ref="G3:G4"/>
    <mergeCell ref="C5:C6"/>
    <mergeCell ref="D5:G6"/>
    <mergeCell ref="C25:F25"/>
    <mergeCell ref="C19:D19"/>
    <mergeCell ref="C20:F20"/>
    <mergeCell ref="C21:F21"/>
    <mergeCell ref="D22:F22"/>
    <mergeCell ref="C23:F23"/>
    <mergeCell ref="C24:F2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DE714-2B9F-44AA-8302-1389F5F89D75}">
  <dimension ref="B2:G15"/>
  <sheetViews>
    <sheetView zoomScale="70" zoomScaleNormal="70" workbookViewId="0">
      <selection activeCell="F6" sqref="F6"/>
    </sheetView>
  </sheetViews>
  <sheetFormatPr defaultRowHeight="15" x14ac:dyDescent="0.25"/>
  <cols>
    <col min="2" max="2" width="16.42578125" customWidth="1"/>
    <col min="3" max="3" width="14.5703125" customWidth="1"/>
    <col min="4" max="4" width="30.5703125" customWidth="1"/>
    <col min="5" max="5" width="15.5703125" customWidth="1"/>
    <col min="6" max="7" width="9.140625" customWidth="1"/>
  </cols>
  <sheetData>
    <row r="2" spans="2:7" ht="15.75" thickBot="1" x14ac:dyDescent="0.3"/>
    <row r="3" spans="2:7" ht="15" customHeight="1" x14ac:dyDescent="0.25">
      <c r="B3" s="1"/>
      <c r="C3" s="33" t="s">
        <v>1</v>
      </c>
      <c r="D3" s="34"/>
      <c r="E3" s="65"/>
    </row>
    <row r="4" spans="2:7" ht="15.75" customHeight="1" thickBot="1" x14ac:dyDescent="0.3">
      <c r="B4" s="1"/>
      <c r="C4" s="35"/>
      <c r="D4" s="36"/>
      <c r="E4" s="66"/>
    </row>
    <row r="5" spans="2:7" ht="15" customHeight="1" x14ac:dyDescent="0.25">
      <c r="B5" s="1"/>
      <c r="C5" s="59" t="s">
        <v>2</v>
      </c>
      <c r="D5" s="60"/>
      <c r="E5" s="61"/>
    </row>
    <row r="6" spans="2:7" ht="15.75" customHeight="1" thickBot="1" x14ac:dyDescent="0.3">
      <c r="B6" s="1"/>
      <c r="C6" s="62"/>
      <c r="D6" s="63"/>
      <c r="E6" s="64"/>
    </row>
    <row r="7" spans="2:7" ht="15" customHeight="1" x14ac:dyDescent="0.25">
      <c r="B7" s="1"/>
      <c r="C7" s="67" t="s">
        <v>83</v>
      </c>
      <c r="D7" s="55" t="s">
        <v>84</v>
      </c>
      <c r="E7" s="56"/>
      <c r="G7" s="1"/>
    </row>
    <row r="8" spans="2:7" ht="15.75" customHeight="1" thickBot="1" x14ac:dyDescent="0.3">
      <c r="B8" s="1"/>
      <c r="C8" s="68"/>
      <c r="D8" s="57"/>
      <c r="E8" s="58"/>
    </row>
    <row r="9" spans="2:7" ht="19.5" thickBot="1" x14ac:dyDescent="0.3">
      <c r="B9" s="1"/>
      <c r="C9" s="3" t="s">
        <v>7</v>
      </c>
      <c r="D9" s="3" t="s">
        <v>8</v>
      </c>
      <c r="E9" s="3" t="s">
        <v>9</v>
      </c>
    </row>
    <row r="10" spans="2:7" ht="18.75" x14ac:dyDescent="0.25">
      <c r="B10" s="1"/>
      <c r="C10" s="4">
        <v>1</v>
      </c>
      <c r="D10" s="5" t="s">
        <v>24</v>
      </c>
      <c r="E10" s="5">
        <v>3</v>
      </c>
    </row>
    <row r="11" spans="2:7" ht="18.75" x14ac:dyDescent="0.25">
      <c r="B11" s="1"/>
      <c r="C11" s="4">
        <v>2</v>
      </c>
      <c r="D11" s="5" t="s">
        <v>13</v>
      </c>
      <c r="E11" s="5">
        <v>65</v>
      </c>
    </row>
    <row r="12" spans="2:7" ht="18.75" x14ac:dyDescent="0.25">
      <c r="B12" s="1"/>
      <c r="C12" s="4">
        <v>3</v>
      </c>
      <c r="D12" s="5" t="s">
        <v>22</v>
      </c>
      <c r="E12" s="5">
        <v>6</v>
      </c>
    </row>
    <row r="13" spans="2:7" ht="19.5" thickBot="1" x14ac:dyDescent="0.3">
      <c r="B13" s="1"/>
      <c r="C13" s="16">
        <v>4</v>
      </c>
      <c r="D13" s="17" t="s">
        <v>16</v>
      </c>
      <c r="E13" s="5">
        <v>25</v>
      </c>
    </row>
    <row r="14" spans="2:7" ht="19.5" thickBot="1" x14ac:dyDescent="0.3">
      <c r="B14" s="1"/>
      <c r="C14" s="23" t="s">
        <v>17</v>
      </c>
      <c r="D14" s="24"/>
      <c r="E14" s="18">
        <f>SUM(E10:E13)</f>
        <v>99</v>
      </c>
    </row>
    <row r="15" spans="2:7" ht="21.75" thickBot="1" x14ac:dyDescent="0.3">
      <c r="B15" s="1"/>
      <c r="C15" s="20" t="s">
        <v>85</v>
      </c>
      <c r="D15" s="22"/>
      <c r="E15" s="14">
        <v>13500</v>
      </c>
    </row>
  </sheetData>
  <mergeCells count="6">
    <mergeCell ref="D7:E8"/>
    <mergeCell ref="C5:E6"/>
    <mergeCell ref="C15:D15"/>
    <mergeCell ref="C14:D14"/>
    <mergeCell ref="C3:E4"/>
    <mergeCell ref="C7:C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4E1D-6E17-444C-A070-799659204390}">
  <dimension ref="B2:M25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31" t="s">
        <v>0</v>
      </c>
      <c r="D3" s="33" t="s">
        <v>1</v>
      </c>
      <c r="E3" s="34"/>
      <c r="F3" s="34"/>
      <c r="G3" s="37">
        <v>318</v>
      </c>
    </row>
    <row r="4" spans="2:11" ht="15.75" thickBot="1" x14ac:dyDescent="0.3">
      <c r="B4" s="1"/>
      <c r="C4" s="32"/>
      <c r="D4" s="35"/>
      <c r="E4" s="36"/>
      <c r="F4" s="36"/>
      <c r="G4" s="38"/>
    </row>
    <row r="5" spans="2:11" ht="15" customHeight="1" x14ac:dyDescent="0.25">
      <c r="B5" s="1"/>
      <c r="C5" s="39" t="s">
        <v>64</v>
      </c>
      <c r="D5" s="41" t="s">
        <v>2</v>
      </c>
      <c r="E5" s="42"/>
      <c r="F5" s="42"/>
      <c r="G5" s="43"/>
      <c r="J5" s="2" t="s">
        <v>3</v>
      </c>
    </row>
    <row r="6" spans="2:11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1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1" ht="15.75" thickBot="1" x14ac:dyDescent="0.3">
      <c r="B8" s="1"/>
      <c r="C8" s="27"/>
      <c r="D8" s="28"/>
      <c r="E8" s="27"/>
      <c r="F8" s="30"/>
      <c r="G8" s="28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50</v>
      </c>
      <c r="E10" s="5">
        <v>6</v>
      </c>
      <c r="F10" s="4">
        <v>4.5999999999999996</v>
      </c>
      <c r="G10" s="4">
        <f>E10*F10</f>
        <v>27.599999999999998</v>
      </c>
    </row>
    <row r="11" spans="2:11" ht="18.75" x14ac:dyDescent="0.25">
      <c r="B11" s="1"/>
      <c r="C11" s="4">
        <v>2</v>
      </c>
      <c r="D11" s="5" t="s">
        <v>23</v>
      </c>
      <c r="E11" s="5">
        <v>3</v>
      </c>
      <c r="F11" s="4"/>
      <c r="G11" s="4">
        <v>48</v>
      </c>
    </row>
    <row r="12" spans="2:11" ht="18.75" x14ac:dyDescent="0.25">
      <c r="B12" s="1"/>
      <c r="C12" s="4">
        <v>3</v>
      </c>
      <c r="D12" s="5" t="s">
        <v>24</v>
      </c>
      <c r="E12" s="5">
        <v>3</v>
      </c>
      <c r="F12" s="4">
        <v>5</v>
      </c>
      <c r="G12" s="4">
        <f t="shared" ref="G12:G17" si="0">E12*F12</f>
        <v>15</v>
      </c>
    </row>
    <row r="13" spans="2:11" ht="18.75" x14ac:dyDescent="0.25">
      <c r="B13" s="1"/>
      <c r="C13" s="4">
        <v>4</v>
      </c>
      <c r="D13" s="5" t="s">
        <v>12</v>
      </c>
      <c r="E13" s="5">
        <v>2</v>
      </c>
      <c r="F13" s="4">
        <v>5</v>
      </c>
      <c r="G13" s="4">
        <f t="shared" si="0"/>
        <v>10</v>
      </c>
    </row>
    <row r="14" spans="2:11" ht="18.75" x14ac:dyDescent="0.25">
      <c r="B14" s="1"/>
      <c r="C14" s="4">
        <v>5</v>
      </c>
      <c r="D14" s="5" t="s">
        <v>21</v>
      </c>
      <c r="E14" s="5">
        <v>7</v>
      </c>
      <c r="F14" s="4">
        <v>5.5</v>
      </c>
      <c r="G14" s="4">
        <f t="shared" si="0"/>
        <v>38.5</v>
      </c>
    </row>
    <row r="15" spans="2:11" ht="18.75" x14ac:dyDescent="0.25">
      <c r="B15" s="1"/>
      <c r="C15" s="4">
        <v>6</v>
      </c>
      <c r="D15" s="5" t="s">
        <v>13</v>
      </c>
      <c r="E15" s="5">
        <v>70</v>
      </c>
      <c r="F15" s="4">
        <v>5</v>
      </c>
      <c r="G15" s="4">
        <f t="shared" si="0"/>
        <v>350</v>
      </c>
    </row>
    <row r="16" spans="2:11" ht="18.75" x14ac:dyDescent="0.25">
      <c r="B16" s="1"/>
      <c r="C16" s="4">
        <v>7</v>
      </c>
      <c r="D16" s="5" t="s">
        <v>22</v>
      </c>
      <c r="E16" s="5">
        <v>6</v>
      </c>
      <c r="F16" s="4">
        <v>4.5999999999999996</v>
      </c>
      <c r="G16" s="4">
        <f t="shared" si="0"/>
        <v>27.599999999999998</v>
      </c>
    </row>
    <row r="17" spans="2:13" ht="19.5" thickBot="1" x14ac:dyDescent="0.3">
      <c r="B17" s="1"/>
      <c r="C17" s="4">
        <v>8</v>
      </c>
      <c r="D17" s="5" t="s">
        <v>16</v>
      </c>
      <c r="E17" s="5">
        <v>30</v>
      </c>
      <c r="F17" s="4">
        <v>5</v>
      </c>
      <c r="G17" s="4">
        <f t="shared" si="0"/>
        <v>150</v>
      </c>
    </row>
    <row r="18" spans="2:13" ht="19.5" thickBot="1" x14ac:dyDescent="0.3">
      <c r="B18" s="1"/>
      <c r="C18" s="47" t="s">
        <v>17</v>
      </c>
      <c r="D18" s="48"/>
      <c r="E18" s="6">
        <f>SUM(E10:E17)</f>
        <v>127</v>
      </c>
      <c r="F18" s="7"/>
      <c r="G18" s="8">
        <f>SUM(G10:G17)</f>
        <v>666.7</v>
      </c>
    </row>
    <row r="19" spans="2:13" ht="21.75" thickBot="1" x14ac:dyDescent="0.3">
      <c r="B19" s="1"/>
      <c r="C19" s="20" t="s">
        <v>18</v>
      </c>
      <c r="D19" s="21"/>
      <c r="E19" s="21"/>
      <c r="F19" s="22"/>
      <c r="G19" s="9">
        <v>61</v>
      </c>
      <c r="M19" s="10"/>
    </row>
    <row r="20" spans="2:13" ht="21.75" thickBot="1" x14ac:dyDescent="0.3">
      <c r="B20" s="1"/>
      <c r="C20" s="20" t="s">
        <v>17</v>
      </c>
      <c r="D20" s="21"/>
      <c r="E20" s="21"/>
      <c r="F20" s="22"/>
      <c r="G20" s="14">
        <f>G18*G19</f>
        <v>40668.700000000004</v>
      </c>
    </row>
    <row r="21" spans="2:13" ht="21.75" thickBot="1" x14ac:dyDescent="0.3">
      <c r="C21" s="12" t="s">
        <v>69</v>
      </c>
      <c r="D21" s="20" t="s">
        <v>68</v>
      </c>
      <c r="E21" s="21"/>
      <c r="F21" s="22"/>
      <c r="G21" s="13">
        <f>'10-05-2024 317'!G18</f>
        <v>1374448.2999999998</v>
      </c>
      <c r="H21" s="10"/>
      <c r="I21" s="10"/>
      <c r="K21" s="10"/>
    </row>
    <row r="22" spans="2:13" ht="21.75" thickBot="1" x14ac:dyDescent="0.3">
      <c r="C22" s="20" t="s">
        <v>19</v>
      </c>
      <c r="D22" s="21"/>
      <c r="E22" s="21"/>
      <c r="F22" s="22"/>
      <c r="G22" s="14">
        <f>G20+G21</f>
        <v>1415116.9999999998</v>
      </c>
      <c r="H22" s="10"/>
      <c r="I22" s="10"/>
      <c r="K22" s="10"/>
    </row>
    <row r="23" spans="2:13" ht="21.75" thickBot="1" x14ac:dyDescent="0.3">
      <c r="C23" s="20" t="s">
        <v>86</v>
      </c>
      <c r="D23" s="21"/>
      <c r="E23" s="21"/>
      <c r="F23" s="22"/>
      <c r="G23" s="19">
        <f>RETURN!E15</f>
        <v>13500</v>
      </c>
    </row>
    <row r="24" spans="2:13" ht="21.75" thickBot="1" x14ac:dyDescent="0.3">
      <c r="C24" s="20" t="s">
        <v>65</v>
      </c>
      <c r="D24" s="21"/>
      <c r="E24" s="21"/>
      <c r="F24" s="22"/>
      <c r="G24" s="15">
        <v>70000</v>
      </c>
    </row>
    <row r="25" spans="2:13" ht="21.75" thickBot="1" x14ac:dyDescent="0.3">
      <c r="C25" s="20" t="s">
        <v>19</v>
      </c>
      <c r="D25" s="21"/>
      <c r="E25" s="21"/>
      <c r="F25" s="22"/>
      <c r="G25" s="14">
        <f>G22-G23-G24</f>
        <v>1331616.9999999998</v>
      </c>
    </row>
  </sheetData>
  <sortState xmlns:xlrd2="http://schemas.microsoft.com/office/spreadsheetml/2017/richdata2" ref="D10:G17">
    <sortCondition ref="D10:D17"/>
  </sortState>
  <mergeCells count="15">
    <mergeCell ref="C7:D8"/>
    <mergeCell ref="E7:G8"/>
    <mergeCell ref="C3:C4"/>
    <mergeCell ref="D3:F4"/>
    <mergeCell ref="G3:G4"/>
    <mergeCell ref="C5:C6"/>
    <mergeCell ref="D5:G6"/>
    <mergeCell ref="C25:F25"/>
    <mergeCell ref="C23:F23"/>
    <mergeCell ref="C18:D18"/>
    <mergeCell ref="C19:F19"/>
    <mergeCell ref="C20:F20"/>
    <mergeCell ref="D21:F21"/>
    <mergeCell ref="C22:F22"/>
    <mergeCell ref="C24:F2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822AE-D44D-492B-97A0-436D005F51F3}">
  <dimension ref="B2:M23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31" t="s">
        <v>0</v>
      </c>
      <c r="D3" s="33" t="s">
        <v>1</v>
      </c>
      <c r="E3" s="34"/>
      <c r="F3" s="34"/>
      <c r="G3" s="37">
        <v>319</v>
      </c>
    </row>
    <row r="4" spans="2:11" ht="15.75" thickBot="1" x14ac:dyDescent="0.3">
      <c r="B4" s="1"/>
      <c r="C4" s="32"/>
      <c r="D4" s="35"/>
      <c r="E4" s="36"/>
      <c r="F4" s="36"/>
      <c r="G4" s="38"/>
    </row>
    <row r="5" spans="2:11" ht="15" customHeight="1" x14ac:dyDescent="0.25">
      <c r="B5" s="1"/>
      <c r="C5" s="39" t="s">
        <v>67</v>
      </c>
      <c r="D5" s="41" t="s">
        <v>2</v>
      </c>
      <c r="E5" s="42"/>
      <c r="F5" s="42"/>
      <c r="G5" s="43"/>
      <c r="J5" s="2" t="s">
        <v>3</v>
      </c>
    </row>
    <row r="6" spans="2:11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1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1" ht="15.75" thickBot="1" x14ac:dyDescent="0.3">
      <c r="B8" s="1"/>
      <c r="C8" s="27"/>
      <c r="D8" s="28"/>
      <c r="E8" s="27"/>
      <c r="F8" s="30"/>
      <c r="G8" s="28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23</v>
      </c>
      <c r="E10" s="5">
        <v>4</v>
      </c>
      <c r="F10" s="4"/>
      <c r="G10" s="4">
        <v>46.3</v>
      </c>
    </row>
    <row r="11" spans="2:11" ht="18.75" x14ac:dyDescent="0.25">
      <c r="B11" s="1"/>
      <c r="C11" s="4">
        <v>2</v>
      </c>
      <c r="D11" s="5" t="s">
        <v>29</v>
      </c>
      <c r="E11" s="5">
        <v>10</v>
      </c>
      <c r="F11" s="4">
        <v>7</v>
      </c>
      <c r="G11" s="4">
        <f t="shared" ref="G11:G16" si="0">E11*F11</f>
        <v>70</v>
      </c>
    </row>
    <row r="12" spans="2:11" ht="18.75" x14ac:dyDescent="0.25">
      <c r="B12" s="1"/>
      <c r="C12" s="4">
        <v>3</v>
      </c>
      <c r="D12" s="5" t="s">
        <v>24</v>
      </c>
      <c r="E12" s="5">
        <v>5</v>
      </c>
      <c r="F12" s="4">
        <v>5</v>
      </c>
      <c r="G12" s="4">
        <f t="shared" si="0"/>
        <v>25</v>
      </c>
    </row>
    <row r="13" spans="2:11" ht="18.75" x14ac:dyDescent="0.25">
      <c r="B13" s="1"/>
      <c r="C13" s="4">
        <v>4</v>
      </c>
      <c r="D13" s="5" t="s">
        <v>12</v>
      </c>
      <c r="E13" s="5">
        <v>4</v>
      </c>
      <c r="F13" s="4">
        <v>5</v>
      </c>
      <c r="G13" s="4">
        <f t="shared" si="0"/>
        <v>20</v>
      </c>
    </row>
    <row r="14" spans="2:11" ht="18.75" x14ac:dyDescent="0.25">
      <c r="B14" s="1"/>
      <c r="C14" s="4">
        <v>5</v>
      </c>
      <c r="D14" s="5" t="s">
        <v>13</v>
      </c>
      <c r="E14" s="5">
        <v>70</v>
      </c>
      <c r="F14" s="4">
        <v>5</v>
      </c>
      <c r="G14" s="4">
        <f t="shared" si="0"/>
        <v>350</v>
      </c>
    </row>
    <row r="15" spans="2:11" ht="18.75" x14ac:dyDescent="0.25">
      <c r="B15" s="1"/>
      <c r="C15" s="4">
        <v>6</v>
      </c>
      <c r="D15" s="5" t="s">
        <v>14</v>
      </c>
      <c r="E15" s="5">
        <v>2</v>
      </c>
      <c r="F15" s="4">
        <v>5</v>
      </c>
      <c r="G15" s="4">
        <f t="shared" si="0"/>
        <v>10</v>
      </c>
    </row>
    <row r="16" spans="2:11" ht="19.5" thickBot="1" x14ac:dyDescent="0.3">
      <c r="B16" s="1"/>
      <c r="C16" s="4">
        <v>7</v>
      </c>
      <c r="D16" s="5" t="s">
        <v>16</v>
      </c>
      <c r="E16" s="5">
        <v>32</v>
      </c>
      <c r="F16" s="4">
        <v>5</v>
      </c>
      <c r="G16" s="4">
        <f t="shared" si="0"/>
        <v>160</v>
      </c>
    </row>
    <row r="17" spans="2:13" ht="19.5" thickBot="1" x14ac:dyDescent="0.3">
      <c r="B17" s="1"/>
      <c r="C17" s="47" t="s">
        <v>17</v>
      </c>
      <c r="D17" s="48"/>
      <c r="E17" s="6">
        <f>SUM(E10:E16)</f>
        <v>127</v>
      </c>
      <c r="F17" s="7"/>
      <c r="G17" s="8">
        <f>SUM(G10:G16)</f>
        <v>681.3</v>
      </c>
    </row>
    <row r="18" spans="2:13" ht="21.75" thickBot="1" x14ac:dyDescent="0.3">
      <c r="B18" s="1"/>
      <c r="C18" s="20" t="s">
        <v>18</v>
      </c>
      <c r="D18" s="21"/>
      <c r="E18" s="21"/>
      <c r="F18" s="22"/>
      <c r="G18" s="9">
        <v>61</v>
      </c>
      <c r="M18" s="10"/>
    </row>
    <row r="19" spans="2:13" ht="21.75" thickBot="1" x14ac:dyDescent="0.3">
      <c r="B19" s="1"/>
      <c r="C19" s="20" t="s">
        <v>17</v>
      </c>
      <c r="D19" s="21"/>
      <c r="E19" s="21"/>
      <c r="F19" s="22"/>
      <c r="G19" s="14">
        <f>G17*G18</f>
        <v>41559.299999999996</v>
      </c>
    </row>
    <row r="20" spans="2:13" ht="21.75" thickBot="1" x14ac:dyDescent="0.3">
      <c r="C20" s="12" t="s">
        <v>71</v>
      </c>
      <c r="D20" s="20" t="s">
        <v>70</v>
      </c>
      <c r="E20" s="21"/>
      <c r="F20" s="22"/>
      <c r="G20" s="13">
        <f>'11-05-2024 318'!G25</f>
        <v>1331616.9999999998</v>
      </c>
      <c r="H20" s="10"/>
      <c r="I20" s="10"/>
      <c r="K20" s="10"/>
    </row>
    <row r="21" spans="2:13" ht="21.75" thickBot="1" x14ac:dyDescent="0.3">
      <c r="C21" s="20" t="s">
        <v>19</v>
      </c>
      <c r="D21" s="21"/>
      <c r="E21" s="21"/>
      <c r="F21" s="22"/>
      <c r="G21" s="14">
        <f>G19+G20</f>
        <v>1373176.2999999998</v>
      </c>
      <c r="H21" s="10"/>
      <c r="I21" s="10"/>
      <c r="K21" s="10"/>
    </row>
    <row r="22" spans="2:13" ht="21.75" thickBot="1" x14ac:dyDescent="0.3">
      <c r="C22" s="20" t="s">
        <v>72</v>
      </c>
      <c r="D22" s="21"/>
      <c r="E22" s="21"/>
      <c r="F22" s="22"/>
      <c r="G22" s="15">
        <v>45000</v>
      </c>
    </row>
    <row r="23" spans="2:13" ht="21.75" thickBot="1" x14ac:dyDescent="0.3">
      <c r="C23" s="20" t="s">
        <v>19</v>
      </c>
      <c r="D23" s="21"/>
      <c r="E23" s="21"/>
      <c r="F23" s="22"/>
      <c r="G23" s="14">
        <f>G21-G22</f>
        <v>1328176.2999999998</v>
      </c>
    </row>
  </sheetData>
  <sortState xmlns:xlrd2="http://schemas.microsoft.com/office/spreadsheetml/2017/richdata2" ref="D10:G16">
    <sortCondition ref="D10:D16"/>
  </sortState>
  <mergeCells count="14">
    <mergeCell ref="C7:D8"/>
    <mergeCell ref="E7:G8"/>
    <mergeCell ref="C3:C4"/>
    <mergeCell ref="D3:F4"/>
    <mergeCell ref="G3:G4"/>
    <mergeCell ref="C5:C6"/>
    <mergeCell ref="D5:G6"/>
    <mergeCell ref="C22:F22"/>
    <mergeCell ref="C23:F23"/>
    <mergeCell ref="C17:D17"/>
    <mergeCell ref="C18:F18"/>
    <mergeCell ref="C19:F19"/>
    <mergeCell ref="D20:F20"/>
    <mergeCell ref="C21:F2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88682-4726-4926-ACAA-7C771DA0458E}">
  <dimension ref="B2:M16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31" t="s">
        <v>0</v>
      </c>
      <c r="D3" s="33" t="s">
        <v>1</v>
      </c>
      <c r="E3" s="34"/>
      <c r="F3" s="34"/>
      <c r="G3" s="37">
        <v>320</v>
      </c>
    </row>
    <row r="4" spans="2:13" ht="15.75" thickBot="1" x14ac:dyDescent="0.3">
      <c r="B4" s="1"/>
      <c r="C4" s="32"/>
      <c r="D4" s="35"/>
      <c r="E4" s="36"/>
      <c r="F4" s="36"/>
      <c r="G4" s="38"/>
    </row>
    <row r="5" spans="2:13" ht="15" customHeight="1" x14ac:dyDescent="0.25">
      <c r="B5" s="1"/>
      <c r="C5" s="39" t="s">
        <v>73</v>
      </c>
      <c r="D5" s="41" t="s">
        <v>2</v>
      </c>
      <c r="E5" s="42"/>
      <c r="F5" s="42"/>
      <c r="G5" s="43"/>
      <c r="J5" s="2" t="s">
        <v>3</v>
      </c>
    </row>
    <row r="6" spans="2:13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3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3" ht="15.75" thickBot="1" x14ac:dyDescent="0.3">
      <c r="B8" s="1"/>
      <c r="C8" s="27"/>
      <c r="D8" s="28"/>
      <c r="E8" s="27"/>
      <c r="F8" s="30"/>
      <c r="G8" s="28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13</v>
      </c>
      <c r="E10" s="5">
        <v>70</v>
      </c>
      <c r="F10" s="4">
        <v>5</v>
      </c>
      <c r="G10" s="4">
        <f>E10*F10</f>
        <v>350</v>
      </c>
    </row>
    <row r="11" spans="2:13" ht="19.5" thickBot="1" x14ac:dyDescent="0.3">
      <c r="B11" s="1"/>
      <c r="C11" s="4">
        <v>2</v>
      </c>
      <c r="D11" s="5" t="s">
        <v>16</v>
      </c>
      <c r="E11" s="5">
        <v>30</v>
      </c>
      <c r="F11" s="4">
        <v>5</v>
      </c>
      <c r="G11" s="4">
        <f>E11*F11</f>
        <v>150</v>
      </c>
    </row>
    <row r="12" spans="2:13" ht="19.5" thickBot="1" x14ac:dyDescent="0.3">
      <c r="B12" s="1"/>
      <c r="C12" s="47" t="s">
        <v>17</v>
      </c>
      <c r="D12" s="48"/>
      <c r="E12" s="6">
        <f>SUM(E10:E11)</f>
        <v>100</v>
      </c>
      <c r="F12" s="7"/>
      <c r="G12" s="8">
        <f>SUM(G10:G11)</f>
        <v>500</v>
      </c>
    </row>
    <row r="13" spans="2:13" ht="21.75" thickBot="1" x14ac:dyDescent="0.3">
      <c r="B13" s="1"/>
      <c r="C13" s="20" t="s">
        <v>18</v>
      </c>
      <c r="D13" s="21"/>
      <c r="E13" s="21"/>
      <c r="F13" s="22"/>
      <c r="G13" s="9">
        <v>61</v>
      </c>
      <c r="M13" s="10"/>
    </row>
    <row r="14" spans="2:13" ht="21.75" thickBot="1" x14ac:dyDescent="0.3">
      <c r="B14" s="1"/>
      <c r="C14" s="20" t="s">
        <v>17</v>
      </c>
      <c r="D14" s="21"/>
      <c r="E14" s="21"/>
      <c r="F14" s="22"/>
      <c r="G14" s="14">
        <f>G12*G13</f>
        <v>30500</v>
      </c>
    </row>
    <row r="15" spans="2:13" ht="21.75" thickBot="1" x14ac:dyDescent="0.3">
      <c r="C15" s="12" t="s">
        <v>75</v>
      </c>
      <c r="D15" s="20" t="s">
        <v>74</v>
      </c>
      <c r="E15" s="21"/>
      <c r="F15" s="22"/>
      <c r="G15" s="13">
        <f>'12-05-2024 319'!G23</f>
        <v>1328176.2999999998</v>
      </c>
      <c r="H15" s="10"/>
      <c r="I15" s="10"/>
      <c r="K15" s="10"/>
    </row>
    <row r="16" spans="2:13" ht="21.75" thickBot="1" x14ac:dyDescent="0.3">
      <c r="C16" s="20" t="s">
        <v>19</v>
      </c>
      <c r="D16" s="21"/>
      <c r="E16" s="21"/>
      <c r="F16" s="22"/>
      <c r="G16" s="14">
        <f>G14+G15</f>
        <v>1358676.2999999998</v>
      </c>
      <c r="H16" s="10"/>
      <c r="I16" s="10"/>
      <c r="K16" s="10"/>
    </row>
  </sheetData>
  <mergeCells count="12">
    <mergeCell ref="C7:D8"/>
    <mergeCell ref="E7:G8"/>
    <mergeCell ref="C3:C4"/>
    <mergeCell ref="D3:F4"/>
    <mergeCell ref="G3:G4"/>
    <mergeCell ref="C5:C6"/>
    <mergeCell ref="D5:G6"/>
    <mergeCell ref="C12:D12"/>
    <mergeCell ref="C13:F13"/>
    <mergeCell ref="C14:F14"/>
    <mergeCell ref="D15:F15"/>
    <mergeCell ref="C16:F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6CAB-4DED-4525-8D0C-E6DCD747EB8B}">
  <dimension ref="B2:M22"/>
  <sheetViews>
    <sheetView zoomScale="70" zoomScaleNormal="70" workbookViewId="0">
      <selection activeCell="A22" sqref="A21:XFD22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31" t="s">
        <v>0</v>
      </c>
      <c r="D3" s="33" t="s">
        <v>1</v>
      </c>
      <c r="E3" s="34"/>
      <c r="F3" s="34"/>
      <c r="G3" s="37">
        <v>321</v>
      </c>
    </row>
    <row r="4" spans="2:11" ht="15.75" thickBot="1" x14ac:dyDescent="0.3">
      <c r="B4" s="1"/>
      <c r="C4" s="32"/>
      <c r="D4" s="35"/>
      <c r="E4" s="36"/>
      <c r="F4" s="36"/>
      <c r="G4" s="38"/>
    </row>
    <row r="5" spans="2:11" ht="15" customHeight="1" x14ac:dyDescent="0.25">
      <c r="B5" s="1"/>
      <c r="C5" s="39" t="s">
        <v>76</v>
      </c>
      <c r="D5" s="41" t="s">
        <v>2</v>
      </c>
      <c r="E5" s="42"/>
      <c r="F5" s="42"/>
      <c r="G5" s="43"/>
      <c r="J5" s="2" t="s">
        <v>3</v>
      </c>
    </row>
    <row r="6" spans="2:11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1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1" ht="15.75" thickBot="1" x14ac:dyDescent="0.3">
      <c r="B8" s="1"/>
      <c r="C8" s="27"/>
      <c r="D8" s="28"/>
      <c r="E8" s="27"/>
      <c r="F8" s="30"/>
      <c r="G8" s="28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24</v>
      </c>
      <c r="E10" s="5">
        <v>5</v>
      </c>
      <c r="F10" s="4">
        <v>5</v>
      </c>
      <c r="G10" s="4">
        <f t="shared" ref="G10:G15" si="0">E10*F10</f>
        <v>25</v>
      </c>
    </row>
    <row r="11" spans="2:11" ht="18.75" x14ac:dyDescent="0.25">
      <c r="B11" s="1"/>
      <c r="C11" s="4">
        <v>2</v>
      </c>
      <c r="D11" s="5" t="s">
        <v>12</v>
      </c>
      <c r="E11" s="5">
        <v>4</v>
      </c>
      <c r="F11" s="4">
        <v>5</v>
      </c>
      <c r="G11" s="4">
        <f t="shared" si="0"/>
        <v>20</v>
      </c>
    </row>
    <row r="12" spans="2:11" ht="18.75" x14ac:dyDescent="0.25">
      <c r="B12" s="1"/>
      <c r="C12" s="4">
        <v>3</v>
      </c>
      <c r="D12" s="5" t="s">
        <v>21</v>
      </c>
      <c r="E12" s="5">
        <v>10</v>
      </c>
      <c r="F12" s="4">
        <v>5.5</v>
      </c>
      <c r="G12" s="4">
        <f t="shared" si="0"/>
        <v>55</v>
      </c>
    </row>
    <row r="13" spans="2:11" ht="18.75" x14ac:dyDescent="0.25">
      <c r="B13" s="1"/>
      <c r="C13" s="4">
        <v>4</v>
      </c>
      <c r="D13" s="5" t="s">
        <v>13</v>
      </c>
      <c r="E13" s="5">
        <v>75</v>
      </c>
      <c r="F13" s="4">
        <v>5</v>
      </c>
      <c r="G13" s="4">
        <f t="shared" si="0"/>
        <v>375</v>
      </c>
    </row>
    <row r="14" spans="2:11" ht="18.75" x14ac:dyDescent="0.25">
      <c r="B14" s="1"/>
      <c r="C14" s="4">
        <v>5</v>
      </c>
      <c r="D14" s="5" t="s">
        <v>14</v>
      </c>
      <c r="E14" s="5">
        <v>4</v>
      </c>
      <c r="F14" s="4">
        <v>5</v>
      </c>
      <c r="G14" s="4">
        <f t="shared" si="0"/>
        <v>20</v>
      </c>
    </row>
    <row r="15" spans="2:11" ht="19.5" thickBot="1" x14ac:dyDescent="0.3">
      <c r="B15" s="1"/>
      <c r="C15" s="4">
        <v>6</v>
      </c>
      <c r="D15" s="5" t="s">
        <v>16</v>
      </c>
      <c r="E15" s="5">
        <v>35</v>
      </c>
      <c r="F15" s="4">
        <v>5</v>
      </c>
      <c r="G15" s="4">
        <f t="shared" si="0"/>
        <v>175</v>
      </c>
    </row>
    <row r="16" spans="2:11" ht="19.5" thickBot="1" x14ac:dyDescent="0.3">
      <c r="B16" s="1"/>
      <c r="C16" s="47" t="s">
        <v>17</v>
      </c>
      <c r="D16" s="48"/>
      <c r="E16" s="6">
        <f>SUM(E10:E15)</f>
        <v>133</v>
      </c>
      <c r="F16" s="7"/>
      <c r="G16" s="8">
        <f>SUM(G10:G15)</f>
        <v>670</v>
      </c>
    </row>
    <row r="17" spans="2:13" ht="21.75" thickBot="1" x14ac:dyDescent="0.3">
      <c r="B17" s="1"/>
      <c r="C17" s="20" t="s">
        <v>18</v>
      </c>
      <c r="D17" s="21"/>
      <c r="E17" s="21"/>
      <c r="F17" s="22"/>
      <c r="G17" s="9">
        <v>61</v>
      </c>
      <c r="M17" s="10"/>
    </row>
    <row r="18" spans="2:13" ht="21.75" thickBot="1" x14ac:dyDescent="0.3">
      <c r="B18" s="1"/>
      <c r="C18" s="20" t="s">
        <v>17</v>
      </c>
      <c r="D18" s="21"/>
      <c r="E18" s="21"/>
      <c r="F18" s="22"/>
      <c r="G18" s="14">
        <f>G16*G17</f>
        <v>40870</v>
      </c>
    </row>
    <row r="19" spans="2:13" ht="21.75" thickBot="1" x14ac:dyDescent="0.3">
      <c r="C19" s="12" t="s">
        <v>79</v>
      </c>
      <c r="D19" s="20" t="s">
        <v>78</v>
      </c>
      <c r="E19" s="21"/>
      <c r="F19" s="22"/>
      <c r="G19" s="13">
        <f>'13-05-2024 320'!G16</f>
        <v>1358676.2999999998</v>
      </c>
      <c r="H19" s="10"/>
      <c r="I19" s="10"/>
      <c r="K19" s="10"/>
    </row>
    <row r="20" spans="2:13" ht="21.75" thickBot="1" x14ac:dyDescent="0.3">
      <c r="C20" s="20" t="s">
        <v>19</v>
      </c>
      <c r="D20" s="21"/>
      <c r="E20" s="21"/>
      <c r="F20" s="22"/>
      <c r="G20" s="14">
        <f>G18+G19</f>
        <v>1399546.2999999998</v>
      </c>
      <c r="H20" s="10"/>
      <c r="I20" s="10"/>
      <c r="K20" s="10"/>
    </row>
    <row r="21" spans="2:13" ht="21.75" thickBot="1" x14ac:dyDescent="0.3">
      <c r="C21" s="20" t="s">
        <v>77</v>
      </c>
      <c r="D21" s="21"/>
      <c r="E21" s="21"/>
      <c r="F21" s="22"/>
      <c r="G21" s="15">
        <v>40000</v>
      </c>
    </row>
    <row r="22" spans="2:13" ht="21.75" thickBot="1" x14ac:dyDescent="0.3">
      <c r="C22" s="20" t="s">
        <v>19</v>
      </c>
      <c r="D22" s="21"/>
      <c r="E22" s="21"/>
      <c r="F22" s="22"/>
      <c r="G22" s="14">
        <f>G20-G21</f>
        <v>1359546.2999999998</v>
      </c>
    </row>
  </sheetData>
  <sortState xmlns:xlrd2="http://schemas.microsoft.com/office/spreadsheetml/2017/richdata2" ref="D10:G15">
    <sortCondition ref="D10:D15"/>
  </sortState>
  <mergeCells count="14">
    <mergeCell ref="C7:D8"/>
    <mergeCell ref="E7:G8"/>
    <mergeCell ref="C3:C4"/>
    <mergeCell ref="D3:F4"/>
    <mergeCell ref="G3:G4"/>
    <mergeCell ref="C5:C6"/>
    <mergeCell ref="D5:G6"/>
    <mergeCell ref="C22:F22"/>
    <mergeCell ref="C16:D16"/>
    <mergeCell ref="C17:F17"/>
    <mergeCell ref="C18:F18"/>
    <mergeCell ref="D19:F19"/>
    <mergeCell ref="C20:F20"/>
    <mergeCell ref="C21:F2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927A-860D-48E0-8EAF-1F1423B0F94F}">
  <dimension ref="B2:M21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31" t="s">
        <v>0</v>
      </c>
      <c r="D3" s="33" t="s">
        <v>1</v>
      </c>
      <c r="E3" s="34"/>
      <c r="F3" s="34"/>
      <c r="G3" s="37">
        <v>322</v>
      </c>
    </row>
    <row r="4" spans="2:13" ht="15.75" thickBot="1" x14ac:dyDescent="0.3">
      <c r="B4" s="1"/>
      <c r="C4" s="32"/>
      <c r="D4" s="35"/>
      <c r="E4" s="36"/>
      <c r="F4" s="36"/>
      <c r="G4" s="38"/>
    </row>
    <row r="5" spans="2:13" ht="15" customHeight="1" x14ac:dyDescent="0.25">
      <c r="B5" s="1"/>
      <c r="C5" s="39" t="s">
        <v>80</v>
      </c>
      <c r="D5" s="41" t="s">
        <v>2</v>
      </c>
      <c r="E5" s="42"/>
      <c r="F5" s="42"/>
      <c r="G5" s="43"/>
      <c r="J5" s="2" t="s">
        <v>3</v>
      </c>
    </row>
    <row r="6" spans="2:13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3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3" ht="15.75" thickBot="1" x14ac:dyDescent="0.3">
      <c r="B8" s="1"/>
      <c r="C8" s="27"/>
      <c r="D8" s="28"/>
      <c r="E8" s="27"/>
      <c r="F8" s="30"/>
      <c r="G8" s="28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24</v>
      </c>
      <c r="E10" s="5">
        <v>10</v>
      </c>
      <c r="F10" s="4">
        <v>5</v>
      </c>
      <c r="G10" s="4">
        <f>E10*F10</f>
        <v>50</v>
      </c>
    </row>
    <row r="11" spans="2:13" ht="18.75" x14ac:dyDescent="0.25">
      <c r="B11" s="1"/>
      <c r="C11" s="4">
        <v>2</v>
      </c>
      <c r="D11" s="5" t="s">
        <v>12</v>
      </c>
      <c r="E11" s="5">
        <v>5</v>
      </c>
      <c r="F11" s="4">
        <v>5</v>
      </c>
      <c r="G11" s="4">
        <f>E11*F11</f>
        <v>25</v>
      </c>
    </row>
    <row r="12" spans="2:13" ht="18.75" x14ac:dyDescent="0.25">
      <c r="B12" s="1"/>
      <c r="C12" s="4">
        <v>3</v>
      </c>
      <c r="D12" s="5" t="s">
        <v>13</v>
      </c>
      <c r="E12" s="5">
        <v>71</v>
      </c>
      <c r="F12" s="4">
        <v>5</v>
      </c>
      <c r="G12" s="4">
        <f>E12*F12</f>
        <v>355</v>
      </c>
    </row>
    <row r="13" spans="2:13" ht="18.75" x14ac:dyDescent="0.25">
      <c r="B13" s="1"/>
      <c r="C13" s="4">
        <v>4</v>
      </c>
      <c r="D13" s="5" t="s">
        <v>14</v>
      </c>
      <c r="E13" s="5">
        <v>5</v>
      </c>
      <c r="F13" s="4">
        <v>5</v>
      </c>
      <c r="G13" s="4">
        <f>E13*F13</f>
        <v>25</v>
      </c>
    </row>
    <row r="14" spans="2:13" ht="19.5" thickBot="1" x14ac:dyDescent="0.3">
      <c r="B14" s="1"/>
      <c r="C14" s="4">
        <v>5</v>
      </c>
      <c r="D14" s="5" t="s">
        <v>16</v>
      </c>
      <c r="E14" s="5">
        <v>38</v>
      </c>
      <c r="F14" s="4">
        <v>5</v>
      </c>
      <c r="G14" s="4">
        <f>E14*F14</f>
        <v>190</v>
      </c>
    </row>
    <row r="15" spans="2:13" ht="19.5" thickBot="1" x14ac:dyDescent="0.3">
      <c r="B15" s="1"/>
      <c r="C15" s="47" t="s">
        <v>17</v>
      </c>
      <c r="D15" s="48"/>
      <c r="E15" s="6">
        <f>SUM(E10:E14)</f>
        <v>129</v>
      </c>
      <c r="F15" s="7"/>
      <c r="G15" s="8">
        <f>SUM(G10:G14)</f>
        <v>645</v>
      </c>
    </row>
    <row r="16" spans="2:13" ht="21.75" thickBot="1" x14ac:dyDescent="0.3">
      <c r="B16" s="1"/>
      <c r="C16" s="20" t="s">
        <v>18</v>
      </c>
      <c r="D16" s="21"/>
      <c r="E16" s="21"/>
      <c r="F16" s="22"/>
      <c r="G16" s="9">
        <v>61</v>
      </c>
      <c r="M16" s="10"/>
    </row>
    <row r="17" spans="2:11" ht="21.75" thickBot="1" x14ac:dyDescent="0.3">
      <c r="B17" s="1"/>
      <c r="C17" s="20" t="s">
        <v>17</v>
      </c>
      <c r="D17" s="21"/>
      <c r="E17" s="21"/>
      <c r="F17" s="22"/>
      <c r="G17" s="14">
        <f>G15*G16</f>
        <v>39345</v>
      </c>
    </row>
    <row r="18" spans="2:11" ht="21.75" thickBot="1" x14ac:dyDescent="0.3">
      <c r="C18" s="12" t="s">
        <v>82</v>
      </c>
      <c r="D18" s="20" t="s">
        <v>81</v>
      </c>
      <c r="E18" s="21"/>
      <c r="F18" s="22"/>
      <c r="G18" s="13">
        <f>'14-05-2024 321'!G22</f>
        <v>1359546.2999999998</v>
      </c>
      <c r="H18" s="10"/>
      <c r="I18" s="10"/>
      <c r="K18" s="10"/>
    </row>
    <row r="19" spans="2:11" ht="21.75" thickBot="1" x14ac:dyDescent="0.3">
      <c r="C19" s="20" t="s">
        <v>19</v>
      </c>
      <c r="D19" s="21"/>
      <c r="E19" s="21"/>
      <c r="F19" s="22"/>
      <c r="G19" s="14">
        <f>G17+G18</f>
        <v>1398891.2999999998</v>
      </c>
      <c r="H19" s="10"/>
      <c r="I19" s="10"/>
      <c r="K19" s="10"/>
    </row>
    <row r="20" spans="2:11" ht="21.75" thickBot="1" x14ac:dyDescent="0.3">
      <c r="C20" s="20" t="s">
        <v>87</v>
      </c>
      <c r="D20" s="21"/>
      <c r="E20" s="21"/>
      <c r="F20" s="22"/>
      <c r="G20" s="15">
        <v>40000</v>
      </c>
    </row>
    <row r="21" spans="2:11" ht="21.75" thickBot="1" x14ac:dyDescent="0.3">
      <c r="C21" s="20" t="s">
        <v>19</v>
      </c>
      <c r="D21" s="21"/>
      <c r="E21" s="21"/>
      <c r="F21" s="22"/>
      <c r="G21" s="14">
        <f>G19-G20</f>
        <v>1358891.2999999998</v>
      </c>
    </row>
  </sheetData>
  <sortState xmlns:xlrd2="http://schemas.microsoft.com/office/spreadsheetml/2017/richdata2" ref="D10:G14">
    <sortCondition ref="D10:D14"/>
  </sortState>
  <mergeCells count="14">
    <mergeCell ref="C7:D8"/>
    <mergeCell ref="E7:G8"/>
    <mergeCell ref="C3:C4"/>
    <mergeCell ref="D3:F4"/>
    <mergeCell ref="G3:G4"/>
    <mergeCell ref="C5:C6"/>
    <mergeCell ref="D5:G6"/>
    <mergeCell ref="C20:F20"/>
    <mergeCell ref="C21:F21"/>
    <mergeCell ref="C15:D15"/>
    <mergeCell ref="C16:F16"/>
    <mergeCell ref="C17:F17"/>
    <mergeCell ref="D18:F18"/>
    <mergeCell ref="C19:F19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23CD-A074-49DC-BD09-B772EC55CA96}">
  <dimension ref="B2:M25"/>
  <sheetViews>
    <sheetView topLeftCell="A3"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31" t="s">
        <v>0</v>
      </c>
      <c r="D3" s="33" t="s">
        <v>1</v>
      </c>
      <c r="E3" s="34"/>
      <c r="F3" s="34"/>
      <c r="G3" s="37">
        <v>323</v>
      </c>
    </row>
    <row r="4" spans="2:11" ht="15.75" thickBot="1" x14ac:dyDescent="0.3">
      <c r="B4" s="1"/>
      <c r="C4" s="32"/>
      <c r="D4" s="35"/>
      <c r="E4" s="36"/>
      <c r="F4" s="36"/>
      <c r="G4" s="38"/>
    </row>
    <row r="5" spans="2:11" ht="15" customHeight="1" x14ac:dyDescent="0.25">
      <c r="B5" s="1"/>
      <c r="C5" s="39" t="s">
        <v>88</v>
      </c>
      <c r="D5" s="41" t="s">
        <v>2</v>
      </c>
      <c r="E5" s="42"/>
      <c r="F5" s="42"/>
      <c r="G5" s="43"/>
      <c r="J5" s="2" t="s">
        <v>3</v>
      </c>
    </row>
    <row r="6" spans="2:11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1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1" ht="15.75" thickBot="1" x14ac:dyDescent="0.3">
      <c r="B8" s="1"/>
      <c r="C8" s="27"/>
      <c r="D8" s="28"/>
      <c r="E8" s="27"/>
      <c r="F8" s="30"/>
      <c r="G8" s="28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30</v>
      </c>
      <c r="E10" s="5">
        <v>5</v>
      </c>
      <c r="F10" s="4">
        <v>5.7</v>
      </c>
      <c r="G10" s="4">
        <f>E10*F10</f>
        <v>28.5</v>
      </c>
    </row>
    <row r="11" spans="2:11" ht="18.75" x14ac:dyDescent="0.25">
      <c r="B11" s="1"/>
      <c r="C11" s="4">
        <v>2</v>
      </c>
      <c r="D11" s="5" t="s">
        <v>44</v>
      </c>
      <c r="E11" s="5">
        <v>6</v>
      </c>
      <c r="F11" s="4">
        <v>4.0999999999999996</v>
      </c>
      <c r="G11" s="4">
        <f>E11*F11</f>
        <v>24.599999999999998</v>
      </c>
    </row>
    <row r="12" spans="2:11" ht="18.75" x14ac:dyDescent="0.25">
      <c r="B12" s="1"/>
      <c r="C12" s="4">
        <v>3</v>
      </c>
      <c r="D12" s="5" t="s">
        <v>23</v>
      </c>
      <c r="E12" s="5">
        <v>2</v>
      </c>
      <c r="F12" s="4"/>
      <c r="G12" s="4">
        <v>28.3</v>
      </c>
    </row>
    <row r="13" spans="2:11" ht="18.75" x14ac:dyDescent="0.25">
      <c r="B13" s="1"/>
      <c r="C13" s="4">
        <v>4</v>
      </c>
      <c r="D13" s="5" t="s">
        <v>29</v>
      </c>
      <c r="E13" s="5">
        <v>10</v>
      </c>
      <c r="F13" s="4">
        <v>7</v>
      </c>
      <c r="G13" s="4">
        <f t="shared" ref="G13:G18" si="0">E13*F13</f>
        <v>70</v>
      </c>
    </row>
    <row r="14" spans="2:11" ht="18.75" x14ac:dyDescent="0.25">
      <c r="B14" s="1"/>
      <c r="C14" s="4">
        <v>5</v>
      </c>
      <c r="D14" s="5" t="s">
        <v>24</v>
      </c>
      <c r="E14" s="5">
        <v>3</v>
      </c>
      <c r="F14" s="4">
        <v>5</v>
      </c>
      <c r="G14" s="4">
        <f t="shared" si="0"/>
        <v>15</v>
      </c>
    </row>
    <row r="15" spans="2:11" ht="18.75" x14ac:dyDescent="0.25">
      <c r="B15" s="1"/>
      <c r="C15" s="4">
        <v>6</v>
      </c>
      <c r="D15" s="5" t="s">
        <v>12</v>
      </c>
      <c r="E15" s="5">
        <v>2</v>
      </c>
      <c r="F15" s="4">
        <v>5</v>
      </c>
      <c r="G15" s="4">
        <f t="shared" si="0"/>
        <v>10</v>
      </c>
    </row>
    <row r="16" spans="2:11" ht="18.75" x14ac:dyDescent="0.25">
      <c r="B16" s="1"/>
      <c r="C16" s="4">
        <v>7</v>
      </c>
      <c r="D16" s="5" t="s">
        <v>13</v>
      </c>
      <c r="E16" s="5">
        <v>55</v>
      </c>
      <c r="F16" s="4">
        <v>5</v>
      </c>
      <c r="G16" s="4">
        <f t="shared" si="0"/>
        <v>275</v>
      </c>
    </row>
    <row r="17" spans="2:13" ht="18.75" x14ac:dyDescent="0.25">
      <c r="B17" s="1"/>
      <c r="C17" s="4">
        <v>8</v>
      </c>
      <c r="D17" s="5" t="s">
        <v>49</v>
      </c>
      <c r="E17" s="5">
        <v>8</v>
      </c>
      <c r="F17" s="4">
        <v>4.0999999999999996</v>
      </c>
      <c r="G17" s="4">
        <f t="shared" si="0"/>
        <v>32.799999999999997</v>
      </c>
    </row>
    <row r="18" spans="2:13" ht="19.5" thickBot="1" x14ac:dyDescent="0.3">
      <c r="B18" s="1"/>
      <c r="C18" s="4">
        <v>9</v>
      </c>
      <c r="D18" s="5" t="s">
        <v>16</v>
      </c>
      <c r="E18" s="5">
        <v>25</v>
      </c>
      <c r="F18" s="4">
        <v>5</v>
      </c>
      <c r="G18" s="4">
        <f t="shared" si="0"/>
        <v>125</v>
      </c>
    </row>
    <row r="19" spans="2:13" ht="19.5" thickBot="1" x14ac:dyDescent="0.3">
      <c r="B19" s="1"/>
      <c r="C19" s="47" t="s">
        <v>17</v>
      </c>
      <c r="D19" s="48"/>
      <c r="E19" s="6">
        <f>SUM(E10:E18)</f>
        <v>116</v>
      </c>
      <c r="F19" s="7"/>
      <c r="G19" s="8">
        <f>SUM(G10:G18)</f>
        <v>609.20000000000005</v>
      </c>
    </row>
    <row r="20" spans="2:13" ht="21.75" thickBot="1" x14ac:dyDescent="0.3">
      <c r="B20" s="1"/>
      <c r="C20" s="20" t="s">
        <v>18</v>
      </c>
      <c r="D20" s="21"/>
      <c r="E20" s="21"/>
      <c r="F20" s="22"/>
      <c r="G20" s="9">
        <v>61</v>
      </c>
      <c r="M20" s="10"/>
    </row>
    <row r="21" spans="2:13" ht="21.75" thickBot="1" x14ac:dyDescent="0.3">
      <c r="B21" s="1"/>
      <c r="C21" s="20" t="s">
        <v>17</v>
      </c>
      <c r="D21" s="21"/>
      <c r="E21" s="21"/>
      <c r="F21" s="22"/>
      <c r="G21" s="14">
        <f>G19*G20</f>
        <v>37161.200000000004</v>
      </c>
    </row>
    <row r="22" spans="2:13" ht="21.75" thickBot="1" x14ac:dyDescent="0.3">
      <c r="C22" s="12" t="s">
        <v>90</v>
      </c>
      <c r="D22" s="20" t="s">
        <v>89</v>
      </c>
      <c r="E22" s="21"/>
      <c r="F22" s="22"/>
      <c r="G22" s="13">
        <f>'15-05-2024 322'!G21</f>
        <v>1358891.2999999998</v>
      </c>
      <c r="H22" s="10"/>
      <c r="I22" s="10"/>
      <c r="K22" s="10"/>
    </row>
    <row r="23" spans="2:13" ht="21.75" thickBot="1" x14ac:dyDescent="0.3">
      <c r="C23" s="20" t="s">
        <v>19</v>
      </c>
      <c r="D23" s="21"/>
      <c r="E23" s="21"/>
      <c r="F23" s="22"/>
      <c r="G23" s="14">
        <f>G21+G22</f>
        <v>1396052.4999999998</v>
      </c>
      <c r="H23" s="10"/>
      <c r="I23" s="10"/>
      <c r="K23" s="10"/>
    </row>
    <row r="24" spans="2:13" ht="21.75" thickBot="1" x14ac:dyDescent="0.3">
      <c r="C24" s="20" t="s">
        <v>91</v>
      </c>
      <c r="D24" s="21"/>
      <c r="E24" s="21"/>
      <c r="F24" s="22"/>
      <c r="G24" s="15">
        <v>40000</v>
      </c>
    </row>
    <row r="25" spans="2:13" ht="21.75" thickBot="1" x14ac:dyDescent="0.3">
      <c r="C25" s="20" t="s">
        <v>19</v>
      </c>
      <c r="D25" s="21"/>
      <c r="E25" s="21"/>
      <c r="F25" s="22"/>
      <c r="G25" s="14">
        <f>G23-G24</f>
        <v>1356052.4999999998</v>
      </c>
    </row>
  </sheetData>
  <sortState xmlns:xlrd2="http://schemas.microsoft.com/office/spreadsheetml/2017/richdata2" ref="D10:G18">
    <sortCondition ref="D10:D18"/>
  </sortState>
  <mergeCells count="14">
    <mergeCell ref="C25:F25"/>
    <mergeCell ref="C19:D19"/>
    <mergeCell ref="C20:F20"/>
    <mergeCell ref="C21:F21"/>
    <mergeCell ref="D22:F22"/>
    <mergeCell ref="C23:F23"/>
    <mergeCell ref="C24:F24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27183-9A53-409D-AA41-304F7E78AEB9}">
  <dimension ref="B2:M19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31" t="s">
        <v>0</v>
      </c>
      <c r="D3" s="33" t="s">
        <v>1</v>
      </c>
      <c r="E3" s="34"/>
      <c r="F3" s="34"/>
      <c r="G3" s="37">
        <v>324</v>
      </c>
    </row>
    <row r="4" spans="2:13" ht="15.75" thickBot="1" x14ac:dyDescent="0.3">
      <c r="B4" s="1"/>
      <c r="C4" s="32"/>
      <c r="D4" s="35"/>
      <c r="E4" s="36"/>
      <c r="F4" s="36"/>
      <c r="G4" s="38"/>
    </row>
    <row r="5" spans="2:13" ht="15" customHeight="1" x14ac:dyDescent="0.25">
      <c r="B5" s="1"/>
      <c r="C5" s="39" t="s">
        <v>92</v>
      </c>
      <c r="D5" s="41" t="s">
        <v>2</v>
      </c>
      <c r="E5" s="42"/>
      <c r="F5" s="42"/>
      <c r="G5" s="43"/>
      <c r="J5" s="2" t="s">
        <v>3</v>
      </c>
    </row>
    <row r="6" spans="2:13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3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3" ht="15.75" thickBot="1" x14ac:dyDescent="0.3">
      <c r="B8" s="1"/>
      <c r="C8" s="27"/>
      <c r="D8" s="28"/>
      <c r="E8" s="27"/>
      <c r="F8" s="30"/>
      <c r="G8" s="28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29</v>
      </c>
      <c r="E10" s="5">
        <v>10</v>
      </c>
      <c r="F10" s="4">
        <v>7.5</v>
      </c>
      <c r="G10" s="4">
        <f>E10*F10</f>
        <v>75</v>
      </c>
    </row>
    <row r="11" spans="2:13" ht="18.75" x14ac:dyDescent="0.25">
      <c r="B11" s="1"/>
      <c r="C11" s="4">
        <v>2</v>
      </c>
      <c r="D11" s="5" t="s">
        <v>24</v>
      </c>
      <c r="E11" s="5">
        <v>6</v>
      </c>
      <c r="F11" s="4">
        <v>5</v>
      </c>
      <c r="G11" s="4">
        <f>E11*F11</f>
        <v>30</v>
      </c>
    </row>
    <row r="12" spans="2:13" ht="18.75" x14ac:dyDescent="0.25">
      <c r="B12" s="1"/>
      <c r="C12" s="4">
        <v>3</v>
      </c>
      <c r="D12" s="5" t="s">
        <v>12</v>
      </c>
      <c r="E12" s="5">
        <v>3</v>
      </c>
      <c r="F12" s="4">
        <v>5</v>
      </c>
      <c r="G12" s="4">
        <f>E12*F12</f>
        <v>15</v>
      </c>
    </row>
    <row r="13" spans="2:13" ht="18.75" x14ac:dyDescent="0.25">
      <c r="B13" s="1"/>
      <c r="C13" s="4">
        <v>4</v>
      </c>
      <c r="D13" s="5" t="s">
        <v>13</v>
      </c>
      <c r="E13" s="5">
        <v>60</v>
      </c>
      <c r="F13" s="4">
        <v>5</v>
      </c>
      <c r="G13" s="4">
        <f>E13*F13</f>
        <v>300</v>
      </c>
    </row>
    <row r="14" spans="2:13" ht="19.5" thickBot="1" x14ac:dyDescent="0.3">
      <c r="B14" s="1"/>
      <c r="C14" s="4">
        <v>5</v>
      </c>
      <c r="D14" s="5" t="s">
        <v>16</v>
      </c>
      <c r="E14" s="5">
        <v>26</v>
      </c>
      <c r="F14" s="4">
        <v>5</v>
      </c>
      <c r="G14" s="4">
        <f>E14*F14</f>
        <v>130</v>
      </c>
    </row>
    <row r="15" spans="2:13" ht="19.5" thickBot="1" x14ac:dyDescent="0.3">
      <c r="B15" s="1"/>
      <c r="C15" s="47" t="s">
        <v>17</v>
      </c>
      <c r="D15" s="48"/>
      <c r="E15" s="6">
        <f>SUM(E10:E14)</f>
        <v>105</v>
      </c>
      <c r="F15" s="7"/>
      <c r="G15" s="8">
        <f>SUM(G10:G14)</f>
        <v>550</v>
      </c>
    </row>
    <row r="16" spans="2:13" ht="21.75" thickBot="1" x14ac:dyDescent="0.3">
      <c r="B16" s="1"/>
      <c r="C16" s="20" t="s">
        <v>18</v>
      </c>
      <c r="D16" s="21"/>
      <c r="E16" s="21"/>
      <c r="F16" s="22"/>
      <c r="G16" s="9">
        <v>61</v>
      </c>
      <c r="M16" s="10"/>
    </row>
    <row r="17" spans="2:11" ht="21.75" thickBot="1" x14ac:dyDescent="0.3">
      <c r="B17" s="1"/>
      <c r="C17" s="20" t="s">
        <v>17</v>
      </c>
      <c r="D17" s="21"/>
      <c r="E17" s="21"/>
      <c r="F17" s="22"/>
      <c r="G17" s="14">
        <f>G15*G16</f>
        <v>33550</v>
      </c>
    </row>
    <row r="18" spans="2:11" ht="21.75" thickBot="1" x14ac:dyDescent="0.3">
      <c r="C18" s="12" t="s">
        <v>94</v>
      </c>
      <c r="D18" s="20" t="s">
        <v>93</v>
      </c>
      <c r="E18" s="21"/>
      <c r="F18" s="22"/>
      <c r="G18" s="13">
        <f>'18-05-2024 323'!G25</f>
        <v>1356052.4999999998</v>
      </c>
      <c r="H18" s="10"/>
      <c r="I18" s="10"/>
      <c r="K18" s="10"/>
    </row>
    <row r="19" spans="2:11" ht="21.75" thickBot="1" x14ac:dyDescent="0.3">
      <c r="C19" s="20" t="s">
        <v>19</v>
      </c>
      <c r="D19" s="21"/>
      <c r="E19" s="21"/>
      <c r="F19" s="22"/>
      <c r="G19" s="14">
        <f>G17+G18</f>
        <v>1389602.4999999998</v>
      </c>
      <c r="H19" s="10"/>
      <c r="I19" s="10"/>
      <c r="K19" s="10"/>
    </row>
  </sheetData>
  <sortState xmlns:xlrd2="http://schemas.microsoft.com/office/spreadsheetml/2017/richdata2" ref="D10:G14">
    <sortCondition ref="D10:D14"/>
  </sortState>
  <mergeCells count="12">
    <mergeCell ref="C15:D15"/>
    <mergeCell ref="C16:F16"/>
    <mergeCell ref="C17:F17"/>
    <mergeCell ref="D18:F18"/>
    <mergeCell ref="C19:F19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93306-F6ED-48F0-B570-F4AB28DAB755}">
  <dimension ref="B2:M22"/>
  <sheetViews>
    <sheetView zoomScale="70" zoomScaleNormal="70" workbookViewId="0">
      <selection activeCell="I14" sqref="I14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31" t="s">
        <v>0</v>
      </c>
      <c r="D3" s="33" t="s">
        <v>1</v>
      </c>
      <c r="E3" s="34"/>
      <c r="F3" s="34"/>
      <c r="G3" s="37">
        <v>325</v>
      </c>
    </row>
    <row r="4" spans="2:11" ht="15.75" thickBot="1" x14ac:dyDescent="0.3">
      <c r="B4" s="1"/>
      <c r="C4" s="32"/>
      <c r="D4" s="35"/>
      <c r="E4" s="36"/>
      <c r="F4" s="36"/>
      <c r="G4" s="38"/>
    </row>
    <row r="5" spans="2:11" ht="15" customHeight="1" x14ac:dyDescent="0.25">
      <c r="B5" s="1"/>
      <c r="C5" s="39" t="s">
        <v>95</v>
      </c>
      <c r="D5" s="41" t="s">
        <v>2</v>
      </c>
      <c r="E5" s="42"/>
      <c r="F5" s="42"/>
      <c r="G5" s="43"/>
      <c r="J5" s="2" t="s">
        <v>3</v>
      </c>
    </row>
    <row r="6" spans="2:11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1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1" ht="15.75" thickBot="1" x14ac:dyDescent="0.3">
      <c r="B8" s="1"/>
      <c r="C8" s="27"/>
      <c r="D8" s="28"/>
      <c r="E8" s="27"/>
      <c r="F8" s="30"/>
      <c r="G8" s="28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29</v>
      </c>
      <c r="E10" s="5">
        <v>6</v>
      </c>
      <c r="F10" s="4">
        <v>7</v>
      </c>
      <c r="G10" s="4">
        <f t="shared" ref="G10:G15" si="0">E10*F10</f>
        <v>42</v>
      </c>
    </row>
    <row r="11" spans="2:11" ht="18.75" x14ac:dyDescent="0.25">
      <c r="B11" s="1"/>
      <c r="C11" s="4">
        <v>2</v>
      </c>
      <c r="D11" s="5" t="s">
        <v>24</v>
      </c>
      <c r="E11" s="5">
        <v>11</v>
      </c>
      <c r="F11" s="4">
        <v>5</v>
      </c>
      <c r="G11" s="4">
        <f t="shared" si="0"/>
        <v>55</v>
      </c>
    </row>
    <row r="12" spans="2:11" ht="18.75" x14ac:dyDescent="0.25">
      <c r="B12" s="1"/>
      <c r="C12" s="4">
        <v>3</v>
      </c>
      <c r="D12" s="5" t="s">
        <v>12</v>
      </c>
      <c r="E12" s="5">
        <v>3</v>
      </c>
      <c r="F12" s="4">
        <v>5</v>
      </c>
      <c r="G12" s="4">
        <f t="shared" si="0"/>
        <v>15</v>
      </c>
    </row>
    <row r="13" spans="2:11" ht="18.75" x14ac:dyDescent="0.25">
      <c r="B13" s="1"/>
      <c r="C13" s="4">
        <v>4</v>
      </c>
      <c r="D13" s="5" t="s">
        <v>13</v>
      </c>
      <c r="E13" s="5">
        <v>60</v>
      </c>
      <c r="F13" s="4">
        <v>5</v>
      </c>
      <c r="G13" s="4">
        <f t="shared" si="0"/>
        <v>300</v>
      </c>
    </row>
    <row r="14" spans="2:11" ht="18.75" x14ac:dyDescent="0.25">
      <c r="B14" s="1"/>
      <c r="C14" s="4">
        <v>5</v>
      </c>
      <c r="D14" s="5" t="s">
        <v>14</v>
      </c>
      <c r="E14" s="5">
        <v>4</v>
      </c>
      <c r="F14" s="4">
        <v>5</v>
      </c>
      <c r="G14" s="4">
        <f t="shared" si="0"/>
        <v>20</v>
      </c>
    </row>
    <row r="15" spans="2:11" ht="19.5" thickBot="1" x14ac:dyDescent="0.3">
      <c r="B15" s="1"/>
      <c r="C15" s="4">
        <v>6</v>
      </c>
      <c r="D15" s="5" t="s">
        <v>16</v>
      </c>
      <c r="E15" s="5">
        <v>25</v>
      </c>
      <c r="F15" s="4">
        <v>5</v>
      </c>
      <c r="G15" s="4">
        <f t="shared" si="0"/>
        <v>125</v>
      </c>
    </row>
    <row r="16" spans="2:11" ht="19.5" thickBot="1" x14ac:dyDescent="0.3">
      <c r="B16" s="1"/>
      <c r="C16" s="47" t="s">
        <v>17</v>
      </c>
      <c r="D16" s="48"/>
      <c r="E16" s="6">
        <f>SUM(E10:E15)</f>
        <v>109</v>
      </c>
      <c r="F16" s="7"/>
      <c r="G16" s="8">
        <f>SUM(G10:G15)</f>
        <v>557</v>
      </c>
    </row>
    <row r="17" spans="2:13" ht="21.75" thickBot="1" x14ac:dyDescent="0.3">
      <c r="B17" s="1"/>
      <c r="C17" s="20" t="s">
        <v>18</v>
      </c>
      <c r="D17" s="21"/>
      <c r="E17" s="21"/>
      <c r="F17" s="22"/>
      <c r="G17" s="9">
        <v>61</v>
      </c>
      <c r="M17" s="10"/>
    </row>
    <row r="18" spans="2:13" ht="21.75" thickBot="1" x14ac:dyDescent="0.3">
      <c r="B18" s="1"/>
      <c r="C18" s="20" t="s">
        <v>17</v>
      </c>
      <c r="D18" s="21"/>
      <c r="E18" s="21"/>
      <c r="F18" s="22"/>
      <c r="G18" s="14">
        <f>G16*G17</f>
        <v>33977</v>
      </c>
    </row>
    <row r="19" spans="2:13" ht="21.75" thickBot="1" x14ac:dyDescent="0.3">
      <c r="C19" s="12" t="s">
        <v>97</v>
      </c>
      <c r="D19" s="20" t="s">
        <v>96</v>
      </c>
      <c r="E19" s="21"/>
      <c r="F19" s="22"/>
      <c r="G19" s="13">
        <f>'19-05-2024 324'!G19</f>
        <v>1389602.4999999998</v>
      </c>
      <c r="H19" s="10"/>
      <c r="I19" s="10"/>
      <c r="K19" s="10"/>
    </row>
    <row r="20" spans="2:13" ht="21.75" thickBot="1" x14ac:dyDescent="0.3">
      <c r="C20" s="20" t="s">
        <v>19</v>
      </c>
      <c r="D20" s="21"/>
      <c r="E20" s="21"/>
      <c r="F20" s="22"/>
      <c r="G20" s="14">
        <f>G18+G19</f>
        <v>1423579.4999999998</v>
      </c>
      <c r="H20" s="10"/>
      <c r="I20" s="10"/>
      <c r="K20" s="10"/>
    </row>
    <row r="21" spans="2:13" ht="21.75" thickBot="1" x14ac:dyDescent="0.3">
      <c r="C21" s="20" t="s">
        <v>98</v>
      </c>
      <c r="D21" s="21"/>
      <c r="E21" s="21"/>
      <c r="F21" s="22"/>
      <c r="G21" s="15">
        <v>60000</v>
      </c>
    </row>
    <row r="22" spans="2:13" ht="21.75" thickBot="1" x14ac:dyDescent="0.3">
      <c r="C22" s="20" t="s">
        <v>19</v>
      </c>
      <c r="D22" s="21"/>
      <c r="E22" s="21"/>
      <c r="F22" s="22"/>
      <c r="G22" s="14">
        <f>G20-G21</f>
        <v>1363579.4999999998</v>
      </c>
    </row>
  </sheetData>
  <sortState xmlns:xlrd2="http://schemas.microsoft.com/office/spreadsheetml/2017/richdata2" ref="D10:G15">
    <sortCondition ref="D10:D15"/>
  </sortState>
  <mergeCells count="14">
    <mergeCell ref="C22:F22"/>
    <mergeCell ref="C16:D16"/>
    <mergeCell ref="C17:F17"/>
    <mergeCell ref="C18:F18"/>
    <mergeCell ref="D19:F19"/>
    <mergeCell ref="C20:F20"/>
    <mergeCell ref="C21:F21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0C290-82DC-4AEE-86E3-ACE6FFBB347B}">
  <dimension ref="B2:M21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31" t="s">
        <v>0</v>
      </c>
      <c r="D3" s="33" t="s">
        <v>1</v>
      </c>
      <c r="E3" s="34"/>
      <c r="F3" s="34"/>
      <c r="G3" s="37">
        <v>326</v>
      </c>
    </row>
    <row r="4" spans="2:11" ht="15.75" thickBot="1" x14ac:dyDescent="0.3">
      <c r="B4" s="1"/>
      <c r="C4" s="32"/>
      <c r="D4" s="35"/>
      <c r="E4" s="36"/>
      <c r="F4" s="36"/>
      <c r="G4" s="38"/>
    </row>
    <row r="5" spans="2:11" ht="15" customHeight="1" x14ac:dyDescent="0.25">
      <c r="B5" s="1"/>
      <c r="C5" s="39" t="s">
        <v>99</v>
      </c>
      <c r="D5" s="41" t="s">
        <v>2</v>
      </c>
      <c r="E5" s="42"/>
      <c r="F5" s="42"/>
      <c r="G5" s="43"/>
      <c r="J5" s="2" t="s">
        <v>3</v>
      </c>
    </row>
    <row r="6" spans="2:11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1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1" ht="15.75" thickBot="1" x14ac:dyDescent="0.3">
      <c r="B8" s="1"/>
      <c r="C8" s="27"/>
      <c r="D8" s="28"/>
      <c r="E8" s="27"/>
      <c r="F8" s="30"/>
      <c r="G8" s="28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29</v>
      </c>
      <c r="E10" s="5">
        <v>10</v>
      </c>
      <c r="F10" s="4">
        <v>7</v>
      </c>
      <c r="G10" s="4">
        <f t="shared" ref="G10:G16" si="0">E10*F10</f>
        <v>70</v>
      </c>
    </row>
    <row r="11" spans="2:11" ht="18.75" x14ac:dyDescent="0.25">
      <c r="B11" s="1"/>
      <c r="C11" s="4">
        <v>2</v>
      </c>
      <c r="D11" s="5" t="s">
        <v>24</v>
      </c>
      <c r="E11" s="5">
        <v>5</v>
      </c>
      <c r="F11" s="4">
        <v>5</v>
      </c>
      <c r="G11" s="4">
        <f t="shared" si="0"/>
        <v>25</v>
      </c>
    </row>
    <row r="12" spans="2:11" ht="18.75" x14ac:dyDescent="0.25">
      <c r="B12" s="1"/>
      <c r="C12" s="4">
        <v>3</v>
      </c>
      <c r="D12" s="5" t="s">
        <v>12</v>
      </c>
      <c r="E12" s="5">
        <v>3</v>
      </c>
      <c r="F12" s="4">
        <v>5</v>
      </c>
      <c r="G12" s="4">
        <f t="shared" si="0"/>
        <v>15</v>
      </c>
    </row>
    <row r="13" spans="2:11" ht="18.75" x14ac:dyDescent="0.25">
      <c r="B13" s="1"/>
      <c r="C13" s="4">
        <v>4</v>
      </c>
      <c r="D13" s="5" t="s">
        <v>21</v>
      </c>
      <c r="E13" s="5">
        <v>10</v>
      </c>
      <c r="F13" s="4">
        <v>6</v>
      </c>
      <c r="G13" s="4">
        <f t="shared" si="0"/>
        <v>60</v>
      </c>
    </row>
    <row r="14" spans="2:11" ht="18.75" x14ac:dyDescent="0.25">
      <c r="B14" s="1"/>
      <c r="C14" s="4">
        <v>5</v>
      </c>
      <c r="D14" s="5" t="s">
        <v>13</v>
      </c>
      <c r="E14" s="5">
        <v>55</v>
      </c>
      <c r="F14" s="4">
        <v>5</v>
      </c>
      <c r="G14" s="4">
        <f t="shared" si="0"/>
        <v>275</v>
      </c>
    </row>
    <row r="15" spans="2:11" ht="18.75" x14ac:dyDescent="0.25">
      <c r="B15" s="1"/>
      <c r="C15" s="4">
        <v>6</v>
      </c>
      <c r="D15" s="5" t="s">
        <v>14</v>
      </c>
      <c r="E15" s="5">
        <v>4</v>
      </c>
      <c r="F15" s="4">
        <v>5</v>
      </c>
      <c r="G15" s="4">
        <f t="shared" si="0"/>
        <v>20</v>
      </c>
    </row>
    <row r="16" spans="2:11" ht="19.5" thickBot="1" x14ac:dyDescent="0.3">
      <c r="B16" s="1"/>
      <c r="C16" s="4">
        <v>7</v>
      </c>
      <c r="D16" s="5" t="s">
        <v>16</v>
      </c>
      <c r="E16" s="5">
        <v>20</v>
      </c>
      <c r="F16" s="4">
        <v>5</v>
      </c>
      <c r="G16" s="4">
        <f t="shared" si="0"/>
        <v>100</v>
      </c>
    </row>
    <row r="17" spans="2:13" ht="19.5" thickBot="1" x14ac:dyDescent="0.3">
      <c r="B17" s="1"/>
      <c r="C17" s="47" t="s">
        <v>17</v>
      </c>
      <c r="D17" s="48"/>
      <c r="E17" s="6">
        <f>SUM(E10:E16)</f>
        <v>107</v>
      </c>
      <c r="F17" s="7"/>
      <c r="G17" s="8">
        <f>SUM(G10:G16)</f>
        <v>565</v>
      </c>
    </row>
    <row r="18" spans="2:13" ht="21.75" thickBot="1" x14ac:dyDescent="0.3">
      <c r="B18" s="1"/>
      <c r="C18" s="20" t="s">
        <v>18</v>
      </c>
      <c r="D18" s="21"/>
      <c r="E18" s="21"/>
      <c r="F18" s="22"/>
      <c r="G18" s="9">
        <v>61</v>
      </c>
      <c r="M18" s="10"/>
    </row>
    <row r="19" spans="2:13" ht="21.75" thickBot="1" x14ac:dyDescent="0.3">
      <c r="B19" s="1"/>
      <c r="C19" s="20" t="s">
        <v>17</v>
      </c>
      <c r="D19" s="21"/>
      <c r="E19" s="21"/>
      <c r="F19" s="22"/>
      <c r="G19" s="14">
        <f>G17*G18</f>
        <v>34465</v>
      </c>
    </row>
    <row r="20" spans="2:13" ht="21.75" thickBot="1" x14ac:dyDescent="0.3">
      <c r="C20" s="12" t="s">
        <v>101</v>
      </c>
      <c r="D20" s="20" t="s">
        <v>100</v>
      </c>
      <c r="E20" s="21"/>
      <c r="F20" s="22"/>
      <c r="G20" s="13">
        <f>'20-05-2024 325'!G22</f>
        <v>1363579.4999999998</v>
      </c>
      <c r="H20" s="10"/>
      <c r="I20" s="10"/>
      <c r="K20" s="10"/>
    </row>
    <row r="21" spans="2:13" ht="21.75" thickBot="1" x14ac:dyDescent="0.3">
      <c r="C21" s="20" t="s">
        <v>19</v>
      </c>
      <c r="D21" s="21"/>
      <c r="E21" s="21"/>
      <c r="F21" s="22"/>
      <c r="G21" s="14">
        <f>G19+G20</f>
        <v>1398044.4999999998</v>
      </c>
      <c r="H21" s="10"/>
      <c r="I21" s="10"/>
      <c r="K21" s="10"/>
    </row>
  </sheetData>
  <sortState xmlns:xlrd2="http://schemas.microsoft.com/office/spreadsheetml/2017/richdata2" ref="D10:G16">
    <sortCondition ref="D10:D16"/>
  </sortState>
  <mergeCells count="12">
    <mergeCell ref="C17:D17"/>
    <mergeCell ref="C18:F18"/>
    <mergeCell ref="C19:F19"/>
    <mergeCell ref="D20:F20"/>
    <mergeCell ref="C21:F21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656F-C16A-4A8A-97AE-AB3D79ADA87A}">
  <dimension ref="B2:M22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31" t="s">
        <v>0</v>
      </c>
      <c r="D3" s="33" t="s">
        <v>1</v>
      </c>
      <c r="E3" s="34"/>
      <c r="F3" s="34"/>
      <c r="G3" s="37">
        <v>310</v>
      </c>
    </row>
    <row r="4" spans="2:11" ht="15.75" thickBot="1" x14ac:dyDescent="0.3">
      <c r="B4" s="1"/>
      <c r="C4" s="32"/>
      <c r="D4" s="35"/>
      <c r="E4" s="36"/>
      <c r="F4" s="36"/>
      <c r="G4" s="38"/>
    </row>
    <row r="5" spans="2:11" ht="15" customHeight="1" x14ac:dyDescent="0.25">
      <c r="B5" s="1"/>
      <c r="C5" s="39" t="s">
        <v>28</v>
      </c>
      <c r="D5" s="41" t="s">
        <v>2</v>
      </c>
      <c r="E5" s="42"/>
      <c r="F5" s="42"/>
      <c r="G5" s="43"/>
      <c r="J5" s="2" t="s">
        <v>3</v>
      </c>
    </row>
    <row r="6" spans="2:11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1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1" ht="15.75" thickBot="1" x14ac:dyDescent="0.3">
      <c r="B8" s="1"/>
      <c r="C8" s="27"/>
      <c r="D8" s="28"/>
      <c r="E8" s="27"/>
      <c r="F8" s="30"/>
      <c r="G8" s="28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30</v>
      </c>
      <c r="E10" s="5">
        <v>5</v>
      </c>
      <c r="F10" s="4">
        <v>5.7</v>
      </c>
      <c r="G10" s="4">
        <f>E10*F10</f>
        <v>28.5</v>
      </c>
    </row>
    <row r="11" spans="2:11" ht="18.75" x14ac:dyDescent="0.25">
      <c r="B11" s="1"/>
      <c r="C11" s="4">
        <v>2</v>
      </c>
      <c r="D11" s="5" t="s">
        <v>23</v>
      </c>
      <c r="E11" s="5">
        <v>3</v>
      </c>
      <c r="F11" s="4"/>
      <c r="G11" s="4">
        <v>32.4</v>
      </c>
    </row>
    <row r="12" spans="2:11" ht="18.75" x14ac:dyDescent="0.25">
      <c r="B12" s="1"/>
      <c r="C12" s="4">
        <v>3</v>
      </c>
      <c r="D12" s="5" t="s">
        <v>29</v>
      </c>
      <c r="E12" s="5">
        <v>5</v>
      </c>
      <c r="F12" s="4">
        <v>7.5</v>
      </c>
      <c r="G12" s="4">
        <f>E12*F12</f>
        <v>37.5</v>
      </c>
    </row>
    <row r="13" spans="2:11" ht="18.75" x14ac:dyDescent="0.25">
      <c r="B13" s="1"/>
      <c r="C13" s="4">
        <v>4</v>
      </c>
      <c r="D13" s="5" t="s">
        <v>12</v>
      </c>
      <c r="E13" s="5">
        <v>4</v>
      </c>
      <c r="F13" s="4">
        <v>5</v>
      </c>
      <c r="G13" s="4">
        <f>E13*F13</f>
        <v>20</v>
      </c>
    </row>
    <row r="14" spans="2:11" ht="18.75" x14ac:dyDescent="0.25">
      <c r="B14" s="1"/>
      <c r="C14" s="4">
        <v>5</v>
      </c>
      <c r="D14" s="5" t="s">
        <v>13</v>
      </c>
      <c r="E14" s="5">
        <v>55</v>
      </c>
      <c r="F14" s="4">
        <v>5</v>
      </c>
      <c r="G14" s="4">
        <f>E14*F14</f>
        <v>275</v>
      </c>
    </row>
    <row r="15" spans="2:11" ht="19.5" thickBot="1" x14ac:dyDescent="0.3">
      <c r="B15" s="1"/>
      <c r="C15" s="4">
        <v>6</v>
      </c>
      <c r="D15" s="5" t="s">
        <v>16</v>
      </c>
      <c r="E15" s="5">
        <v>20</v>
      </c>
      <c r="F15" s="4">
        <v>5</v>
      </c>
      <c r="G15" s="4">
        <f>E15*F15</f>
        <v>100</v>
      </c>
    </row>
    <row r="16" spans="2:11" ht="19.5" thickBot="1" x14ac:dyDescent="0.3">
      <c r="B16" s="1"/>
      <c r="C16" s="47" t="s">
        <v>17</v>
      </c>
      <c r="D16" s="48"/>
      <c r="E16" s="6">
        <f>SUM(E10:E15)</f>
        <v>92</v>
      </c>
      <c r="F16" s="7"/>
      <c r="G16" s="8">
        <f>SUM(G10:G15)</f>
        <v>493.4</v>
      </c>
    </row>
    <row r="17" spans="2:13" ht="21.75" thickBot="1" x14ac:dyDescent="0.3">
      <c r="B17" s="1"/>
      <c r="C17" s="20" t="s">
        <v>18</v>
      </c>
      <c r="D17" s="21"/>
      <c r="E17" s="21"/>
      <c r="F17" s="22"/>
      <c r="G17" s="9">
        <v>61</v>
      </c>
      <c r="M17" s="10"/>
    </row>
    <row r="18" spans="2:13" ht="21.75" thickBot="1" x14ac:dyDescent="0.3">
      <c r="B18" s="1"/>
      <c r="C18" s="20" t="s">
        <v>17</v>
      </c>
      <c r="D18" s="21"/>
      <c r="E18" s="21"/>
      <c r="F18" s="22"/>
      <c r="G18" s="11">
        <f>G16*G17</f>
        <v>30097.399999999998</v>
      </c>
    </row>
    <row r="19" spans="2:13" ht="21.75" thickBot="1" x14ac:dyDescent="0.3">
      <c r="C19" s="12" t="s">
        <v>32</v>
      </c>
      <c r="D19" s="20" t="s">
        <v>31</v>
      </c>
      <c r="E19" s="21"/>
      <c r="F19" s="22"/>
      <c r="G19" s="13">
        <f>'01-05-2024 309'!G25</f>
        <v>1353933.6999999997</v>
      </c>
      <c r="H19" s="10"/>
      <c r="I19" s="10"/>
      <c r="K19" s="10"/>
    </row>
    <row r="20" spans="2:13" ht="21.75" thickBot="1" x14ac:dyDescent="0.3">
      <c r="C20" s="20" t="s">
        <v>19</v>
      </c>
      <c r="D20" s="21"/>
      <c r="E20" s="21"/>
      <c r="F20" s="22"/>
      <c r="G20" s="14">
        <f>G18+G19</f>
        <v>1384031.0999999996</v>
      </c>
      <c r="H20" s="10"/>
      <c r="I20" s="10"/>
      <c r="K20" s="10"/>
    </row>
    <row r="21" spans="2:13" ht="21.75" thickBot="1" x14ac:dyDescent="0.3">
      <c r="C21" s="20" t="s">
        <v>33</v>
      </c>
      <c r="D21" s="21"/>
      <c r="E21" s="21"/>
      <c r="F21" s="22"/>
      <c r="G21" s="15">
        <v>40000</v>
      </c>
    </row>
    <row r="22" spans="2:13" ht="21.75" thickBot="1" x14ac:dyDescent="0.3">
      <c r="C22" s="20" t="s">
        <v>19</v>
      </c>
      <c r="D22" s="21"/>
      <c r="E22" s="21"/>
      <c r="F22" s="22"/>
      <c r="G22" s="14">
        <f>G20-G21</f>
        <v>1344031.0999999996</v>
      </c>
    </row>
  </sheetData>
  <sortState xmlns:xlrd2="http://schemas.microsoft.com/office/spreadsheetml/2017/richdata2" ref="D10:G15">
    <sortCondition ref="D10:D15"/>
  </sortState>
  <mergeCells count="14">
    <mergeCell ref="C22:F22"/>
    <mergeCell ref="C16:D16"/>
    <mergeCell ref="C17:F17"/>
    <mergeCell ref="C18:F18"/>
    <mergeCell ref="D19:F19"/>
    <mergeCell ref="C20:F20"/>
    <mergeCell ref="C21:F21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0BCC-98C4-468E-8074-F75B6ABFFE7F}">
  <dimension ref="B2:M20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31" t="s">
        <v>0</v>
      </c>
      <c r="D3" s="33" t="s">
        <v>1</v>
      </c>
      <c r="E3" s="34"/>
      <c r="F3" s="34"/>
      <c r="G3" s="37">
        <v>327</v>
      </c>
    </row>
    <row r="4" spans="2:13" ht="15.75" thickBot="1" x14ac:dyDescent="0.3">
      <c r="B4" s="1"/>
      <c r="C4" s="32"/>
      <c r="D4" s="35"/>
      <c r="E4" s="36"/>
      <c r="F4" s="36"/>
      <c r="G4" s="38"/>
    </row>
    <row r="5" spans="2:13" ht="15" customHeight="1" x14ac:dyDescent="0.25">
      <c r="B5" s="1"/>
      <c r="C5" s="39" t="s">
        <v>102</v>
      </c>
      <c r="D5" s="41" t="s">
        <v>2</v>
      </c>
      <c r="E5" s="42"/>
      <c r="F5" s="42"/>
      <c r="G5" s="43"/>
      <c r="J5" s="2" t="s">
        <v>3</v>
      </c>
    </row>
    <row r="6" spans="2:13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3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3" ht="15.75" thickBot="1" x14ac:dyDescent="0.3">
      <c r="B8" s="1"/>
      <c r="C8" s="27"/>
      <c r="D8" s="28"/>
      <c r="E8" s="27"/>
      <c r="F8" s="30"/>
      <c r="G8" s="28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24</v>
      </c>
      <c r="E10" s="5">
        <v>11</v>
      </c>
      <c r="F10" s="4">
        <v>5</v>
      </c>
      <c r="G10" s="4">
        <f>E10*F10</f>
        <v>55</v>
      </c>
    </row>
    <row r="11" spans="2:13" ht="18.75" x14ac:dyDescent="0.25">
      <c r="B11" s="1"/>
      <c r="C11" s="4">
        <v>2</v>
      </c>
      <c r="D11" s="5" t="s">
        <v>12</v>
      </c>
      <c r="E11" s="5">
        <v>2</v>
      </c>
      <c r="F11" s="4">
        <v>5</v>
      </c>
      <c r="G11" s="4">
        <f>E11*F11</f>
        <v>10</v>
      </c>
    </row>
    <row r="12" spans="2:13" ht="18.75" x14ac:dyDescent="0.25">
      <c r="B12" s="1"/>
      <c r="C12" s="4">
        <v>3</v>
      </c>
      <c r="D12" s="5" t="s">
        <v>13</v>
      </c>
      <c r="E12" s="5">
        <v>55</v>
      </c>
      <c r="F12" s="4">
        <v>5</v>
      </c>
      <c r="G12" s="4">
        <f>E12*F12</f>
        <v>275</v>
      </c>
    </row>
    <row r="13" spans="2:13" ht="19.5" thickBot="1" x14ac:dyDescent="0.3">
      <c r="B13" s="1"/>
      <c r="C13" s="4">
        <v>4</v>
      </c>
      <c r="D13" s="5" t="s">
        <v>16</v>
      </c>
      <c r="E13" s="5">
        <v>23</v>
      </c>
      <c r="F13" s="4">
        <v>5</v>
      </c>
      <c r="G13" s="4">
        <f>E13*F13</f>
        <v>115</v>
      </c>
    </row>
    <row r="14" spans="2:13" ht="19.5" thickBot="1" x14ac:dyDescent="0.3">
      <c r="B14" s="1"/>
      <c r="C14" s="47" t="s">
        <v>17</v>
      </c>
      <c r="D14" s="48"/>
      <c r="E14" s="6">
        <f>SUM(E10:E13)</f>
        <v>91</v>
      </c>
      <c r="F14" s="7"/>
      <c r="G14" s="8">
        <f>SUM(G10:G13)</f>
        <v>455</v>
      </c>
    </row>
    <row r="15" spans="2:13" ht="21.75" thickBot="1" x14ac:dyDescent="0.3">
      <c r="B15" s="1"/>
      <c r="C15" s="20" t="s">
        <v>18</v>
      </c>
      <c r="D15" s="21"/>
      <c r="E15" s="21"/>
      <c r="F15" s="22"/>
      <c r="G15" s="9">
        <v>61</v>
      </c>
      <c r="M15" s="10"/>
    </row>
    <row r="16" spans="2:13" ht="21.75" thickBot="1" x14ac:dyDescent="0.3">
      <c r="B16" s="1"/>
      <c r="C16" s="20" t="s">
        <v>17</v>
      </c>
      <c r="D16" s="21"/>
      <c r="E16" s="21"/>
      <c r="F16" s="22"/>
      <c r="G16" s="14">
        <f>G14*G15</f>
        <v>27755</v>
      </c>
    </row>
    <row r="17" spans="3:11" ht="21.75" thickBot="1" x14ac:dyDescent="0.3">
      <c r="C17" s="12" t="s">
        <v>104</v>
      </c>
      <c r="D17" s="20" t="s">
        <v>103</v>
      </c>
      <c r="E17" s="21"/>
      <c r="F17" s="22"/>
      <c r="G17" s="13">
        <f>'21-05-2024 326'!G21</f>
        <v>1398044.4999999998</v>
      </c>
      <c r="H17" s="10"/>
      <c r="I17" s="10"/>
      <c r="K17" s="10"/>
    </row>
    <row r="18" spans="3:11" ht="21.75" thickBot="1" x14ac:dyDescent="0.3">
      <c r="C18" s="20" t="s">
        <v>19</v>
      </c>
      <c r="D18" s="21"/>
      <c r="E18" s="21"/>
      <c r="F18" s="22"/>
      <c r="G18" s="14">
        <f>G16+G17</f>
        <v>1425799.4999999998</v>
      </c>
      <c r="H18" s="10"/>
      <c r="I18" s="10"/>
      <c r="K18" s="10"/>
    </row>
    <row r="19" spans="3:11" ht="21.75" thickBot="1" x14ac:dyDescent="0.3">
      <c r="C19" s="20" t="s">
        <v>105</v>
      </c>
      <c r="D19" s="21"/>
      <c r="E19" s="21"/>
      <c r="F19" s="22"/>
      <c r="G19" s="15">
        <v>30000</v>
      </c>
    </row>
    <row r="20" spans="3:11" ht="21.75" thickBot="1" x14ac:dyDescent="0.3">
      <c r="C20" s="20" t="s">
        <v>19</v>
      </c>
      <c r="D20" s="21"/>
      <c r="E20" s="21"/>
      <c r="F20" s="22"/>
      <c r="G20" s="14">
        <f>G18-G19</f>
        <v>1395799.4999999998</v>
      </c>
    </row>
  </sheetData>
  <sortState xmlns:xlrd2="http://schemas.microsoft.com/office/spreadsheetml/2017/richdata2" ref="D10:G13">
    <sortCondition ref="D10:D13"/>
  </sortState>
  <mergeCells count="14">
    <mergeCell ref="C7:D8"/>
    <mergeCell ref="E7:G8"/>
    <mergeCell ref="C3:C4"/>
    <mergeCell ref="D3:F4"/>
    <mergeCell ref="G3:G4"/>
    <mergeCell ref="C5:C6"/>
    <mergeCell ref="D5:G6"/>
    <mergeCell ref="C20:F20"/>
    <mergeCell ref="C14:D14"/>
    <mergeCell ref="C15:F15"/>
    <mergeCell ref="C16:F16"/>
    <mergeCell ref="D17:F17"/>
    <mergeCell ref="C18:F18"/>
    <mergeCell ref="C19:F19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6291-4F3E-4EF2-B2A2-32B2D23A5BCC}">
  <dimension ref="B2:M24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31" t="s">
        <v>0</v>
      </c>
      <c r="D3" s="33" t="s">
        <v>1</v>
      </c>
      <c r="E3" s="34"/>
      <c r="F3" s="34"/>
      <c r="G3" s="37">
        <v>328</v>
      </c>
    </row>
    <row r="4" spans="2:11" ht="15.75" thickBot="1" x14ac:dyDescent="0.3">
      <c r="B4" s="1"/>
      <c r="C4" s="32"/>
      <c r="D4" s="35"/>
      <c r="E4" s="36"/>
      <c r="F4" s="36"/>
      <c r="G4" s="38"/>
    </row>
    <row r="5" spans="2:11" ht="15" customHeight="1" x14ac:dyDescent="0.25">
      <c r="B5" s="1"/>
      <c r="C5" s="39" t="s">
        <v>106</v>
      </c>
      <c r="D5" s="41" t="s">
        <v>2</v>
      </c>
      <c r="E5" s="42"/>
      <c r="F5" s="42"/>
      <c r="G5" s="43"/>
      <c r="J5" s="2" t="s">
        <v>3</v>
      </c>
    </row>
    <row r="6" spans="2:11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1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1" ht="15.75" thickBot="1" x14ac:dyDescent="0.3">
      <c r="B8" s="1"/>
      <c r="C8" s="27"/>
      <c r="D8" s="28"/>
      <c r="E8" s="27"/>
      <c r="F8" s="30"/>
      <c r="G8" s="28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30</v>
      </c>
      <c r="E10" s="5">
        <v>11</v>
      </c>
      <c r="F10" s="4">
        <v>5.7</v>
      </c>
      <c r="G10" s="4">
        <f>E10*F10</f>
        <v>62.7</v>
      </c>
    </row>
    <row r="11" spans="2:11" ht="18.75" x14ac:dyDescent="0.25">
      <c r="B11" s="1"/>
      <c r="C11" s="4">
        <v>2</v>
      </c>
      <c r="D11" s="5" t="s">
        <v>23</v>
      </c>
      <c r="E11" s="5">
        <v>2</v>
      </c>
      <c r="F11" s="4"/>
      <c r="G11" s="4">
        <v>43.7</v>
      </c>
    </row>
    <row r="12" spans="2:11" ht="18.75" x14ac:dyDescent="0.25">
      <c r="B12" s="1"/>
      <c r="C12" s="4">
        <v>3</v>
      </c>
      <c r="D12" s="5" t="s">
        <v>29</v>
      </c>
      <c r="E12" s="5">
        <v>10</v>
      </c>
      <c r="F12" s="4">
        <v>7.5</v>
      </c>
      <c r="G12" s="4">
        <f t="shared" ref="G12:G17" si="0">E12*F12</f>
        <v>75</v>
      </c>
    </row>
    <row r="13" spans="2:11" ht="18.75" x14ac:dyDescent="0.25">
      <c r="B13" s="1"/>
      <c r="C13" s="4">
        <v>4</v>
      </c>
      <c r="D13" s="5" t="s">
        <v>24</v>
      </c>
      <c r="E13" s="5">
        <v>6</v>
      </c>
      <c r="F13" s="4">
        <v>5</v>
      </c>
      <c r="G13" s="4">
        <f t="shared" si="0"/>
        <v>30</v>
      </c>
    </row>
    <row r="14" spans="2:11" ht="18.75" x14ac:dyDescent="0.25">
      <c r="B14" s="1"/>
      <c r="C14" s="4">
        <v>5</v>
      </c>
      <c r="D14" s="5" t="s">
        <v>12</v>
      </c>
      <c r="E14" s="5">
        <v>3</v>
      </c>
      <c r="F14" s="4">
        <v>5</v>
      </c>
      <c r="G14" s="4">
        <f t="shared" si="0"/>
        <v>15</v>
      </c>
    </row>
    <row r="15" spans="2:11" ht="18.75" x14ac:dyDescent="0.25">
      <c r="B15" s="1"/>
      <c r="C15" s="4">
        <v>6</v>
      </c>
      <c r="D15" s="5" t="s">
        <v>13</v>
      </c>
      <c r="E15" s="5">
        <v>60</v>
      </c>
      <c r="F15" s="4">
        <v>5</v>
      </c>
      <c r="G15" s="4">
        <f t="shared" si="0"/>
        <v>300</v>
      </c>
    </row>
    <row r="16" spans="2:11" ht="18.75" x14ac:dyDescent="0.25">
      <c r="B16" s="1"/>
      <c r="C16" s="4">
        <v>7</v>
      </c>
      <c r="D16" s="5" t="s">
        <v>49</v>
      </c>
      <c r="E16" s="5">
        <v>11</v>
      </c>
      <c r="F16" s="4">
        <v>4.0999999999999996</v>
      </c>
      <c r="G16" s="4">
        <f t="shared" si="0"/>
        <v>45.099999999999994</v>
      </c>
    </row>
    <row r="17" spans="2:13" ht="19.5" thickBot="1" x14ac:dyDescent="0.3">
      <c r="B17" s="1"/>
      <c r="C17" s="4">
        <v>8</v>
      </c>
      <c r="D17" s="5" t="s">
        <v>16</v>
      </c>
      <c r="E17" s="5">
        <v>23</v>
      </c>
      <c r="F17" s="4">
        <v>5</v>
      </c>
      <c r="G17" s="4">
        <f t="shared" si="0"/>
        <v>115</v>
      </c>
    </row>
    <row r="18" spans="2:13" ht="19.5" thickBot="1" x14ac:dyDescent="0.3">
      <c r="B18" s="1"/>
      <c r="C18" s="47" t="s">
        <v>17</v>
      </c>
      <c r="D18" s="48"/>
      <c r="E18" s="6">
        <f>SUM(E10:E17)</f>
        <v>126</v>
      </c>
      <c r="F18" s="7"/>
      <c r="G18" s="8">
        <f>SUM(G10:G17)</f>
        <v>686.5</v>
      </c>
    </row>
    <row r="19" spans="2:13" ht="21.75" thickBot="1" x14ac:dyDescent="0.3">
      <c r="B19" s="1"/>
      <c r="C19" s="20" t="s">
        <v>18</v>
      </c>
      <c r="D19" s="21"/>
      <c r="E19" s="21"/>
      <c r="F19" s="22"/>
      <c r="G19" s="9">
        <v>61</v>
      </c>
      <c r="M19" s="10"/>
    </row>
    <row r="20" spans="2:13" ht="21.75" thickBot="1" x14ac:dyDescent="0.3">
      <c r="B20" s="1"/>
      <c r="C20" s="20" t="s">
        <v>17</v>
      </c>
      <c r="D20" s="21"/>
      <c r="E20" s="21"/>
      <c r="F20" s="22"/>
      <c r="G20" s="14">
        <f>G18*G19</f>
        <v>41876.5</v>
      </c>
    </row>
    <row r="21" spans="2:13" ht="21.75" thickBot="1" x14ac:dyDescent="0.3">
      <c r="C21" s="12" t="s">
        <v>110</v>
      </c>
      <c r="D21" s="20" t="s">
        <v>108</v>
      </c>
      <c r="E21" s="21"/>
      <c r="F21" s="22"/>
      <c r="G21" s="13">
        <f>'22-05-2024 327'!G20</f>
        <v>1395799.4999999998</v>
      </c>
      <c r="H21" s="10"/>
      <c r="I21" s="10"/>
      <c r="K21" s="10"/>
    </row>
    <row r="22" spans="2:13" ht="21.75" thickBot="1" x14ac:dyDescent="0.3">
      <c r="C22" s="20" t="s">
        <v>19</v>
      </c>
      <c r="D22" s="21"/>
      <c r="E22" s="21"/>
      <c r="F22" s="22"/>
      <c r="G22" s="14">
        <f>G20+G21</f>
        <v>1437675.9999999998</v>
      </c>
      <c r="H22" s="10"/>
      <c r="I22" s="10"/>
      <c r="K22" s="10"/>
    </row>
    <row r="23" spans="2:13" ht="21.75" thickBot="1" x14ac:dyDescent="0.3">
      <c r="C23" s="20" t="s">
        <v>107</v>
      </c>
      <c r="D23" s="21"/>
      <c r="E23" s="21"/>
      <c r="F23" s="22"/>
      <c r="G23" s="15">
        <v>40000</v>
      </c>
    </row>
    <row r="24" spans="2:13" ht="21.75" thickBot="1" x14ac:dyDescent="0.3">
      <c r="C24" s="20" t="s">
        <v>19</v>
      </c>
      <c r="D24" s="21"/>
      <c r="E24" s="21"/>
      <c r="F24" s="22"/>
      <c r="G24" s="14">
        <f>G22-G23</f>
        <v>1397675.9999999998</v>
      </c>
    </row>
  </sheetData>
  <sortState xmlns:xlrd2="http://schemas.microsoft.com/office/spreadsheetml/2017/richdata2" ref="D10:G17">
    <sortCondition ref="D10:D17"/>
  </sortState>
  <mergeCells count="14">
    <mergeCell ref="C7:D8"/>
    <mergeCell ref="E7:G8"/>
    <mergeCell ref="C3:C4"/>
    <mergeCell ref="D3:F4"/>
    <mergeCell ref="G3:G4"/>
    <mergeCell ref="C5:C6"/>
    <mergeCell ref="D5:G6"/>
    <mergeCell ref="C24:F24"/>
    <mergeCell ref="C18:D18"/>
    <mergeCell ref="C19:F19"/>
    <mergeCell ref="C20:F20"/>
    <mergeCell ref="D21:F21"/>
    <mergeCell ref="C22:F22"/>
    <mergeCell ref="C23:F23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2BD4-5C91-4169-BC44-D64B68A91105}">
  <dimension ref="B2:M23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31" t="s">
        <v>0</v>
      </c>
      <c r="D3" s="33" t="s">
        <v>1</v>
      </c>
      <c r="E3" s="34"/>
      <c r="F3" s="34"/>
      <c r="G3" s="37">
        <v>329</v>
      </c>
    </row>
    <row r="4" spans="2:11" ht="15.75" thickBot="1" x14ac:dyDescent="0.3">
      <c r="B4" s="1"/>
      <c r="C4" s="32"/>
      <c r="D4" s="35"/>
      <c r="E4" s="36"/>
      <c r="F4" s="36"/>
      <c r="G4" s="38"/>
    </row>
    <row r="5" spans="2:11" ht="15" customHeight="1" x14ac:dyDescent="0.25">
      <c r="B5" s="1"/>
      <c r="C5" s="39" t="s">
        <v>111</v>
      </c>
      <c r="D5" s="41" t="s">
        <v>2</v>
      </c>
      <c r="E5" s="42"/>
      <c r="F5" s="42"/>
      <c r="G5" s="43"/>
      <c r="J5" s="2" t="s">
        <v>3</v>
      </c>
    </row>
    <row r="6" spans="2:11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1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1" ht="15.75" thickBot="1" x14ac:dyDescent="0.3">
      <c r="B8" s="1"/>
      <c r="C8" s="27"/>
      <c r="D8" s="28"/>
      <c r="E8" s="27"/>
      <c r="F8" s="30"/>
      <c r="G8" s="28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23</v>
      </c>
      <c r="E10" s="5">
        <v>6</v>
      </c>
      <c r="F10" s="4"/>
      <c r="G10" s="4">
        <v>75.400000000000006</v>
      </c>
    </row>
    <row r="11" spans="2:11" ht="18.75" x14ac:dyDescent="0.25">
      <c r="B11" s="1"/>
      <c r="C11" s="4">
        <v>2</v>
      </c>
      <c r="D11" s="5" t="s">
        <v>29</v>
      </c>
      <c r="E11" s="5">
        <v>10</v>
      </c>
      <c r="F11" s="4">
        <v>7.5</v>
      </c>
      <c r="G11" s="4">
        <f t="shared" ref="G11:G16" si="0">E11*F11</f>
        <v>75</v>
      </c>
    </row>
    <row r="12" spans="2:11" ht="18.75" x14ac:dyDescent="0.25">
      <c r="B12" s="1"/>
      <c r="C12" s="4">
        <v>3</v>
      </c>
      <c r="D12" s="5" t="s">
        <v>24</v>
      </c>
      <c r="E12" s="5">
        <v>7</v>
      </c>
      <c r="F12" s="4">
        <v>5</v>
      </c>
      <c r="G12" s="4">
        <f t="shared" si="0"/>
        <v>35</v>
      </c>
    </row>
    <row r="13" spans="2:11" ht="18.75" x14ac:dyDescent="0.25">
      <c r="B13" s="1"/>
      <c r="C13" s="4">
        <v>4</v>
      </c>
      <c r="D13" s="5" t="s">
        <v>12</v>
      </c>
      <c r="E13" s="5">
        <v>7</v>
      </c>
      <c r="F13" s="4">
        <v>5</v>
      </c>
      <c r="G13" s="4">
        <f t="shared" si="0"/>
        <v>35</v>
      </c>
    </row>
    <row r="14" spans="2:11" ht="18.75" x14ac:dyDescent="0.25">
      <c r="B14" s="1"/>
      <c r="C14" s="4">
        <v>5</v>
      </c>
      <c r="D14" s="5" t="s">
        <v>13</v>
      </c>
      <c r="E14" s="5">
        <v>39</v>
      </c>
      <c r="F14" s="4">
        <v>5</v>
      </c>
      <c r="G14" s="4">
        <f t="shared" si="0"/>
        <v>195</v>
      </c>
    </row>
    <row r="15" spans="2:11" ht="18.75" x14ac:dyDescent="0.25">
      <c r="B15" s="1"/>
      <c r="C15" s="4">
        <v>6</v>
      </c>
      <c r="D15" s="5" t="s">
        <v>14</v>
      </c>
      <c r="E15" s="5">
        <v>6</v>
      </c>
      <c r="F15" s="4">
        <v>5</v>
      </c>
      <c r="G15" s="4">
        <f t="shared" si="0"/>
        <v>30</v>
      </c>
    </row>
    <row r="16" spans="2:11" ht="19.5" thickBot="1" x14ac:dyDescent="0.3">
      <c r="B16" s="1"/>
      <c r="C16" s="4">
        <v>7</v>
      </c>
      <c r="D16" s="5" t="s">
        <v>16</v>
      </c>
      <c r="E16" s="5">
        <v>11</v>
      </c>
      <c r="F16" s="4">
        <v>5</v>
      </c>
      <c r="G16" s="4">
        <f t="shared" si="0"/>
        <v>55</v>
      </c>
    </row>
    <row r="17" spans="2:13" ht="19.5" thickBot="1" x14ac:dyDescent="0.3">
      <c r="B17" s="1"/>
      <c r="C17" s="47" t="s">
        <v>17</v>
      </c>
      <c r="D17" s="48"/>
      <c r="E17" s="6">
        <f>SUM(E10:E16)</f>
        <v>86</v>
      </c>
      <c r="F17" s="7"/>
      <c r="G17" s="8">
        <f>SUM(G10:G16)</f>
        <v>500.4</v>
      </c>
    </row>
    <row r="18" spans="2:13" ht="21.75" thickBot="1" x14ac:dyDescent="0.3">
      <c r="B18" s="1"/>
      <c r="C18" s="20" t="s">
        <v>18</v>
      </c>
      <c r="D18" s="21"/>
      <c r="E18" s="21"/>
      <c r="F18" s="22"/>
      <c r="G18" s="9">
        <v>61</v>
      </c>
      <c r="M18" s="10"/>
    </row>
    <row r="19" spans="2:13" ht="21.75" thickBot="1" x14ac:dyDescent="0.3">
      <c r="B19" s="1"/>
      <c r="C19" s="20" t="s">
        <v>17</v>
      </c>
      <c r="D19" s="21"/>
      <c r="E19" s="21"/>
      <c r="F19" s="22"/>
      <c r="G19" s="14">
        <f>G17*G18</f>
        <v>30524.399999999998</v>
      </c>
    </row>
    <row r="20" spans="2:13" ht="21.75" thickBot="1" x14ac:dyDescent="0.3">
      <c r="C20" s="12" t="s">
        <v>109</v>
      </c>
      <c r="D20" s="20" t="s">
        <v>112</v>
      </c>
      <c r="E20" s="21"/>
      <c r="F20" s="22"/>
      <c r="G20" s="13">
        <f>'23-05-2024 328'!G24</f>
        <v>1397675.9999999998</v>
      </c>
      <c r="H20" s="10"/>
      <c r="I20" s="10"/>
      <c r="K20" s="10"/>
    </row>
    <row r="21" spans="2:13" ht="21.75" thickBot="1" x14ac:dyDescent="0.3">
      <c r="C21" s="20" t="s">
        <v>19</v>
      </c>
      <c r="D21" s="21"/>
      <c r="E21" s="21"/>
      <c r="F21" s="22"/>
      <c r="G21" s="14">
        <f>G19+G20</f>
        <v>1428200.3999999997</v>
      </c>
      <c r="H21" s="10"/>
      <c r="I21" s="10"/>
      <c r="K21" s="10"/>
    </row>
    <row r="22" spans="2:13" ht="21.75" thickBot="1" x14ac:dyDescent="0.3">
      <c r="C22" s="20" t="s">
        <v>113</v>
      </c>
      <c r="D22" s="21"/>
      <c r="E22" s="21"/>
      <c r="F22" s="22"/>
      <c r="G22" s="15">
        <v>40000</v>
      </c>
    </row>
    <row r="23" spans="2:13" ht="21.75" thickBot="1" x14ac:dyDescent="0.3">
      <c r="C23" s="20" t="s">
        <v>19</v>
      </c>
      <c r="D23" s="21"/>
      <c r="E23" s="21"/>
      <c r="F23" s="22"/>
      <c r="G23" s="14">
        <f>G21-G22</f>
        <v>1388200.3999999997</v>
      </c>
    </row>
  </sheetData>
  <sortState xmlns:xlrd2="http://schemas.microsoft.com/office/spreadsheetml/2017/richdata2" ref="D10:G16">
    <sortCondition ref="D10:D16"/>
  </sortState>
  <mergeCells count="14">
    <mergeCell ref="C7:D8"/>
    <mergeCell ref="E7:G8"/>
    <mergeCell ref="C3:C4"/>
    <mergeCell ref="D3:F4"/>
    <mergeCell ref="G3:G4"/>
    <mergeCell ref="C5:C6"/>
    <mergeCell ref="D5:G6"/>
    <mergeCell ref="C23:F23"/>
    <mergeCell ref="C17:D17"/>
    <mergeCell ref="C18:F18"/>
    <mergeCell ref="C19:F19"/>
    <mergeCell ref="D20:F20"/>
    <mergeCell ref="C21:F21"/>
    <mergeCell ref="C22:F22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86AC-7D26-469D-B4A1-B5BB7A150783}">
  <dimension ref="B2:M20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31" t="s">
        <v>0</v>
      </c>
      <c r="D3" s="33" t="s">
        <v>1</v>
      </c>
      <c r="E3" s="34"/>
      <c r="F3" s="34"/>
      <c r="G3" s="37">
        <v>330</v>
      </c>
    </row>
    <row r="4" spans="2:11" ht="15.75" thickBot="1" x14ac:dyDescent="0.3">
      <c r="B4" s="1"/>
      <c r="C4" s="32"/>
      <c r="D4" s="35"/>
      <c r="E4" s="36"/>
      <c r="F4" s="36"/>
      <c r="G4" s="38"/>
    </row>
    <row r="5" spans="2:11" ht="15" customHeight="1" x14ac:dyDescent="0.25">
      <c r="B5" s="1"/>
      <c r="C5" s="39" t="s">
        <v>114</v>
      </c>
      <c r="D5" s="41" t="s">
        <v>2</v>
      </c>
      <c r="E5" s="42"/>
      <c r="F5" s="42"/>
      <c r="G5" s="43"/>
      <c r="J5" s="2" t="s">
        <v>3</v>
      </c>
    </row>
    <row r="6" spans="2:11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1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1" ht="15.75" thickBot="1" x14ac:dyDescent="0.3">
      <c r="B8" s="1"/>
      <c r="C8" s="27"/>
      <c r="D8" s="28"/>
      <c r="E8" s="27"/>
      <c r="F8" s="30"/>
      <c r="G8" s="28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29</v>
      </c>
      <c r="E10" s="5">
        <v>10</v>
      </c>
      <c r="F10" s="4">
        <v>7.5</v>
      </c>
      <c r="G10" s="4">
        <f t="shared" ref="G10:G15" si="0">E10*F10</f>
        <v>75</v>
      </c>
    </row>
    <row r="11" spans="2:11" ht="18.75" x14ac:dyDescent="0.25">
      <c r="B11" s="1"/>
      <c r="C11" s="4">
        <v>2</v>
      </c>
      <c r="D11" s="5" t="s">
        <v>24</v>
      </c>
      <c r="E11" s="5">
        <v>3</v>
      </c>
      <c r="F11" s="4">
        <v>5</v>
      </c>
      <c r="G11" s="4">
        <f t="shared" si="0"/>
        <v>15</v>
      </c>
    </row>
    <row r="12" spans="2:11" ht="18.75" x14ac:dyDescent="0.25">
      <c r="B12" s="1"/>
      <c r="C12" s="4">
        <v>3</v>
      </c>
      <c r="D12" s="5" t="s">
        <v>13</v>
      </c>
      <c r="E12" s="5">
        <v>60</v>
      </c>
      <c r="F12" s="4">
        <v>5</v>
      </c>
      <c r="G12" s="4">
        <f t="shared" si="0"/>
        <v>300</v>
      </c>
    </row>
    <row r="13" spans="2:11" ht="18.75" x14ac:dyDescent="0.25">
      <c r="B13" s="1"/>
      <c r="C13" s="4">
        <v>4</v>
      </c>
      <c r="D13" s="5" t="s">
        <v>14</v>
      </c>
      <c r="E13" s="5">
        <v>5</v>
      </c>
      <c r="F13" s="4">
        <v>5</v>
      </c>
      <c r="G13" s="4">
        <f t="shared" si="0"/>
        <v>25</v>
      </c>
    </row>
    <row r="14" spans="2:11" ht="18.75" x14ac:dyDescent="0.25">
      <c r="B14" s="1"/>
      <c r="C14" s="4">
        <v>5</v>
      </c>
      <c r="D14" s="5" t="s">
        <v>49</v>
      </c>
      <c r="E14" s="5">
        <v>5</v>
      </c>
      <c r="F14" s="4">
        <v>4.0999999999999996</v>
      </c>
      <c r="G14" s="4">
        <f t="shared" si="0"/>
        <v>20.5</v>
      </c>
    </row>
    <row r="15" spans="2:11" ht="19.5" thickBot="1" x14ac:dyDescent="0.3">
      <c r="B15" s="1"/>
      <c r="C15" s="4">
        <v>6</v>
      </c>
      <c r="D15" s="5" t="s">
        <v>16</v>
      </c>
      <c r="E15" s="5">
        <v>20</v>
      </c>
      <c r="F15" s="4">
        <v>5</v>
      </c>
      <c r="G15" s="4">
        <f t="shared" si="0"/>
        <v>100</v>
      </c>
    </row>
    <row r="16" spans="2:11" ht="19.5" thickBot="1" x14ac:dyDescent="0.3">
      <c r="B16" s="1"/>
      <c r="C16" s="47" t="s">
        <v>17</v>
      </c>
      <c r="D16" s="48"/>
      <c r="E16" s="6">
        <f>SUM(E10:E15)</f>
        <v>103</v>
      </c>
      <c r="F16" s="7"/>
      <c r="G16" s="8">
        <f>SUM(G10:G15)</f>
        <v>535.5</v>
      </c>
    </row>
    <row r="17" spans="2:13" ht="21.75" thickBot="1" x14ac:dyDescent="0.3">
      <c r="B17" s="1"/>
      <c r="C17" s="20" t="s">
        <v>18</v>
      </c>
      <c r="D17" s="21"/>
      <c r="E17" s="21"/>
      <c r="F17" s="22"/>
      <c r="G17" s="9">
        <v>65</v>
      </c>
      <c r="M17" s="10"/>
    </row>
    <row r="18" spans="2:13" ht="21.75" thickBot="1" x14ac:dyDescent="0.3">
      <c r="B18" s="1"/>
      <c r="C18" s="20" t="s">
        <v>17</v>
      </c>
      <c r="D18" s="21"/>
      <c r="E18" s="21"/>
      <c r="F18" s="22"/>
      <c r="G18" s="14">
        <f>G16*G17</f>
        <v>34807.5</v>
      </c>
    </row>
    <row r="19" spans="2:13" ht="21.75" thickBot="1" x14ac:dyDescent="0.3">
      <c r="C19" s="12" t="s">
        <v>115</v>
      </c>
      <c r="D19" s="20" t="s">
        <v>116</v>
      </c>
      <c r="E19" s="21"/>
      <c r="F19" s="22"/>
      <c r="G19" s="13">
        <f>'24-05-2024 329'!G23</f>
        <v>1388200.3999999997</v>
      </c>
      <c r="H19" s="10"/>
      <c r="I19" s="10"/>
      <c r="K19" s="10"/>
    </row>
    <row r="20" spans="2:13" ht="21.75" thickBot="1" x14ac:dyDescent="0.3">
      <c r="C20" s="20" t="s">
        <v>19</v>
      </c>
      <c r="D20" s="21"/>
      <c r="E20" s="21"/>
      <c r="F20" s="22"/>
      <c r="G20" s="14">
        <f>G18+G19</f>
        <v>1423007.8999999997</v>
      </c>
      <c r="H20" s="10"/>
      <c r="I20" s="10"/>
      <c r="K20" s="10"/>
    </row>
  </sheetData>
  <sortState xmlns:xlrd2="http://schemas.microsoft.com/office/spreadsheetml/2017/richdata2" ref="D10:G15">
    <sortCondition ref="D10:D15"/>
  </sortState>
  <mergeCells count="12">
    <mergeCell ref="C16:D16"/>
    <mergeCell ref="C17:F17"/>
    <mergeCell ref="C18:F18"/>
    <mergeCell ref="D19:F19"/>
    <mergeCell ref="C20:F20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DDF6-7030-4752-B61E-F34810E8DAB5}">
  <dimension ref="B2:M22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31" t="s">
        <v>0</v>
      </c>
      <c r="D3" s="33" t="s">
        <v>1</v>
      </c>
      <c r="E3" s="34"/>
      <c r="F3" s="34"/>
      <c r="G3" s="37">
        <v>331</v>
      </c>
    </row>
    <row r="4" spans="2:11" ht="15.75" thickBot="1" x14ac:dyDescent="0.3">
      <c r="B4" s="1"/>
      <c r="C4" s="32"/>
      <c r="D4" s="35"/>
      <c r="E4" s="36"/>
      <c r="F4" s="36"/>
      <c r="G4" s="38"/>
    </row>
    <row r="5" spans="2:11" ht="15" customHeight="1" x14ac:dyDescent="0.25">
      <c r="B5" s="1"/>
      <c r="C5" s="39" t="s">
        <v>117</v>
      </c>
      <c r="D5" s="41" t="s">
        <v>2</v>
      </c>
      <c r="E5" s="42"/>
      <c r="F5" s="42"/>
      <c r="G5" s="43"/>
      <c r="J5" s="2" t="s">
        <v>3</v>
      </c>
    </row>
    <row r="6" spans="2:11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1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1" ht="15.75" thickBot="1" x14ac:dyDescent="0.3">
      <c r="B8" s="1"/>
      <c r="C8" s="27"/>
      <c r="D8" s="28"/>
      <c r="E8" s="27"/>
      <c r="F8" s="30"/>
      <c r="G8" s="28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29</v>
      </c>
      <c r="E10" s="5">
        <v>12</v>
      </c>
      <c r="F10" s="4">
        <v>7.5</v>
      </c>
      <c r="G10" s="4">
        <f t="shared" ref="G10:G15" si="0">E10*F10</f>
        <v>90</v>
      </c>
    </row>
    <row r="11" spans="2:11" ht="18.75" x14ac:dyDescent="0.25">
      <c r="B11" s="1"/>
      <c r="C11" s="4">
        <v>2</v>
      </c>
      <c r="D11" s="5" t="s">
        <v>24</v>
      </c>
      <c r="E11" s="5">
        <v>7</v>
      </c>
      <c r="F11" s="4">
        <v>5</v>
      </c>
      <c r="G11" s="4">
        <f t="shared" si="0"/>
        <v>35</v>
      </c>
    </row>
    <row r="12" spans="2:11" ht="18.75" x14ac:dyDescent="0.25">
      <c r="B12" s="1"/>
      <c r="C12" s="4">
        <v>3</v>
      </c>
      <c r="D12" s="5" t="s">
        <v>12</v>
      </c>
      <c r="E12" s="5">
        <v>6</v>
      </c>
      <c r="F12" s="4">
        <v>5</v>
      </c>
      <c r="G12" s="4">
        <f t="shared" si="0"/>
        <v>30</v>
      </c>
    </row>
    <row r="13" spans="2:11" ht="18.75" x14ac:dyDescent="0.25">
      <c r="B13" s="1"/>
      <c r="C13" s="4">
        <v>4</v>
      </c>
      <c r="D13" s="5" t="s">
        <v>13</v>
      </c>
      <c r="E13" s="5">
        <v>60</v>
      </c>
      <c r="F13" s="4">
        <v>5</v>
      </c>
      <c r="G13" s="4">
        <f t="shared" si="0"/>
        <v>300</v>
      </c>
    </row>
    <row r="14" spans="2:11" ht="18.75" x14ac:dyDescent="0.25">
      <c r="B14" s="1"/>
      <c r="C14" s="4">
        <v>5</v>
      </c>
      <c r="D14" s="5" t="s">
        <v>14</v>
      </c>
      <c r="E14" s="5">
        <v>2</v>
      </c>
      <c r="F14" s="4">
        <v>5</v>
      </c>
      <c r="G14" s="4">
        <f t="shared" si="0"/>
        <v>10</v>
      </c>
    </row>
    <row r="15" spans="2:11" ht="19.5" thickBot="1" x14ac:dyDescent="0.3">
      <c r="B15" s="1"/>
      <c r="C15" s="4">
        <v>6</v>
      </c>
      <c r="D15" s="5" t="s">
        <v>16</v>
      </c>
      <c r="E15" s="5">
        <v>20</v>
      </c>
      <c r="F15" s="4">
        <v>5</v>
      </c>
      <c r="G15" s="4">
        <f t="shared" si="0"/>
        <v>100</v>
      </c>
    </row>
    <row r="16" spans="2:11" ht="19.5" thickBot="1" x14ac:dyDescent="0.3">
      <c r="B16" s="1"/>
      <c r="C16" s="47" t="s">
        <v>17</v>
      </c>
      <c r="D16" s="48"/>
      <c r="E16" s="6">
        <f>SUM(E10:E15)</f>
        <v>107</v>
      </c>
      <c r="F16" s="7"/>
      <c r="G16" s="8">
        <f>SUM(G10:G15)</f>
        <v>565</v>
      </c>
    </row>
    <row r="17" spans="2:13" ht="21.75" thickBot="1" x14ac:dyDescent="0.3">
      <c r="B17" s="1"/>
      <c r="C17" s="20" t="s">
        <v>18</v>
      </c>
      <c r="D17" s="21"/>
      <c r="E17" s="21"/>
      <c r="F17" s="22"/>
      <c r="G17" s="9">
        <v>65</v>
      </c>
      <c r="M17" s="10"/>
    </row>
    <row r="18" spans="2:13" ht="21.75" thickBot="1" x14ac:dyDescent="0.3">
      <c r="B18" s="1"/>
      <c r="C18" s="20" t="s">
        <v>17</v>
      </c>
      <c r="D18" s="21"/>
      <c r="E18" s="21"/>
      <c r="F18" s="22"/>
      <c r="G18" s="14">
        <f>G16*G17</f>
        <v>36725</v>
      </c>
    </row>
    <row r="19" spans="2:13" ht="21.75" thickBot="1" x14ac:dyDescent="0.3">
      <c r="C19" s="12" t="s">
        <v>120</v>
      </c>
      <c r="D19" s="20" t="s">
        <v>119</v>
      </c>
      <c r="E19" s="21"/>
      <c r="F19" s="22"/>
      <c r="G19" s="13">
        <f>'25-05-2024 330'!G20</f>
        <v>1423007.8999999997</v>
      </c>
      <c r="H19" s="10"/>
      <c r="I19" s="10"/>
      <c r="K19" s="10"/>
    </row>
    <row r="20" spans="2:13" ht="21.75" thickBot="1" x14ac:dyDescent="0.3">
      <c r="C20" s="20" t="s">
        <v>19</v>
      </c>
      <c r="D20" s="21"/>
      <c r="E20" s="21"/>
      <c r="F20" s="22"/>
      <c r="G20" s="14">
        <f>G18+G19</f>
        <v>1459732.8999999997</v>
      </c>
      <c r="H20" s="10"/>
      <c r="I20" s="10"/>
      <c r="K20" s="10"/>
    </row>
    <row r="21" spans="2:13" ht="21.75" thickBot="1" x14ac:dyDescent="0.3">
      <c r="C21" s="20" t="s">
        <v>118</v>
      </c>
      <c r="D21" s="21"/>
      <c r="E21" s="21"/>
      <c r="F21" s="22"/>
      <c r="G21" s="15">
        <v>50000</v>
      </c>
    </row>
    <row r="22" spans="2:13" ht="21.75" thickBot="1" x14ac:dyDescent="0.3">
      <c r="C22" s="20" t="s">
        <v>19</v>
      </c>
      <c r="D22" s="21"/>
      <c r="E22" s="21"/>
      <c r="F22" s="22"/>
      <c r="G22" s="14">
        <f>G20-G21</f>
        <v>1409732.8999999997</v>
      </c>
    </row>
  </sheetData>
  <sortState xmlns:xlrd2="http://schemas.microsoft.com/office/spreadsheetml/2017/richdata2" ref="D10:G15">
    <sortCondition ref="D10:D15"/>
  </sortState>
  <mergeCells count="14">
    <mergeCell ref="C22:F22"/>
    <mergeCell ref="C16:D16"/>
    <mergeCell ref="C17:F17"/>
    <mergeCell ref="C18:F18"/>
    <mergeCell ref="D19:F19"/>
    <mergeCell ref="C20:F20"/>
    <mergeCell ref="C21:F21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BB86B-1643-4759-A113-20680FDAEE5D}">
  <dimension ref="B2:M22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31" t="s">
        <v>0</v>
      </c>
      <c r="D3" s="33" t="s">
        <v>1</v>
      </c>
      <c r="E3" s="34"/>
      <c r="F3" s="34"/>
      <c r="G3" s="37">
        <v>332</v>
      </c>
    </row>
    <row r="4" spans="2:11" ht="15.75" thickBot="1" x14ac:dyDescent="0.3">
      <c r="B4" s="1"/>
      <c r="C4" s="32"/>
      <c r="D4" s="35"/>
      <c r="E4" s="36"/>
      <c r="F4" s="36"/>
      <c r="G4" s="38"/>
    </row>
    <row r="5" spans="2:11" ht="15" customHeight="1" x14ac:dyDescent="0.25">
      <c r="B5" s="1"/>
      <c r="C5" s="39" t="s">
        <v>121</v>
      </c>
      <c r="D5" s="41" t="s">
        <v>2</v>
      </c>
      <c r="E5" s="42"/>
      <c r="F5" s="42"/>
      <c r="G5" s="43"/>
      <c r="J5" s="2" t="s">
        <v>3</v>
      </c>
    </row>
    <row r="6" spans="2:11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1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1" ht="15.75" thickBot="1" x14ac:dyDescent="0.3">
      <c r="B8" s="1"/>
      <c r="C8" s="27"/>
      <c r="D8" s="28"/>
      <c r="E8" s="27"/>
      <c r="F8" s="30"/>
      <c r="G8" s="28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23</v>
      </c>
      <c r="E10" s="5">
        <v>3</v>
      </c>
      <c r="F10" s="4"/>
      <c r="G10" s="4">
        <v>48.7</v>
      </c>
    </row>
    <row r="11" spans="2:11" ht="18.75" x14ac:dyDescent="0.25">
      <c r="B11" s="1"/>
      <c r="C11" s="4">
        <v>2</v>
      </c>
      <c r="D11" s="5" t="s">
        <v>24</v>
      </c>
      <c r="E11" s="5">
        <v>11</v>
      </c>
      <c r="F11" s="4">
        <v>5</v>
      </c>
      <c r="G11" s="4">
        <f>E11*F11</f>
        <v>55</v>
      </c>
    </row>
    <row r="12" spans="2:11" ht="18.75" x14ac:dyDescent="0.25">
      <c r="B12" s="1"/>
      <c r="C12" s="4">
        <v>3</v>
      </c>
      <c r="D12" s="5" t="s">
        <v>12</v>
      </c>
      <c r="E12" s="5">
        <v>3</v>
      </c>
      <c r="F12" s="4">
        <v>5</v>
      </c>
      <c r="G12" s="4">
        <f>E12*F12</f>
        <v>15</v>
      </c>
    </row>
    <row r="13" spans="2:11" ht="18.75" x14ac:dyDescent="0.25">
      <c r="B13" s="1"/>
      <c r="C13" s="4">
        <v>4</v>
      </c>
      <c r="D13" s="5" t="s">
        <v>13</v>
      </c>
      <c r="E13" s="5">
        <v>60</v>
      </c>
      <c r="F13" s="4">
        <v>5</v>
      </c>
      <c r="G13" s="4">
        <f>E13*F13</f>
        <v>300</v>
      </c>
    </row>
    <row r="14" spans="2:11" ht="18.75" x14ac:dyDescent="0.25">
      <c r="B14" s="1"/>
      <c r="C14" s="4">
        <v>5</v>
      </c>
      <c r="D14" s="5" t="s">
        <v>14</v>
      </c>
      <c r="E14" s="5">
        <v>2</v>
      </c>
      <c r="F14" s="4">
        <v>5</v>
      </c>
      <c r="G14" s="4">
        <f>E14*F14</f>
        <v>10</v>
      </c>
    </row>
    <row r="15" spans="2:11" ht="19.5" thickBot="1" x14ac:dyDescent="0.3">
      <c r="B15" s="1"/>
      <c r="C15" s="4">
        <v>6</v>
      </c>
      <c r="D15" s="5" t="s">
        <v>16</v>
      </c>
      <c r="E15" s="5">
        <v>25</v>
      </c>
      <c r="F15" s="4">
        <v>5</v>
      </c>
      <c r="G15" s="4">
        <f>E15*F15</f>
        <v>125</v>
      </c>
    </row>
    <row r="16" spans="2:11" ht="19.5" thickBot="1" x14ac:dyDescent="0.3">
      <c r="B16" s="1"/>
      <c r="C16" s="47" t="s">
        <v>17</v>
      </c>
      <c r="D16" s="48"/>
      <c r="E16" s="6">
        <f>SUM(E10:E15)</f>
        <v>104</v>
      </c>
      <c r="F16" s="7"/>
      <c r="G16" s="8">
        <f>SUM(G10:G15)</f>
        <v>553.70000000000005</v>
      </c>
    </row>
    <row r="17" spans="2:13" ht="21.75" thickBot="1" x14ac:dyDescent="0.3">
      <c r="B17" s="1"/>
      <c r="C17" s="20" t="s">
        <v>18</v>
      </c>
      <c r="D17" s="21"/>
      <c r="E17" s="21"/>
      <c r="F17" s="22"/>
      <c r="G17" s="9">
        <v>65</v>
      </c>
      <c r="M17" s="10"/>
    </row>
    <row r="18" spans="2:13" ht="21.75" thickBot="1" x14ac:dyDescent="0.3">
      <c r="B18" s="1"/>
      <c r="C18" s="20" t="s">
        <v>17</v>
      </c>
      <c r="D18" s="21"/>
      <c r="E18" s="21"/>
      <c r="F18" s="22"/>
      <c r="G18" s="14">
        <f>G16*G17</f>
        <v>35990.5</v>
      </c>
    </row>
    <row r="19" spans="2:13" ht="21.75" thickBot="1" x14ac:dyDescent="0.3">
      <c r="C19" s="12" t="s">
        <v>123</v>
      </c>
      <c r="D19" s="20" t="s">
        <v>122</v>
      </c>
      <c r="E19" s="21"/>
      <c r="F19" s="22"/>
      <c r="G19" s="13">
        <f>'26-05-2024 331'!G22</f>
        <v>1409732.8999999997</v>
      </c>
      <c r="H19" s="10"/>
      <c r="I19" s="10"/>
      <c r="K19" s="10"/>
    </row>
    <row r="20" spans="2:13" ht="21.75" thickBot="1" x14ac:dyDescent="0.3">
      <c r="C20" s="20" t="s">
        <v>19</v>
      </c>
      <c r="D20" s="21"/>
      <c r="E20" s="21"/>
      <c r="F20" s="22"/>
      <c r="G20" s="14">
        <f>G18+G19</f>
        <v>1445723.3999999997</v>
      </c>
      <c r="H20" s="10"/>
      <c r="I20" s="10"/>
      <c r="K20" s="10"/>
    </row>
    <row r="21" spans="2:13" ht="21.75" thickBot="1" x14ac:dyDescent="0.3">
      <c r="C21" s="20" t="s">
        <v>124</v>
      </c>
      <c r="D21" s="21"/>
      <c r="E21" s="21"/>
      <c r="F21" s="22"/>
      <c r="G21" s="15">
        <v>30000</v>
      </c>
    </row>
    <row r="22" spans="2:13" ht="21.75" thickBot="1" x14ac:dyDescent="0.3">
      <c r="C22" s="20" t="s">
        <v>19</v>
      </c>
      <c r="D22" s="21"/>
      <c r="E22" s="21"/>
      <c r="F22" s="22"/>
      <c r="G22" s="14">
        <f>G20-G21</f>
        <v>1415723.3999999997</v>
      </c>
    </row>
  </sheetData>
  <sortState xmlns:xlrd2="http://schemas.microsoft.com/office/spreadsheetml/2017/richdata2" ref="D10:G15">
    <sortCondition ref="D10:D15"/>
  </sortState>
  <mergeCells count="14">
    <mergeCell ref="C7:D8"/>
    <mergeCell ref="E7:G8"/>
    <mergeCell ref="C3:C4"/>
    <mergeCell ref="D3:F4"/>
    <mergeCell ref="G3:G4"/>
    <mergeCell ref="C5:C6"/>
    <mergeCell ref="D5:G6"/>
    <mergeCell ref="C22:F22"/>
    <mergeCell ref="C16:D16"/>
    <mergeCell ref="C17:F17"/>
    <mergeCell ref="C18:F18"/>
    <mergeCell ref="D19:F19"/>
    <mergeCell ref="C20:F20"/>
    <mergeCell ref="C21:F2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4F4DA-D4AD-4F82-B159-F573647AA01C}">
  <dimension ref="B2:M20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31" t="s">
        <v>0</v>
      </c>
      <c r="D3" s="33" t="s">
        <v>1</v>
      </c>
      <c r="E3" s="34"/>
      <c r="F3" s="34"/>
      <c r="G3" s="37">
        <v>333</v>
      </c>
    </row>
    <row r="4" spans="2:13" ht="15.75" thickBot="1" x14ac:dyDescent="0.3">
      <c r="B4" s="1"/>
      <c r="C4" s="32"/>
      <c r="D4" s="35"/>
      <c r="E4" s="36"/>
      <c r="F4" s="36"/>
      <c r="G4" s="38"/>
    </row>
    <row r="5" spans="2:13" ht="15" customHeight="1" x14ac:dyDescent="0.25">
      <c r="B5" s="1"/>
      <c r="C5" s="39" t="s">
        <v>127</v>
      </c>
      <c r="D5" s="41" t="s">
        <v>2</v>
      </c>
      <c r="E5" s="42"/>
      <c r="F5" s="42"/>
      <c r="G5" s="43"/>
      <c r="J5" s="2" t="s">
        <v>3</v>
      </c>
    </row>
    <row r="6" spans="2:13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3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3" ht="15.75" thickBot="1" x14ac:dyDescent="0.3">
      <c r="B8" s="1"/>
      <c r="C8" s="27"/>
      <c r="D8" s="28"/>
      <c r="E8" s="27"/>
      <c r="F8" s="30"/>
      <c r="G8" s="28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24</v>
      </c>
      <c r="E10" s="5">
        <v>11</v>
      </c>
      <c r="F10" s="4">
        <v>5</v>
      </c>
      <c r="G10" s="4">
        <f>E10*F10</f>
        <v>55</v>
      </c>
    </row>
    <row r="11" spans="2:13" ht="18.75" x14ac:dyDescent="0.25">
      <c r="B11" s="1"/>
      <c r="C11" s="4">
        <v>2</v>
      </c>
      <c r="D11" s="5" t="s">
        <v>12</v>
      </c>
      <c r="E11" s="5">
        <v>5</v>
      </c>
      <c r="F11" s="4">
        <v>5</v>
      </c>
      <c r="G11" s="4">
        <f>E11*F11</f>
        <v>25</v>
      </c>
    </row>
    <row r="12" spans="2:13" ht="18.75" x14ac:dyDescent="0.25">
      <c r="B12" s="1"/>
      <c r="C12" s="4">
        <v>3</v>
      </c>
      <c r="D12" s="5" t="s">
        <v>13</v>
      </c>
      <c r="E12" s="5">
        <v>60</v>
      </c>
      <c r="F12" s="4">
        <v>5</v>
      </c>
      <c r="G12" s="4">
        <f>E12*F12</f>
        <v>300</v>
      </c>
    </row>
    <row r="13" spans="2:13" ht="19.5" thickBot="1" x14ac:dyDescent="0.3">
      <c r="B13" s="1"/>
      <c r="C13" s="4">
        <v>4</v>
      </c>
      <c r="D13" s="5" t="s">
        <v>16</v>
      </c>
      <c r="E13" s="5">
        <v>26</v>
      </c>
      <c r="F13" s="4">
        <v>5</v>
      </c>
      <c r="G13" s="4">
        <f>E13*F13</f>
        <v>130</v>
      </c>
    </row>
    <row r="14" spans="2:13" ht="19.5" thickBot="1" x14ac:dyDescent="0.3">
      <c r="B14" s="1"/>
      <c r="C14" s="47" t="s">
        <v>17</v>
      </c>
      <c r="D14" s="48"/>
      <c r="E14" s="6">
        <f>SUM(E10:E13)</f>
        <v>102</v>
      </c>
      <c r="F14" s="7"/>
      <c r="G14" s="8">
        <f>SUM(G10:G13)</f>
        <v>510</v>
      </c>
    </row>
    <row r="15" spans="2:13" ht="21.75" thickBot="1" x14ac:dyDescent="0.3">
      <c r="B15" s="1"/>
      <c r="C15" s="20" t="s">
        <v>18</v>
      </c>
      <c r="D15" s="21"/>
      <c r="E15" s="21"/>
      <c r="F15" s="22"/>
      <c r="G15" s="9">
        <v>65</v>
      </c>
      <c r="M15" s="10"/>
    </row>
    <row r="16" spans="2:13" ht="21.75" thickBot="1" x14ac:dyDescent="0.3">
      <c r="B16" s="1"/>
      <c r="C16" s="20" t="s">
        <v>17</v>
      </c>
      <c r="D16" s="21"/>
      <c r="E16" s="21"/>
      <c r="F16" s="22"/>
      <c r="G16" s="14">
        <f>G14*G15</f>
        <v>33150</v>
      </c>
    </row>
    <row r="17" spans="3:11" ht="21.75" thickBot="1" x14ac:dyDescent="0.3">
      <c r="C17" s="12" t="s">
        <v>126</v>
      </c>
      <c r="D17" s="20" t="s">
        <v>125</v>
      </c>
      <c r="E17" s="21"/>
      <c r="F17" s="22"/>
      <c r="G17" s="13">
        <f>'27-05-2024 332'!G22</f>
        <v>1415723.3999999997</v>
      </c>
      <c r="H17" s="10"/>
      <c r="I17" s="10"/>
      <c r="K17" s="10"/>
    </row>
    <row r="18" spans="3:11" ht="21.75" thickBot="1" x14ac:dyDescent="0.3">
      <c r="C18" s="20" t="s">
        <v>19</v>
      </c>
      <c r="D18" s="21"/>
      <c r="E18" s="21"/>
      <c r="F18" s="22"/>
      <c r="G18" s="14">
        <f>G16+G17</f>
        <v>1448873.3999999997</v>
      </c>
      <c r="H18" s="10"/>
      <c r="I18" s="10"/>
      <c r="K18" s="10"/>
    </row>
    <row r="19" spans="3:11" ht="21.75" thickBot="1" x14ac:dyDescent="0.3">
      <c r="C19" s="20" t="s">
        <v>128</v>
      </c>
      <c r="D19" s="21"/>
      <c r="E19" s="21"/>
      <c r="F19" s="22"/>
      <c r="G19" s="15">
        <v>40000</v>
      </c>
    </row>
    <row r="20" spans="3:11" ht="21.75" thickBot="1" x14ac:dyDescent="0.3">
      <c r="C20" s="20" t="s">
        <v>19</v>
      </c>
      <c r="D20" s="21"/>
      <c r="E20" s="21"/>
      <c r="F20" s="22"/>
      <c r="G20" s="14">
        <f>G18-G19</f>
        <v>1408873.3999999997</v>
      </c>
    </row>
  </sheetData>
  <mergeCells count="14">
    <mergeCell ref="C20:F20"/>
    <mergeCell ref="C14:D14"/>
    <mergeCell ref="C15:F15"/>
    <mergeCell ref="C16:F16"/>
    <mergeCell ref="D17:F17"/>
    <mergeCell ref="C18:F18"/>
    <mergeCell ref="C19:F19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D57E-164D-4B82-B66D-2B26BE2DF1DF}">
  <dimension ref="B2:M21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31" t="s">
        <v>0</v>
      </c>
      <c r="D3" s="33" t="s">
        <v>1</v>
      </c>
      <c r="E3" s="34"/>
      <c r="F3" s="34"/>
      <c r="G3" s="37">
        <v>334</v>
      </c>
    </row>
    <row r="4" spans="2:13" ht="15.75" thickBot="1" x14ac:dyDescent="0.3">
      <c r="B4" s="1"/>
      <c r="C4" s="32"/>
      <c r="D4" s="35"/>
      <c r="E4" s="36"/>
      <c r="F4" s="36"/>
      <c r="G4" s="38"/>
    </row>
    <row r="5" spans="2:13" ht="15" customHeight="1" x14ac:dyDescent="0.25">
      <c r="B5" s="1"/>
      <c r="C5" s="39" t="s">
        <v>129</v>
      </c>
      <c r="D5" s="41" t="s">
        <v>2</v>
      </c>
      <c r="E5" s="42"/>
      <c r="F5" s="42"/>
      <c r="G5" s="43"/>
      <c r="J5" s="2" t="s">
        <v>3</v>
      </c>
    </row>
    <row r="6" spans="2:13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3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3" ht="15.75" thickBot="1" x14ac:dyDescent="0.3">
      <c r="B8" s="1"/>
      <c r="C8" s="27"/>
      <c r="D8" s="28"/>
      <c r="E8" s="27"/>
      <c r="F8" s="30"/>
      <c r="G8" s="28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24</v>
      </c>
      <c r="E10" s="5">
        <v>11</v>
      </c>
      <c r="F10" s="4">
        <v>5</v>
      </c>
      <c r="G10" s="4">
        <f>E10*F10</f>
        <v>55</v>
      </c>
    </row>
    <row r="11" spans="2:13" ht="18.75" x14ac:dyDescent="0.25">
      <c r="B11" s="1"/>
      <c r="C11" s="4">
        <v>2</v>
      </c>
      <c r="D11" s="5" t="s">
        <v>12</v>
      </c>
      <c r="E11" s="5">
        <v>4</v>
      </c>
      <c r="F11" s="4">
        <v>5</v>
      </c>
      <c r="G11" s="4">
        <f>E11*F11</f>
        <v>20</v>
      </c>
    </row>
    <row r="12" spans="2:13" ht="18.75" x14ac:dyDescent="0.25">
      <c r="B12" s="1"/>
      <c r="C12" s="4">
        <v>3</v>
      </c>
      <c r="D12" s="5" t="s">
        <v>13</v>
      </c>
      <c r="E12" s="5">
        <v>60</v>
      </c>
      <c r="F12" s="4">
        <v>5</v>
      </c>
      <c r="G12" s="4">
        <f>E12*F12</f>
        <v>300</v>
      </c>
    </row>
    <row r="13" spans="2:13" ht="18.75" x14ac:dyDescent="0.25">
      <c r="B13" s="1"/>
      <c r="C13" s="4">
        <v>4</v>
      </c>
      <c r="D13" s="5" t="s">
        <v>15</v>
      </c>
      <c r="E13" s="5">
        <v>7</v>
      </c>
      <c r="F13" s="4">
        <v>5</v>
      </c>
      <c r="G13" s="4">
        <f>E13*F13</f>
        <v>35</v>
      </c>
    </row>
    <row r="14" spans="2:13" ht="19.5" thickBot="1" x14ac:dyDescent="0.3">
      <c r="B14" s="1"/>
      <c r="C14" s="4">
        <v>5</v>
      </c>
      <c r="D14" s="5" t="s">
        <v>16</v>
      </c>
      <c r="E14" s="5">
        <v>30</v>
      </c>
      <c r="F14" s="4">
        <v>5</v>
      </c>
      <c r="G14" s="4">
        <f>E14*F14</f>
        <v>150</v>
      </c>
    </row>
    <row r="15" spans="2:13" ht="19.5" thickBot="1" x14ac:dyDescent="0.3">
      <c r="B15" s="1"/>
      <c r="C15" s="47" t="s">
        <v>17</v>
      </c>
      <c r="D15" s="48"/>
      <c r="E15" s="6">
        <f>SUM(E10:E14)</f>
        <v>112</v>
      </c>
      <c r="F15" s="7"/>
      <c r="G15" s="8">
        <f>SUM(G10:G14)</f>
        <v>560</v>
      </c>
    </row>
    <row r="16" spans="2:13" ht="21.75" thickBot="1" x14ac:dyDescent="0.3">
      <c r="B16" s="1"/>
      <c r="C16" s="20" t="s">
        <v>18</v>
      </c>
      <c r="D16" s="21"/>
      <c r="E16" s="21"/>
      <c r="F16" s="22"/>
      <c r="G16" s="9">
        <v>65</v>
      </c>
      <c r="M16" s="10"/>
    </row>
    <row r="17" spans="2:11" ht="21.75" thickBot="1" x14ac:dyDescent="0.3">
      <c r="B17" s="1"/>
      <c r="C17" s="20" t="s">
        <v>17</v>
      </c>
      <c r="D17" s="21"/>
      <c r="E17" s="21"/>
      <c r="F17" s="22"/>
      <c r="G17" s="14">
        <f>G15*G16</f>
        <v>36400</v>
      </c>
    </row>
    <row r="18" spans="2:11" ht="21.75" thickBot="1" x14ac:dyDescent="0.3">
      <c r="C18" s="12" t="s">
        <v>132</v>
      </c>
      <c r="D18" s="20" t="s">
        <v>131</v>
      </c>
      <c r="E18" s="21"/>
      <c r="F18" s="22"/>
      <c r="G18" s="13">
        <f>'28-05-2024 333'!G20</f>
        <v>1408873.3999999997</v>
      </c>
      <c r="H18" s="10"/>
      <c r="I18" s="10"/>
      <c r="K18" s="10"/>
    </row>
    <row r="19" spans="2:11" ht="21.75" thickBot="1" x14ac:dyDescent="0.3">
      <c r="C19" s="20" t="s">
        <v>19</v>
      </c>
      <c r="D19" s="21"/>
      <c r="E19" s="21"/>
      <c r="F19" s="22"/>
      <c r="G19" s="14">
        <f>G17+G18</f>
        <v>1445273.3999999997</v>
      </c>
      <c r="H19" s="10"/>
      <c r="I19" s="10"/>
      <c r="K19" s="10"/>
    </row>
    <row r="20" spans="2:11" ht="21.75" thickBot="1" x14ac:dyDescent="0.3">
      <c r="C20" s="20" t="s">
        <v>133</v>
      </c>
      <c r="D20" s="21"/>
      <c r="E20" s="21"/>
      <c r="F20" s="22"/>
      <c r="G20" s="15">
        <v>40000</v>
      </c>
    </row>
    <row r="21" spans="2:11" ht="21.75" thickBot="1" x14ac:dyDescent="0.3">
      <c r="C21" s="20" t="s">
        <v>19</v>
      </c>
      <c r="D21" s="21"/>
      <c r="E21" s="21"/>
      <c r="F21" s="22"/>
      <c r="G21" s="14">
        <f>G19-G20</f>
        <v>1405273.3999999997</v>
      </c>
    </row>
  </sheetData>
  <sortState xmlns:xlrd2="http://schemas.microsoft.com/office/spreadsheetml/2017/richdata2" ref="D10:G14">
    <sortCondition ref="D10:D14"/>
  </sortState>
  <mergeCells count="14">
    <mergeCell ref="C7:D8"/>
    <mergeCell ref="E7:G8"/>
    <mergeCell ref="C3:C4"/>
    <mergeCell ref="D3:F4"/>
    <mergeCell ref="G3:G4"/>
    <mergeCell ref="C5:C6"/>
    <mergeCell ref="D5:G6"/>
    <mergeCell ref="C21:F21"/>
    <mergeCell ref="C15:D15"/>
    <mergeCell ref="C16:F16"/>
    <mergeCell ref="C17:F17"/>
    <mergeCell ref="D18:F18"/>
    <mergeCell ref="C19:F19"/>
    <mergeCell ref="C20:F20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9053-7E8A-46B6-8540-864378D4CDDB}">
  <dimension ref="B2:M23"/>
  <sheetViews>
    <sheetView tabSelected="1"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31" t="s">
        <v>0</v>
      </c>
      <c r="D3" s="33" t="s">
        <v>1</v>
      </c>
      <c r="E3" s="34"/>
      <c r="F3" s="34"/>
      <c r="G3" s="37">
        <v>335</v>
      </c>
    </row>
    <row r="4" spans="2:11" ht="15.75" thickBot="1" x14ac:dyDescent="0.3">
      <c r="B4" s="1"/>
      <c r="C4" s="32"/>
      <c r="D4" s="35"/>
      <c r="E4" s="36"/>
      <c r="F4" s="36"/>
      <c r="G4" s="38"/>
    </row>
    <row r="5" spans="2:11" ht="15" customHeight="1" x14ac:dyDescent="0.25">
      <c r="B5" s="1"/>
      <c r="C5" s="39" t="s">
        <v>130</v>
      </c>
      <c r="D5" s="41" t="s">
        <v>2</v>
      </c>
      <c r="E5" s="42"/>
      <c r="F5" s="42"/>
      <c r="G5" s="43"/>
      <c r="J5" s="2" t="s">
        <v>3</v>
      </c>
    </row>
    <row r="6" spans="2:11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1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1" ht="15.75" thickBot="1" x14ac:dyDescent="0.3">
      <c r="B8" s="1"/>
      <c r="C8" s="27"/>
      <c r="D8" s="28"/>
      <c r="E8" s="27"/>
      <c r="F8" s="30"/>
      <c r="G8" s="28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30</v>
      </c>
      <c r="E10" s="5">
        <v>5</v>
      </c>
      <c r="F10" s="4">
        <v>5.7</v>
      </c>
      <c r="G10" s="4">
        <f t="shared" ref="G10:G16" si="0">E10*F10</f>
        <v>28.5</v>
      </c>
    </row>
    <row r="11" spans="2:11" ht="18.75" x14ac:dyDescent="0.25">
      <c r="B11" s="1"/>
      <c r="C11" s="4">
        <v>2</v>
      </c>
      <c r="D11" s="5" t="s">
        <v>50</v>
      </c>
      <c r="E11" s="5">
        <v>7</v>
      </c>
      <c r="F11" s="4">
        <v>4.5999999999999996</v>
      </c>
      <c r="G11" s="4">
        <f t="shared" si="0"/>
        <v>32.199999999999996</v>
      </c>
    </row>
    <row r="12" spans="2:11" ht="18.75" x14ac:dyDescent="0.25">
      <c r="B12" s="1"/>
      <c r="C12" s="4">
        <v>3</v>
      </c>
      <c r="D12" s="5" t="s">
        <v>39</v>
      </c>
      <c r="E12" s="5">
        <v>10</v>
      </c>
      <c r="F12" s="4">
        <v>5</v>
      </c>
      <c r="G12" s="4">
        <f t="shared" si="0"/>
        <v>50</v>
      </c>
    </row>
    <row r="13" spans="2:11" ht="18.75" x14ac:dyDescent="0.25">
      <c r="B13" s="1"/>
      <c r="C13" s="4">
        <v>4</v>
      </c>
      <c r="D13" s="5" t="s">
        <v>24</v>
      </c>
      <c r="E13" s="5">
        <v>11</v>
      </c>
      <c r="F13" s="4">
        <v>5</v>
      </c>
      <c r="G13" s="4">
        <f t="shared" si="0"/>
        <v>55</v>
      </c>
    </row>
    <row r="14" spans="2:11" ht="18.75" x14ac:dyDescent="0.25">
      <c r="B14" s="1"/>
      <c r="C14" s="4">
        <v>5</v>
      </c>
      <c r="D14" s="5" t="s">
        <v>13</v>
      </c>
      <c r="E14" s="5">
        <v>60</v>
      </c>
      <c r="F14" s="4">
        <v>5</v>
      </c>
      <c r="G14" s="4">
        <f t="shared" si="0"/>
        <v>300</v>
      </c>
    </row>
    <row r="15" spans="2:11" ht="18.75" x14ac:dyDescent="0.25">
      <c r="B15" s="1"/>
      <c r="C15" s="4">
        <v>6</v>
      </c>
      <c r="D15" s="5" t="s">
        <v>14</v>
      </c>
      <c r="E15" s="5">
        <v>1</v>
      </c>
      <c r="F15" s="4">
        <v>5</v>
      </c>
      <c r="G15" s="4">
        <f t="shared" si="0"/>
        <v>5</v>
      </c>
    </row>
    <row r="16" spans="2:11" ht="19.5" thickBot="1" x14ac:dyDescent="0.3">
      <c r="B16" s="1"/>
      <c r="C16" s="4">
        <v>7</v>
      </c>
      <c r="D16" s="5" t="s">
        <v>16</v>
      </c>
      <c r="E16" s="5">
        <v>26</v>
      </c>
      <c r="F16" s="4">
        <v>5</v>
      </c>
      <c r="G16" s="4">
        <f t="shared" si="0"/>
        <v>130</v>
      </c>
    </row>
    <row r="17" spans="2:13" ht="19.5" thickBot="1" x14ac:dyDescent="0.3">
      <c r="B17" s="1"/>
      <c r="C17" s="47" t="s">
        <v>17</v>
      </c>
      <c r="D17" s="48"/>
      <c r="E17" s="6">
        <f>SUM(E10:E16)</f>
        <v>120</v>
      </c>
      <c r="F17" s="7"/>
      <c r="G17" s="8">
        <f>SUM(G10:G16)</f>
        <v>600.70000000000005</v>
      </c>
    </row>
    <row r="18" spans="2:13" ht="21.75" thickBot="1" x14ac:dyDescent="0.3">
      <c r="B18" s="1"/>
      <c r="C18" s="20" t="s">
        <v>18</v>
      </c>
      <c r="D18" s="21"/>
      <c r="E18" s="21"/>
      <c r="F18" s="22"/>
      <c r="G18" s="9">
        <v>65</v>
      </c>
      <c r="M18" s="10"/>
    </row>
    <row r="19" spans="2:13" ht="21.75" thickBot="1" x14ac:dyDescent="0.3">
      <c r="B19" s="1"/>
      <c r="C19" s="20" t="s">
        <v>17</v>
      </c>
      <c r="D19" s="21"/>
      <c r="E19" s="21"/>
      <c r="F19" s="22"/>
      <c r="G19" s="14">
        <f>G17*G18</f>
        <v>39045.5</v>
      </c>
    </row>
    <row r="20" spans="2:13" ht="21.75" thickBot="1" x14ac:dyDescent="0.3">
      <c r="C20" s="12" t="s">
        <v>135</v>
      </c>
      <c r="D20" s="20" t="s">
        <v>134</v>
      </c>
      <c r="E20" s="21"/>
      <c r="F20" s="22"/>
      <c r="G20" s="13">
        <f>'29-05-2024 334'!G21</f>
        <v>1405273.3999999997</v>
      </c>
      <c r="H20" s="10"/>
      <c r="I20" s="10"/>
      <c r="K20" s="10"/>
    </row>
    <row r="21" spans="2:13" ht="21.75" thickBot="1" x14ac:dyDescent="0.3">
      <c r="C21" s="20" t="s">
        <v>19</v>
      </c>
      <c r="D21" s="21"/>
      <c r="E21" s="21"/>
      <c r="F21" s="22"/>
      <c r="G21" s="14">
        <f>G19+G20</f>
        <v>1444318.8999999997</v>
      </c>
      <c r="H21" s="10"/>
      <c r="I21" s="10"/>
      <c r="K21" s="10"/>
    </row>
    <row r="22" spans="2:13" ht="21.75" thickBot="1" x14ac:dyDescent="0.3">
      <c r="C22" s="20" t="s">
        <v>136</v>
      </c>
      <c r="D22" s="21"/>
      <c r="E22" s="21"/>
      <c r="F22" s="22"/>
      <c r="G22" s="15">
        <v>40000</v>
      </c>
    </row>
    <row r="23" spans="2:13" ht="21.75" thickBot="1" x14ac:dyDescent="0.3">
      <c r="C23" s="20" t="s">
        <v>19</v>
      </c>
      <c r="D23" s="21"/>
      <c r="E23" s="21"/>
      <c r="F23" s="22"/>
      <c r="G23" s="14">
        <f>G21-G22</f>
        <v>1404318.8999999997</v>
      </c>
    </row>
  </sheetData>
  <sortState xmlns:xlrd2="http://schemas.microsoft.com/office/spreadsheetml/2017/richdata2" ref="D10:G16">
    <sortCondition ref="D10:D16"/>
  </sortState>
  <mergeCells count="14">
    <mergeCell ref="C7:D8"/>
    <mergeCell ref="E7:G8"/>
    <mergeCell ref="C22:F22"/>
    <mergeCell ref="C23:F23"/>
    <mergeCell ref="C3:C4"/>
    <mergeCell ref="D3:F4"/>
    <mergeCell ref="G3:G4"/>
    <mergeCell ref="C5:C6"/>
    <mergeCell ref="D5:G6"/>
    <mergeCell ref="C17:D17"/>
    <mergeCell ref="C18:F18"/>
    <mergeCell ref="C19:F19"/>
    <mergeCell ref="D20:F20"/>
    <mergeCell ref="C21:F2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D9FD-7231-49D6-AF2B-890F82D3F468}">
  <dimension ref="B2:M19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31" t="s">
        <v>0</v>
      </c>
      <c r="D3" s="33" t="s">
        <v>1</v>
      </c>
      <c r="E3" s="34"/>
      <c r="F3" s="34"/>
      <c r="G3" s="37">
        <v>336</v>
      </c>
    </row>
    <row r="4" spans="2:13" ht="15.75" thickBot="1" x14ac:dyDescent="0.3">
      <c r="B4" s="1"/>
      <c r="C4" s="32"/>
      <c r="D4" s="35"/>
      <c r="E4" s="36"/>
      <c r="F4" s="36"/>
      <c r="G4" s="38"/>
    </row>
    <row r="5" spans="2:13" ht="15" customHeight="1" x14ac:dyDescent="0.25">
      <c r="B5" s="1"/>
      <c r="C5" s="39" t="s">
        <v>137</v>
      </c>
      <c r="D5" s="41" t="s">
        <v>2</v>
      </c>
      <c r="E5" s="42"/>
      <c r="F5" s="42"/>
      <c r="G5" s="43"/>
      <c r="J5" s="2" t="s">
        <v>3</v>
      </c>
    </row>
    <row r="6" spans="2:13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3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3" ht="15.75" thickBot="1" x14ac:dyDescent="0.3">
      <c r="B8" s="1"/>
      <c r="C8" s="27"/>
      <c r="D8" s="28"/>
      <c r="E8" s="27"/>
      <c r="F8" s="30"/>
      <c r="G8" s="28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29</v>
      </c>
      <c r="E10" s="5">
        <v>5</v>
      </c>
      <c r="F10" s="4">
        <v>7.5</v>
      </c>
      <c r="G10" s="4">
        <f t="shared" ref="G10:G14" si="0">E10*F10</f>
        <v>37.5</v>
      </c>
    </row>
    <row r="11" spans="2:13" ht="18.75" x14ac:dyDescent="0.25">
      <c r="B11" s="1"/>
      <c r="C11" s="4">
        <v>2</v>
      </c>
      <c r="D11" s="5" t="s">
        <v>50</v>
      </c>
      <c r="E11" s="5">
        <v>5</v>
      </c>
      <c r="F11" s="4">
        <v>4.5999999999999996</v>
      </c>
      <c r="G11" s="4">
        <f t="shared" si="0"/>
        <v>23</v>
      </c>
    </row>
    <row r="12" spans="2:13" ht="18.75" x14ac:dyDescent="0.25">
      <c r="B12" s="1"/>
      <c r="C12" s="4">
        <v>3</v>
      </c>
      <c r="D12" s="5" t="s">
        <v>24</v>
      </c>
      <c r="E12" s="5">
        <v>10</v>
      </c>
      <c r="F12" s="4">
        <v>5</v>
      </c>
      <c r="G12" s="4">
        <f t="shared" si="0"/>
        <v>50</v>
      </c>
    </row>
    <row r="13" spans="2:13" ht="18.75" x14ac:dyDescent="0.25">
      <c r="B13" s="1"/>
      <c r="C13" s="4">
        <v>4</v>
      </c>
      <c r="D13" s="5" t="s">
        <v>13</v>
      </c>
      <c r="E13" s="5">
        <v>55</v>
      </c>
      <c r="F13" s="4">
        <v>5</v>
      </c>
      <c r="G13" s="4">
        <f t="shared" si="0"/>
        <v>275</v>
      </c>
    </row>
    <row r="14" spans="2:13" ht="19.5" thickBot="1" x14ac:dyDescent="0.3">
      <c r="B14" s="1"/>
      <c r="C14" s="4">
        <v>5</v>
      </c>
      <c r="D14" s="5" t="s">
        <v>16</v>
      </c>
      <c r="E14" s="5">
        <v>25</v>
      </c>
      <c r="F14" s="4">
        <v>5</v>
      </c>
      <c r="G14" s="4">
        <f t="shared" si="0"/>
        <v>125</v>
      </c>
    </row>
    <row r="15" spans="2:13" ht="19.5" thickBot="1" x14ac:dyDescent="0.3">
      <c r="B15" s="1"/>
      <c r="C15" s="47" t="s">
        <v>17</v>
      </c>
      <c r="D15" s="48"/>
      <c r="E15" s="6">
        <f>SUM(E10:E14)</f>
        <v>100</v>
      </c>
      <c r="F15" s="7"/>
      <c r="G15" s="8">
        <f>SUM(G10:G14)</f>
        <v>510.5</v>
      </c>
    </row>
    <row r="16" spans="2:13" ht="21.75" thickBot="1" x14ac:dyDescent="0.3">
      <c r="B16" s="1"/>
      <c r="C16" s="20" t="s">
        <v>18</v>
      </c>
      <c r="D16" s="21"/>
      <c r="E16" s="21"/>
      <c r="F16" s="22"/>
      <c r="G16" s="9">
        <v>65</v>
      </c>
      <c r="M16" s="10"/>
    </row>
    <row r="17" spans="2:11" ht="21.75" thickBot="1" x14ac:dyDescent="0.3">
      <c r="B17" s="1"/>
      <c r="C17" s="20" t="s">
        <v>17</v>
      </c>
      <c r="D17" s="21"/>
      <c r="E17" s="21"/>
      <c r="F17" s="22"/>
      <c r="G17" s="14">
        <f>G15*G16</f>
        <v>33182.5</v>
      </c>
    </row>
    <row r="18" spans="2:11" ht="21.75" thickBot="1" x14ac:dyDescent="0.3">
      <c r="C18" s="12" t="s">
        <v>139</v>
      </c>
      <c r="D18" s="20" t="s">
        <v>138</v>
      </c>
      <c r="E18" s="21"/>
      <c r="F18" s="22"/>
      <c r="G18" s="13">
        <f>'30-05-2024 335'!G23</f>
        <v>1404318.8999999997</v>
      </c>
      <c r="H18" s="10"/>
      <c r="I18" s="10"/>
      <c r="K18" s="10"/>
    </row>
    <row r="19" spans="2:11" ht="21.75" thickBot="1" x14ac:dyDescent="0.3">
      <c r="C19" s="20" t="s">
        <v>19</v>
      </c>
      <c r="D19" s="21"/>
      <c r="E19" s="21"/>
      <c r="F19" s="22"/>
      <c r="G19" s="14">
        <f>G17+G18</f>
        <v>1437501.3999999997</v>
      </c>
      <c r="H19" s="10"/>
      <c r="I19" s="10"/>
      <c r="K19" s="10"/>
    </row>
  </sheetData>
  <mergeCells count="12">
    <mergeCell ref="C7:D8"/>
    <mergeCell ref="E7:G8"/>
    <mergeCell ref="C3:C4"/>
    <mergeCell ref="D3:F4"/>
    <mergeCell ref="G3:G4"/>
    <mergeCell ref="C5:C6"/>
    <mergeCell ref="D5:G6"/>
    <mergeCell ref="C15:D15"/>
    <mergeCell ref="C16:F16"/>
    <mergeCell ref="C17:F17"/>
    <mergeCell ref="D18:F18"/>
    <mergeCell ref="C19:F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6821-1142-490B-BDC0-51AB5BA47FAE}">
  <dimension ref="B2:M23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31" t="s">
        <v>0</v>
      </c>
      <c r="D3" s="33" t="s">
        <v>1</v>
      </c>
      <c r="E3" s="34"/>
      <c r="F3" s="34"/>
      <c r="G3" s="37">
        <v>311</v>
      </c>
    </row>
    <row r="4" spans="2:11" ht="15.75" thickBot="1" x14ac:dyDescent="0.3">
      <c r="B4" s="1"/>
      <c r="C4" s="32"/>
      <c r="D4" s="35"/>
      <c r="E4" s="36"/>
      <c r="F4" s="36"/>
      <c r="G4" s="38"/>
    </row>
    <row r="5" spans="2:11" ht="15" customHeight="1" x14ac:dyDescent="0.25">
      <c r="B5" s="1"/>
      <c r="C5" s="39" t="s">
        <v>34</v>
      </c>
      <c r="D5" s="41" t="s">
        <v>2</v>
      </c>
      <c r="E5" s="42"/>
      <c r="F5" s="42"/>
      <c r="G5" s="43"/>
      <c r="J5" s="2" t="s">
        <v>3</v>
      </c>
    </row>
    <row r="6" spans="2:11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1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1" ht="15.75" thickBot="1" x14ac:dyDescent="0.3">
      <c r="B8" s="1"/>
      <c r="C8" s="27"/>
      <c r="D8" s="28"/>
      <c r="E8" s="27"/>
      <c r="F8" s="30"/>
      <c r="G8" s="28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30</v>
      </c>
      <c r="E10" s="5">
        <v>5</v>
      </c>
      <c r="F10" s="4">
        <v>5.7</v>
      </c>
      <c r="G10" s="4">
        <f>E10*F10</f>
        <v>28.5</v>
      </c>
    </row>
    <row r="11" spans="2:11" ht="18.75" x14ac:dyDescent="0.25">
      <c r="B11" s="1"/>
      <c r="C11" s="4">
        <v>2</v>
      </c>
      <c r="D11" s="5" t="s">
        <v>23</v>
      </c>
      <c r="E11" s="5">
        <v>3</v>
      </c>
      <c r="F11" s="4"/>
      <c r="G11" s="4">
        <v>48.5</v>
      </c>
    </row>
    <row r="12" spans="2:11" ht="18.75" x14ac:dyDescent="0.25">
      <c r="B12" s="1"/>
      <c r="C12" s="4">
        <v>3</v>
      </c>
      <c r="D12" s="5" t="s">
        <v>29</v>
      </c>
      <c r="E12" s="5">
        <v>5</v>
      </c>
      <c r="F12" s="4">
        <v>7.5</v>
      </c>
      <c r="G12" s="4">
        <f>E12*F12</f>
        <v>37.5</v>
      </c>
    </row>
    <row r="13" spans="2:11" ht="18.75" x14ac:dyDescent="0.25">
      <c r="B13" s="1"/>
      <c r="C13" s="4">
        <v>4</v>
      </c>
      <c r="D13" s="5" t="s">
        <v>24</v>
      </c>
      <c r="E13" s="5">
        <v>3</v>
      </c>
      <c r="F13" s="4">
        <v>5</v>
      </c>
      <c r="G13" s="4">
        <f>E13*F13</f>
        <v>15</v>
      </c>
    </row>
    <row r="14" spans="2:11" ht="18.75" x14ac:dyDescent="0.25">
      <c r="B14" s="1"/>
      <c r="C14" s="4">
        <v>5</v>
      </c>
      <c r="D14" s="5" t="s">
        <v>21</v>
      </c>
      <c r="E14" s="5">
        <v>4</v>
      </c>
      <c r="F14" s="4">
        <v>5.5</v>
      </c>
      <c r="G14" s="4">
        <f>E14*F14</f>
        <v>22</v>
      </c>
    </row>
    <row r="15" spans="2:11" ht="18.75" x14ac:dyDescent="0.25">
      <c r="B15" s="1"/>
      <c r="C15" s="4">
        <v>6</v>
      </c>
      <c r="D15" s="5" t="s">
        <v>13</v>
      </c>
      <c r="E15" s="5">
        <v>65</v>
      </c>
      <c r="F15" s="4">
        <v>5</v>
      </c>
      <c r="G15" s="4">
        <f>E15*F15</f>
        <v>325</v>
      </c>
    </row>
    <row r="16" spans="2:11" ht="19.5" thickBot="1" x14ac:dyDescent="0.3">
      <c r="B16" s="1"/>
      <c r="C16" s="4">
        <v>7</v>
      </c>
      <c r="D16" s="5" t="s">
        <v>16</v>
      </c>
      <c r="E16" s="5">
        <v>22</v>
      </c>
      <c r="F16" s="4">
        <v>5</v>
      </c>
      <c r="G16" s="4">
        <f>E16*F16</f>
        <v>110</v>
      </c>
    </row>
    <row r="17" spans="2:13" ht="19.5" thickBot="1" x14ac:dyDescent="0.3">
      <c r="B17" s="1"/>
      <c r="C17" s="47" t="s">
        <v>17</v>
      </c>
      <c r="D17" s="48"/>
      <c r="E17" s="6">
        <f>SUM(E10:E16)</f>
        <v>107</v>
      </c>
      <c r="F17" s="7"/>
      <c r="G17" s="8">
        <f>SUM(G10:G16)</f>
        <v>586.5</v>
      </c>
    </row>
    <row r="18" spans="2:13" ht="21.75" thickBot="1" x14ac:dyDescent="0.3">
      <c r="B18" s="1"/>
      <c r="C18" s="20" t="s">
        <v>18</v>
      </c>
      <c r="D18" s="21"/>
      <c r="E18" s="21"/>
      <c r="F18" s="22"/>
      <c r="G18" s="9">
        <v>61</v>
      </c>
      <c r="M18" s="10"/>
    </row>
    <row r="19" spans="2:13" ht="21.75" thickBot="1" x14ac:dyDescent="0.3">
      <c r="B19" s="1"/>
      <c r="C19" s="20" t="s">
        <v>17</v>
      </c>
      <c r="D19" s="21"/>
      <c r="E19" s="21"/>
      <c r="F19" s="22"/>
      <c r="G19" s="11">
        <f>G17*G18</f>
        <v>35776.5</v>
      </c>
    </row>
    <row r="20" spans="2:13" ht="21.75" thickBot="1" x14ac:dyDescent="0.3">
      <c r="C20" s="12" t="s">
        <v>36</v>
      </c>
      <c r="D20" s="20" t="s">
        <v>35</v>
      </c>
      <c r="E20" s="21"/>
      <c r="F20" s="22"/>
      <c r="G20" s="13">
        <f>'02-05-2024 310'!G22</f>
        <v>1344031.0999999996</v>
      </c>
      <c r="H20" s="10"/>
      <c r="I20" s="10"/>
      <c r="K20" s="10"/>
    </row>
    <row r="21" spans="2:13" ht="21.75" thickBot="1" x14ac:dyDescent="0.3">
      <c r="C21" s="20" t="s">
        <v>19</v>
      </c>
      <c r="D21" s="21"/>
      <c r="E21" s="21"/>
      <c r="F21" s="22"/>
      <c r="G21" s="14">
        <f>G19+G20</f>
        <v>1379807.5999999996</v>
      </c>
      <c r="H21" s="10"/>
      <c r="I21" s="10"/>
      <c r="K21" s="10"/>
    </row>
    <row r="22" spans="2:13" ht="21.75" thickBot="1" x14ac:dyDescent="0.3">
      <c r="C22" s="20" t="s">
        <v>37</v>
      </c>
      <c r="D22" s="21"/>
      <c r="E22" s="21"/>
      <c r="F22" s="22"/>
      <c r="G22" s="15">
        <v>50000</v>
      </c>
    </row>
    <row r="23" spans="2:13" ht="21.75" thickBot="1" x14ac:dyDescent="0.3">
      <c r="C23" s="20" t="s">
        <v>19</v>
      </c>
      <c r="D23" s="21"/>
      <c r="E23" s="21"/>
      <c r="F23" s="22"/>
      <c r="G23" s="14">
        <f>G21-G22</f>
        <v>1329807.5999999996</v>
      </c>
    </row>
  </sheetData>
  <sortState xmlns:xlrd2="http://schemas.microsoft.com/office/spreadsheetml/2017/richdata2" ref="D10:G16">
    <sortCondition ref="D10:D16"/>
  </sortState>
  <mergeCells count="14">
    <mergeCell ref="C23:F23"/>
    <mergeCell ref="C17:D17"/>
    <mergeCell ref="C18:F18"/>
    <mergeCell ref="C19:F19"/>
    <mergeCell ref="D20:F20"/>
    <mergeCell ref="C21:F21"/>
    <mergeCell ref="C22:F22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5735-7027-4A34-AA21-B875D110229B}">
  <dimension ref="B2:M23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31" t="s">
        <v>0</v>
      </c>
      <c r="D3" s="33" t="s">
        <v>1</v>
      </c>
      <c r="E3" s="34"/>
      <c r="F3" s="34"/>
      <c r="G3" s="37">
        <v>312</v>
      </c>
    </row>
    <row r="4" spans="2:11" ht="15.75" thickBot="1" x14ac:dyDescent="0.3">
      <c r="B4" s="1"/>
      <c r="C4" s="32"/>
      <c r="D4" s="35"/>
      <c r="E4" s="36"/>
      <c r="F4" s="36"/>
      <c r="G4" s="38"/>
    </row>
    <row r="5" spans="2:11" ht="15" customHeight="1" x14ac:dyDescent="0.25">
      <c r="B5" s="1"/>
      <c r="C5" s="39" t="s">
        <v>38</v>
      </c>
      <c r="D5" s="41" t="s">
        <v>2</v>
      </c>
      <c r="E5" s="42"/>
      <c r="F5" s="42"/>
      <c r="G5" s="43"/>
      <c r="J5" s="2" t="s">
        <v>3</v>
      </c>
    </row>
    <row r="6" spans="2:11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1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1" ht="15.75" thickBot="1" x14ac:dyDescent="0.3">
      <c r="B8" s="1"/>
      <c r="C8" s="27"/>
      <c r="D8" s="28"/>
      <c r="E8" s="27"/>
      <c r="F8" s="30"/>
      <c r="G8" s="28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30</v>
      </c>
      <c r="E10" s="5">
        <v>5</v>
      </c>
      <c r="F10" s="4">
        <v>5.7</v>
      </c>
      <c r="G10" s="4">
        <f t="shared" ref="G10:G16" si="0">E10*F10</f>
        <v>28.5</v>
      </c>
    </row>
    <row r="11" spans="2:11" ht="18.75" x14ac:dyDescent="0.25">
      <c r="B11" s="1"/>
      <c r="C11" s="4">
        <v>2</v>
      </c>
      <c r="D11" s="5" t="s">
        <v>39</v>
      </c>
      <c r="E11" s="5">
        <v>8</v>
      </c>
      <c r="F11" s="4">
        <v>5</v>
      </c>
      <c r="G11" s="4">
        <f t="shared" si="0"/>
        <v>40</v>
      </c>
    </row>
    <row r="12" spans="2:11" ht="18.75" x14ac:dyDescent="0.25">
      <c r="B12" s="1"/>
      <c r="C12" s="4">
        <v>3</v>
      </c>
      <c r="D12" s="5" t="s">
        <v>29</v>
      </c>
      <c r="E12" s="5">
        <v>5</v>
      </c>
      <c r="F12" s="4">
        <v>7</v>
      </c>
      <c r="G12" s="4">
        <f t="shared" si="0"/>
        <v>35</v>
      </c>
    </row>
    <row r="13" spans="2:11" ht="18.75" x14ac:dyDescent="0.25">
      <c r="B13" s="1"/>
      <c r="C13" s="4">
        <v>4</v>
      </c>
      <c r="D13" s="5" t="s">
        <v>24</v>
      </c>
      <c r="E13" s="5">
        <v>2</v>
      </c>
      <c r="F13" s="4">
        <v>5</v>
      </c>
      <c r="G13" s="4">
        <f t="shared" si="0"/>
        <v>10</v>
      </c>
    </row>
    <row r="14" spans="2:11" ht="18.75" x14ac:dyDescent="0.25">
      <c r="B14" s="1"/>
      <c r="C14" s="4">
        <v>5</v>
      </c>
      <c r="D14" s="5" t="s">
        <v>13</v>
      </c>
      <c r="E14" s="5">
        <v>65</v>
      </c>
      <c r="F14" s="4">
        <v>5</v>
      </c>
      <c r="G14" s="4">
        <f t="shared" si="0"/>
        <v>325</v>
      </c>
    </row>
    <row r="15" spans="2:11" ht="18.75" x14ac:dyDescent="0.25">
      <c r="B15" s="1"/>
      <c r="C15" s="4">
        <v>6</v>
      </c>
      <c r="D15" s="5" t="s">
        <v>22</v>
      </c>
      <c r="E15" s="5">
        <v>6</v>
      </c>
      <c r="F15" s="4">
        <v>4.5999999999999996</v>
      </c>
      <c r="G15" s="4">
        <f t="shared" si="0"/>
        <v>27.599999999999998</v>
      </c>
    </row>
    <row r="16" spans="2:11" ht="19.5" thickBot="1" x14ac:dyDescent="0.3">
      <c r="B16" s="1"/>
      <c r="C16" s="4">
        <v>7</v>
      </c>
      <c r="D16" s="5" t="s">
        <v>16</v>
      </c>
      <c r="E16" s="5">
        <v>20</v>
      </c>
      <c r="F16" s="4">
        <v>5</v>
      </c>
      <c r="G16" s="4">
        <f t="shared" si="0"/>
        <v>100</v>
      </c>
    </row>
    <row r="17" spans="2:13" ht="19.5" thickBot="1" x14ac:dyDescent="0.3">
      <c r="B17" s="1"/>
      <c r="C17" s="47" t="s">
        <v>17</v>
      </c>
      <c r="D17" s="48"/>
      <c r="E17" s="6">
        <f>SUM(E10:E16)</f>
        <v>111</v>
      </c>
      <c r="F17" s="7"/>
      <c r="G17" s="8">
        <f>SUM(G10:G16)</f>
        <v>566.1</v>
      </c>
    </row>
    <row r="18" spans="2:13" ht="21.75" thickBot="1" x14ac:dyDescent="0.3">
      <c r="B18" s="1"/>
      <c r="C18" s="20" t="s">
        <v>18</v>
      </c>
      <c r="D18" s="21"/>
      <c r="E18" s="21"/>
      <c r="F18" s="22"/>
      <c r="G18" s="9">
        <v>61</v>
      </c>
      <c r="M18" s="10"/>
    </row>
    <row r="19" spans="2:13" ht="21.75" thickBot="1" x14ac:dyDescent="0.3">
      <c r="B19" s="1"/>
      <c r="C19" s="20" t="s">
        <v>17</v>
      </c>
      <c r="D19" s="21"/>
      <c r="E19" s="21"/>
      <c r="F19" s="22"/>
      <c r="G19" s="11">
        <f>G17*G18</f>
        <v>34532.1</v>
      </c>
    </row>
    <row r="20" spans="2:13" ht="21.75" thickBot="1" x14ac:dyDescent="0.3">
      <c r="C20" s="12" t="s">
        <v>41</v>
      </c>
      <c r="D20" s="20" t="s">
        <v>40</v>
      </c>
      <c r="E20" s="21"/>
      <c r="F20" s="22"/>
      <c r="G20" s="13">
        <f>'04-05-2024 311'!G23</f>
        <v>1329807.5999999996</v>
      </c>
      <c r="H20" s="10"/>
      <c r="I20" s="10"/>
      <c r="K20" s="10"/>
    </row>
    <row r="21" spans="2:13" ht="21.75" thickBot="1" x14ac:dyDescent="0.3">
      <c r="C21" s="20" t="s">
        <v>19</v>
      </c>
      <c r="D21" s="21"/>
      <c r="E21" s="21"/>
      <c r="F21" s="22"/>
      <c r="G21" s="14">
        <f>G19+G20</f>
        <v>1364339.6999999997</v>
      </c>
      <c r="H21" s="10"/>
      <c r="I21" s="10"/>
      <c r="K21" s="10"/>
    </row>
    <row r="22" spans="2:13" ht="21.75" thickBot="1" x14ac:dyDescent="0.3">
      <c r="C22" s="20" t="s">
        <v>42</v>
      </c>
      <c r="D22" s="21"/>
      <c r="E22" s="21"/>
      <c r="F22" s="22"/>
      <c r="G22" s="15">
        <v>40000</v>
      </c>
    </row>
    <row r="23" spans="2:13" ht="21.75" thickBot="1" x14ac:dyDescent="0.3">
      <c r="C23" s="20" t="s">
        <v>19</v>
      </c>
      <c r="D23" s="21"/>
      <c r="E23" s="21"/>
      <c r="F23" s="22"/>
      <c r="G23" s="14">
        <f>G21-G22</f>
        <v>1324339.6999999997</v>
      </c>
    </row>
  </sheetData>
  <sortState xmlns:xlrd2="http://schemas.microsoft.com/office/spreadsheetml/2017/richdata2" ref="D10:G16">
    <sortCondition ref="D10:D16"/>
  </sortState>
  <mergeCells count="14">
    <mergeCell ref="C23:F23"/>
    <mergeCell ref="C17:D17"/>
    <mergeCell ref="C18:F18"/>
    <mergeCell ref="C19:F19"/>
    <mergeCell ref="D20:F20"/>
    <mergeCell ref="C21:F21"/>
    <mergeCell ref="C22:F22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B535F-064F-4C2A-8C78-791EB5FC5488}">
  <dimension ref="B2:M24"/>
  <sheetViews>
    <sheetView zoomScale="70" zoomScaleNormal="70" workbookViewId="0">
      <selection activeCell="A24" sqref="A23:XFD24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31" t="s">
        <v>0</v>
      </c>
      <c r="D3" s="33" t="s">
        <v>1</v>
      </c>
      <c r="E3" s="34"/>
      <c r="F3" s="34"/>
      <c r="G3" s="37">
        <v>313</v>
      </c>
    </row>
    <row r="4" spans="2:11" ht="15.75" thickBot="1" x14ac:dyDescent="0.3">
      <c r="B4" s="1"/>
      <c r="C4" s="32"/>
      <c r="D4" s="35"/>
      <c r="E4" s="36"/>
      <c r="F4" s="36"/>
      <c r="G4" s="38"/>
    </row>
    <row r="5" spans="2:11" ht="15" customHeight="1" x14ac:dyDescent="0.25">
      <c r="B5" s="1"/>
      <c r="C5" s="39" t="s">
        <v>43</v>
      </c>
      <c r="D5" s="41" t="s">
        <v>2</v>
      </c>
      <c r="E5" s="42"/>
      <c r="F5" s="42"/>
      <c r="G5" s="43"/>
      <c r="J5" s="2" t="s">
        <v>3</v>
      </c>
    </row>
    <row r="6" spans="2:11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1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1" ht="15.75" thickBot="1" x14ac:dyDescent="0.3">
      <c r="B8" s="1"/>
      <c r="C8" s="27"/>
      <c r="D8" s="28"/>
      <c r="E8" s="27"/>
      <c r="F8" s="30"/>
      <c r="G8" s="28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30</v>
      </c>
      <c r="E10" s="5">
        <v>11</v>
      </c>
      <c r="F10" s="4">
        <v>5.7</v>
      </c>
      <c r="G10" s="4">
        <f>E10*F10</f>
        <v>62.7</v>
      </c>
    </row>
    <row r="11" spans="2:11" ht="18.75" x14ac:dyDescent="0.25">
      <c r="B11" s="1"/>
      <c r="C11" s="4">
        <v>2</v>
      </c>
      <c r="D11" s="5" t="s">
        <v>44</v>
      </c>
      <c r="E11" s="5">
        <v>6</v>
      </c>
      <c r="F11" s="4">
        <v>4.0999999999999996</v>
      </c>
      <c r="G11" s="4">
        <f>E11*F11</f>
        <v>24.599999999999998</v>
      </c>
    </row>
    <row r="12" spans="2:11" ht="18.75" x14ac:dyDescent="0.25">
      <c r="B12" s="1"/>
      <c r="C12" s="4">
        <v>3</v>
      </c>
      <c r="D12" s="5" t="s">
        <v>23</v>
      </c>
      <c r="E12" s="5">
        <v>2</v>
      </c>
      <c r="F12" s="4"/>
      <c r="G12" s="4">
        <v>22</v>
      </c>
    </row>
    <row r="13" spans="2:11" ht="18.75" x14ac:dyDescent="0.25">
      <c r="B13" s="1"/>
      <c r="C13" s="4">
        <v>4</v>
      </c>
      <c r="D13" s="5" t="s">
        <v>29</v>
      </c>
      <c r="E13" s="5">
        <v>10</v>
      </c>
      <c r="F13" s="4">
        <v>7.5</v>
      </c>
      <c r="G13" s="4">
        <f>E13*F13</f>
        <v>75</v>
      </c>
    </row>
    <row r="14" spans="2:11" ht="18.75" x14ac:dyDescent="0.25">
      <c r="B14" s="1"/>
      <c r="C14" s="4">
        <v>5</v>
      </c>
      <c r="D14" s="5" t="s">
        <v>24</v>
      </c>
      <c r="E14" s="5">
        <v>2</v>
      </c>
      <c r="F14" s="4">
        <v>5</v>
      </c>
      <c r="G14" s="4">
        <f>E14*F14</f>
        <v>10</v>
      </c>
    </row>
    <row r="15" spans="2:11" ht="18.75" x14ac:dyDescent="0.25">
      <c r="B15" s="1"/>
      <c r="C15" s="4">
        <v>6</v>
      </c>
      <c r="D15" s="5" t="s">
        <v>12</v>
      </c>
      <c r="E15" s="5">
        <v>3</v>
      </c>
      <c r="F15" s="4">
        <v>5</v>
      </c>
      <c r="G15" s="4">
        <f>E15*F15</f>
        <v>15</v>
      </c>
    </row>
    <row r="16" spans="2:11" ht="18.75" x14ac:dyDescent="0.25">
      <c r="B16" s="1"/>
      <c r="C16" s="4">
        <v>7</v>
      </c>
      <c r="D16" s="5" t="s">
        <v>13</v>
      </c>
      <c r="E16" s="5">
        <v>69</v>
      </c>
      <c r="F16" s="4">
        <v>5</v>
      </c>
      <c r="G16" s="4">
        <f>E16*F16</f>
        <v>345</v>
      </c>
    </row>
    <row r="17" spans="2:13" ht="19.5" thickBot="1" x14ac:dyDescent="0.3">
      <c r="B17" s="1"/>
      <c r="C17" s="4">
        <v>8</v>
      </c>
      <c r="D17" s="5" t="s">
        <v>16</v>
      </c>
      <c r="E17" s="5">
        <v>25</v>
      </c>
      <c r="F17" s="4">
        <v>5</v>
      </c>
      <c r="G17" s="4">
        <f>E17*F17</f>
        <v>125</v>
      </c>
    </row>
    <row r="18" spans="2:13" ht="19.5" thickBot="1" x14ac:dyDescent="0.3">
      <c r="B18" s="1"/>
      <c r="C18" s="47" t="s">
        <v>17</v>
      </c>
      <c r="D18" s="48"/>
      <c r="E18" s="6">
        <f>SUM(E10:E17)</f>
        <v>128</v>
      </c>
      <c r="F18" s="7"/>
      <c r="G18" s="8">
        <f>SUM(G10:G17)</f>
        <v>679.3</v>
      </c>
    </row>
    <row r="19" spans="2:13" ht="21.75" thickBot="1" x14ac:dyDescent="0.3">
      <c r="B19" s="1"/>
      <c r="C19" s="20" t="s">
        <v>18</v>
      </c>
      <c r="D19" s="21"/>
      <c r="E19" s="21"/>
      <c r="F19" s="22"/>
      <c r="G19" s="9">
        <v>61</v>
      </c>
      <c r="M19" s="10"/>
    </row>
    <row r="20" spans="2:13" ht="21.75" thickBot="1" x14ac:dyDescent="0.3">
      <c r="B20" s="1"/>
      <c r="C20" s="20" t="s">
        <v>17</v>
      </c>
      <c r="D20" s="21"/>
      <c r="E20" s="21"/>
      <c r="F20" s="22"/>
      <c r="G20" s="11">
        <f>G18*G19</f>
        <v>41437.299999999996</v>
      </c>
    </row>
    <row r="21" spans="2:13" ht="21.75" thickBot="1" x14ac:dyDescent="0.3">
      <c r="C21" s="12" t="s">
        <v>47</v>
      </c>
      <c r="D21" s="20" t="s">
        <v>46</v>
      </c>
      <c r="E21" s="21"/>
      <c r="F21" s="22"/>
      <c r="G21" s="13">
        <f>'05-05-2024 312'!G23</f>
        <v>1324339.6999999997</v>
      </c>
      <c r="H21" s="10"/>
      <c r="I21" s="10"/>
      <c r="K21" s="10"/>
    </row>
    <row r="22" spans="2:13" ht="21.75" thickBot="1" x14ac:dyDescent="0.3">
      <c r="C22" s="20" t="s">
        <v>19</v>
      </c>
      <c r="D22" s="21"/>
      <c r="E22" s="21"/>
      <c r="F22" s="22"/>
      <c r="G22" s="14">
        <f>G20+G21</f>
        <v>1365776.9999999998</v>
      </c>
      <c r="H22" s="10"/>
      <c r="I22" s="10"/>
      <c r="K22" s="10"/>
    </row>
    <row r="23" spans="2:13" ht="21.75" thickBot="1" x14ac:dyDescent="0.3">
      <c r="C23" s="20" t="s">
        <v>45</v>
      </c>
      <c r="D23" s="21"/>
      <c r="E23" s="21"/>
      <c r="F23" s="22"/>
      <c r="G23" s="15">
        <v>40000</v>
      </c>
    </row>
    <row r="24" spans="2:13" ht="21.75" thickBot="1" x14ac:dyDescent="0.3">
      <c r="C24" s="20" t="s">
        <v>19</v>
      </c>
      <c r="D24" s="21"/>
      <c r="E24" s="21"/>
      <c r="F24" s="22"/>
      <c r="G24" s="14">
        <f>G22-G23</f>
        <v>1325776.9999999998</v>
      </c>
    </row>
  </sheetData>
  <sortState xmlns:xlrd2="http://schemas.microsoft.com/office/spreadsheetml/2017/richdata2" ref="D10:G17">
    <sortCondition ref="D10:D17"/>
  </sortState>
  <mergeCells count="14">
    <mergeCell ref="C7:D8"/>
    <mergeCell ref="E7:G8"/>
    <mergeCell ref="C3:C4"/>
    <mergeCell ref="D3:F4"/>
    <mergeCell ref="G3:G4"/>
    <mergeCell ref="C5:C6"/>
    <mergeCell ref="D5:G6"/>
    <mergeCell ref="C24:F24"/>
    <mergeCell ref="C18:D18"/>
    <mergeCell ref="C19:F19"/>
    <mergeCell ref="C20:F20"/>
    <mergeCell ref="D21:F21"/>
    <mergeCell ref="C22:F22"/>
    <mergeCell ref="C23:F2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B8FA-7885-4A31-A50B-7E7AA4C1D0FC}">
  <dimension ref="B2:M23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31" t="s">
        <v>0</v>
      </c>
      <c r="D3" s="33" t="s">
        <v>1</v>
      </c>
      <c r="E3" s="34"/>
      <c r="F3" s="34"/>
      <c r="G3" s="37">
        <v>314</v>
      </c>
    </row>
    <row r="4" spans="2:11" ht="15.75" thickBot="1" x14ac:dyDescent="0.3">
      <c r="B4" s="1"/>
      <c r="C4" s="32"/>
      <c r="D4" s="35"/>
      <c r="E4" s="36"/>
      <c r="F4" s="36"/>
      <c r="G4" s="38"/>
    </row>
    <row r="5" spans="2:11" ht="15" customHeight="1" x14ac:dyDescent="0.25">
      <c r="B5" s="1"/>
      <c r="C5" s="39" t="s">
        <v>48</v>
      </c>
      <c r="D5" s="41" t="s">
        <v>2</v>
      </c>
      <c r="E5" s="42"/>
      <c r="F5" s="42"/>
      <c r="G5" s="43"/>
      <c r="J5" s="2" t="s">
        <v>3</v>
      </c>
    </row>
    <row r="6" spans="2:11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1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1" ht="15.75" thickBot="1" x14ac:dyDescent="0.3">
      <c r="B8" s="1"/>
      <c r="C8" s="27"/>
      <c r="D8" s="28"/>
      <c r="E8" s="27"/>
      <c r="F8" s="30"/>
      <c r="G8" s="28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50</v>
      </c>
      <c r="E10" s="5">
        <v>6</v>
      </c>
      <c r="F10" s="4">
        <v>4.5999999999999996</v>
      </c>
      <c r="G10" s="4">
        <f t="shared" ref="G10:G18" si="0">E10*F10</f>
        <v>27.599999999999998</v>
      </c>
    </row>
    <row r="11" spans="2:11" ht="18.75" x14ac:dyDescent="0.25">
      <c r="B11" s="1"/>
      <c r="C11" s="4">
        <v>2</v>
      </c>
      <c r="D11" s="5" t="s">
        <v>39</v>
      </c>
      <c r="E11" s="5">
        <v>11</v>
      </c>
      <c r="F11" s="4">
        <v>5</v>
      </c>
      <c r="G11" s="4">
        <f t="shared" si="0"/>
        <v>55</v>
      </c>
    </row>
    <row r="12" spans="2:11" ht="18.75" x14ac:dyDescent="0.25">
      <c r="B12" s="1"/>
      <c r="C12" s="4">
        <v>3</v>
      </c>
      <c r="D12" s="5" t="s">
        <v>29</v>
      </c>
      <c r="E12" s="5">
        <v>5</v>
      </c>
      <c r="F12" s="4">
        <v>7</v>
      </c>
      <c r="G12" s="4">
        <f t="shared" si="0"/>
        <v>35</v>
      </c>
    </row>
    <row r="13" spans="2:11" ht="18.75" x14ac:dyDescent="0.25">
      <c r="B13" s="1"/>
      <c r="C13" s="4">
        <v>4</v>
      </c>
      <c r="D13" s="5" t="s">
        <v>24</v>
      </c>
      <c r="E13" s="5">
        <v>2</v>
      </c>
      <c r="F13" s="4">
        <v>5</v>
      </c>
      <c r="G13" s="4">
        <f t="shared" si="0"/>
        <v>10</v>
      </c>
    </row>
    <row r="14" spans="2:11" ht="18.75" x14ac:dyDescent="0.25">
      <c r="B14" s="1"/>
      <c r="C14" s="4">
        <v>5</v>
      </c>
      <c r="D14" s="5" t="s">
        <v>12</v>
      </c>
      <c r="E14" s="5">
        <v>2</v>
      </c>
      <c r="F14" s="4">
        <v>5</v>
      </c>
      <c r="G14" s="4">
        <f t="shared" si="0"/>
        <v>10</v>
      </c>
    </row>
    <row r="15" spans="2:11" ht="18.75" x14ac:dyDescent="0.25">
      <c r="B15" s="1"/>
      <c r="C15" s="4">
        <v>6</v>
      </c>
      <c r="D15" s="5" t="s">
        <v>21</v>
      </c>
      <c r="E15" s="5">
        <v>10</v>
      </c>
      <c r="F15" s="4">
        <v>5.5</v>
      </c>
      <c r="G15" s="4">
        <f t="shared" si="0"/>
        <v>55</v>
      </c>
    </row>
    <row r="16" spans="2:11" ht="18.75" x14ac:dyDescent="0.25">
      <c r="B16" s="1"/>
      <c r="C16" s="4">
        <v>7</v>
      </c>
      <c r="D16" s="5" t="s">
        <v>13</v>
      </c>
      <c r="E16" s="5">
        <v>60</v>
      </c>
      <c r="F16" s="4">
        <v>5</v>
      </c>
      <c r="G16" s="4">
        <f t="shared" si="0"/>
        <v>300</v>
      </c>
    </row>
    <row r="17" spans="2:13" ht="18.75" x14ac:dyDescent="0.25">
      <c r="B17" s="1"/>
      <c r="C17" s="4">
        <v>8</v>
      </c>
      <c r="D17" s="5" t="s">
        <v>49</v>
      </c>
      <c r="E17" s="5">
        <v>4</v>
      </c>
      <c r="F17" s="4">
        <v>4.0999999999999996</v>
      </c>
      <c r="G17" s="4">
        <f t="shared" si="0"/>
        <v>16.399999999999999</v>
      </c>
    </row>
    <row r="18" spans="2:13" ht="19.5" thickBot="1" x14ac:dyDescent="0.3">
      <c r="B18" s="1"/>
      <c r="C18" s="4">
        <v>9</v>
      </c>
      <c r="D18" s="5" t="s">
        <v>16</v>
      </c>
      <c r="E18" s="5">
        <v>20</v>
      </c>
      <c r="F18" s="4">
        <v>5</v>
      </c>
      <c r="G18" s="4">
        <f t="shared" si="0"/>
        <v>100</v>
      </c>
    </row>
    <row r="19" spans="2:13" ht="19.5" thickBot="1" x14ac:dyDescent="0.3">
      <c r="B19" s="1"/>
      <c r="C19" s="47" t="s">
        <v>17</v>
      </c>
      <c r="D19" s="48"/>
      <c r="E19" s="6">
        <f>SUM(E10:E18)</f>
        <v>120</v>
      </c>
      <c r="F19" s="7"/>
      <c r="G19" s="8">
        <f>SUM(G10:G18)</f>
        <v>609</v>
      </c>
    </row>
    <row r="20" spans="2:13" ht="21.75" thickBot="1" x14ac:dyDescent="0.3">
      <c r="B20" s="1"/>
      <c r="C20" s="20" t="s">
        <v>18</v>
      </c>
      <c r="D20" s="21"/>
      <c r="E20" s="21"/>
      <c r="F20" s="22"/>
      <c r="G20" s="9">
        <v>61</v>
      </c>
      <c r="M20" s="10"/>
    </row>
    <row r="21" spans="2:13" ht="21.75" thickBot="1" x14ac:dyDescent="0.3">
      <c r="B21" s="1"/>
      <c r="C21" s="20" t="s">
        <v>17</v>
      </c>
      <c r="D21" s="21"/>
      <c r="E21" s="21"/>
      <c r="F21" s="22"/>
      <c r="G21" s="11">
        <f>G19*G20</f>
        <v>37149</v>
      </c>
    </row>
    <row r="22" spans="2:13" ht="21.75" thickBot="1" x14ac:dyDescent="0.3">
      <c r="C22" s="12" t="s">
        <v>52</v>
      </c>
      <c r="D22" s="20" t="s">
        <v>51</v>
      </c>
      <c r="E22" s="21"/>
      <c r="F22" s="22"/>
      <c r="G22" s="13">
        <f>'06-05-2024 313'!G24</f>
        <v>1325776.9999999998</v>
      </c>
      <c r="H22" s="10"/>
      <c r="I22" s="10"/>
      <c r="K22" s="10"/>
    </row>
    <row r="23" spans="2:13" ht="21.75" thickBot="1" x14ac:dyDescent="0.3">
      <c r="C23" s="20" t="s">
        <v>19</v>
      </c>
      <c r="D23" s="21"/>
      <c r="E23" s="21"/>
      <c r="F23" s="22"/>
      <c r="G23" s="14">
        <f>G21+G22</f>
        <v>1362925.9999999998</v>
      </c>
      <c r="H23" s="10"/>
      <c r="I23" s="10"/>
      <c r="K23" s="10"/>
    </row>
  </sheetData>
  <sortState xmlns:xlrd2="http://schemas.microsoft.com/office/spreadsheetml/2017/richdata2" ref="D10:G18">
    <sortCondition ref="D10:D18"/>
  </sortState>
  <mergeCells count="12">
    <mergeCell ref="C7:D8"/>
    <mergeCell ref="E7:G8"/>
    <mergeCell ref="C3:C4"/>
    <mergeCell ref="D3:F4"/>
    <mergeCell ref="G3:G4"/>
    <mergeCell ref="C5:C6"/>
    <mergeCell ref="D5:G6"/>
    <mergeCell ref="C19:D19"/>
    <mergeCell ref="C20:F20"/>
    <mergeCell ref="C21:F21"/>
    <mergeCell ref="D22:F22"/>
    <mergeCell ref="C23:F2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956E1-6F98-4500-9DFD-D59CC24A44E6}">
  <dimension ref="B2:M21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31" t="s">
        <v>0</v>
      </c>
      <c r="D3" s="33" t="s">
        <v>1</v>
      </c>
      <c r="E3" s="34"/>
      <c r="F3" s="34"/>
      <c r="G3" s="37">
        <v>315</v>
      </c>
    </row>
    <row r="4" spans="2:13" ht="15.75" thickBot="1" x14ac:dyDescent="0.3">
      <c r="B4" s="1"/>
      <c r="C4" s="32"/>
      <c r="D4" s="35"/>
      <c r="E4" s="36"/>
      <c r="F4" s="36"/>
      <c r="G4" s="38"/>
    </row>
    <row r="5" spans="2:13" ht="15" customHeight="1" x14ac:dyDescent="0.25">
      <c r="B5" s="1"/>
      <c r="C5" s="39" t="s">
        <v>53</v>
      </c>
      <c r="D5" s="41" t="s">
        <v>2</v>
      </c>
      <c r="E5" s="42"/>
      <c r="F5" s="42"/>
      <c r="G5" s="43"/>
      <c r="J5" s="2" t="s">
        <v>3</v>
      </c>
    </row>
    <row r="6" spans="2:13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3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3" ht="15.75" thickBot="1" x14ac:dyDescent="0.3">
      <c r="B8" s="1"/>
      <c r="C8" s="27"/>
      <c r="D8" s="28"/>
      <c r="E8" s="27"/>
      <c r="F8" s="30"/>
      <c r="G8" s="28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24</v>
      </c>
      <c r="E10" s="5">
        <v>7</v>
      </c>
      <c r="F10" s="4">
        <v>5</v>
      </c>
      <c r="G10" s="4">
        <f>E10*F10</f>
        <v>35</v>
      </c>
    </row>
    <row r="11" spans="2:13" ht="18.75" x14ac:dyDescent="0.25">
      <c r="B11" s="1"/>
      <c r="C11" s="4">
        <v>2</v>
      </c>
      <c r="D11" s="5" t="s">
        <v>12</v>
      </c>
      <c r="E11" s="5">
        <v>6</v>
      </c>
      <c r="F11" s="4">
        <v>5</v>
      </c>
      <c r="G11" s="4">
        <f>E11*F11</f>
        <v>30</v>
      </c>
    </row>
    <row r="12" spans="2:13" ht="18.75" x14ac:dyDescent="0.25">
      <c r="B12" s="1"/>
      <c r="C12" s="4">
        <v>3</v>
      </c>
      <c r="D12" s="5" t="s">
        <v>13</v>
      </c>
      <c r="E12" s="5">
        <v>75</v>
      </c>
      <c r="F12" s="4">
        <v>5</v>
      </c>
      <c r="G12" s="4">
        <f>E12*F12</f>
        <v>375</v>
      </c>
    </row>
    <row r="13" spans="2:13" ht="18.75" x14ac:dyDescent="0.25">
      <c r="B13" s="1"/>
      <c r="C13" s="4">
        <v>4</v>
      </c>
      <c r="D13" s="5" t="s">
        <v>49</v>
      </c>
      <c r="E13" s="5">
        <v>7</v>
      </c>
      <c r="F13" s="4">
        <v>4.0999999999999996</v>
      </c>
      <c r="G13" s="4">
        <f>E13*F13</f>
        <v>28.699999999999996</v>
      </c>
    </row>
    <row r="14" spans="2:13" ht="19.5" thickBot="1" x14ac:dyDescent="0.3">
      <c r="B14" s="1"/>
      <c r="C14" s="4">
        <v>5</v>
      </c>
      <c r="D14" s="5" t="s">
        <v>16</v>
      </c>
      <c r="E14" s="5">
        <v>20</v>
      </c>
      <c r="F14" s="4">
        <v>5</v>
      </c>
      <c r="G14" s="4">
        <f>E14*F14</f>
        <v>100</v>
      </c>
    </row>
    <row r="15" spans="2:13" ht="19.5" thickBot="1" x14ac:dyDescent="0.3">
      <c r="B15" s="1"/>
      <c r="C15" s="47" t="s">
        <v>17</v>
      </c>
      <c r="D15" s="48"/>
      <c r="E15" s="6">
        <f>SUM(E10:E14)</f>
        <v>115</v>
      </c>
      <c r="F15" s="7"/>
      <c r="G15" s="8">
        <f>SUM(G10:G14)</f>
        <v>568.70000000000005</v>
      </c>
    </row>
    <row r="16" spans="2:13" ht="21.75" thickBot="1" x14ac:dyDescent="0.3">
      <c r="B16" s="1"/>
      <c r="C16" s="20" t="s">
        <v>18</v>
      </c>
      <c r="D16" s="21"/>
      <c r="E16" s="21"/>
      <c r="F16" s="22"/>
      <c r="G16" s="9">
        <v>61</v>
      </c>
      <c r="M16" s="10"/>
    </row>
    <row r="17" spans="2:11" ht="21.75" thickBot="1" x14ac:dyDescent="0.3">
      <c r="B17" s="1"/>
      <c r="C17" s="20" t="s">
        <v>17</v>
      </c>
      <c r="D17" s="21"/>
      <c r="E17" s="21"/>
      <c r="F17" s="22"/>
      <c r="G17" s="11">
        <f>G15*G16</f>
        <v>34690.700000000004</v>
      </c>
    </row>
    <row r="18" spans="2:11" ht="21.75" thickBot="1" x14ac:dyDescent="0.3">
      <c r="C18" s="12" t="s">
        <v>56</v>
      </c>
      <c r="D18" s="20" t="s">
        <v>55</v>
      </c>
      <c r="E18" s="21"/>
      <c r="F18" s="22"/>
      <c r="G18" s="13">
        <f>'07-05-2024 314'!G23</f>
        <v>1362925.9999999998</v>
      </c>
      <c r="H18" s="10"/>
      <c r="I18" s="10"/>
      <c r="K18" s="10"/>
    </row>
    <row r="19" spans="2:11" ht="21.75" thickBot="1" x14ac:dyDescent="0.3">
      <c r="C19" s="20" t="s">
        <v>19</v>
      </c>
      <c r="D19" s="21"/>
      <c r="E19" s="21"/>
      <c r="F19" s="22"/>
      <c r="G19" s="14">
        <f>G17+G18</f>
        <v>1397616.6999999997</v>
      </c>
      <c r="H19" s="10"/>
      <c r="I19" s="10"/>
      <c r="K19" s="10"/>
    </row>
    <row r="20" spans="2:11" ht="21.75" thickBot="1" x14ac:dyDescent="0.3">
      <c r="C20" s="20" t="s">
        <v>54</v>
      </c>
      <c r="D20" s="21"/>
      <c r="E20" s="21"/>
      <c r="F20" s="22"/>
      <c r="G20" s="15">
        <v>50000</v>
      </c>
    </row>
    <row r="21" spans="2:11" ht="21.75" thickBot="1" x14ac:dyDescent="0.3">
      <c r="C21" s="20" t="s">
        <v>19</v>
      </c>
      <c r="D21" s="21"/>
      <c r="E21" s="21"/>
      <c r="F21" s="22"/>
      <c r="G21" s="14">
        <f>G19-G20</f>
        <v>1347616.6999999997</v>
      </c>
    </row>
  </sheetData>
  <sortState xmlns:xlrd2="http://schemas.microsoft.com/office/spreadsheetml/2017/richdata2" ref="D10:G14">
    <sortCondition ref="D10:D14"/>
  </sortState>
  <mergeCells count="14">
    <mergeCell ref="C21:F21"/>
    <mergeCell ref="C15:D15"/>
    <mergeCell ref="C16:F16"/>
    <mergeCell ref="C17:F17"/>
    <mergeCell ref="D18:F18"/>
    <mergeCell ref="C19:F19"/>
    <mergeCell ref="C20:F20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ED7A-8206-4469-97CF-152244812F66}">
  <dimension ref="B2:M22"/>
  <sheetViews>
    <sheetView zoomScale="70" zoomScaleNormal="70" workbookViewId="0">
      <selection activeCell="A21" sqref="A21:XFD22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31" t="s">
        <v>0</v>
      </c>
      <c r="D3" s="33" t="s">
        <v>1</v>
      </c>
      <c r="E3" s="34"/>
      <c r="F3" s="34"/>
      <c r="G3" s="37">
        <v>316</v>
      </c>
    </row>
    <row r="4" spans="2:11" ht="15.75" thickBot="1" x14ac:dyDescent="0.3">
      <c r="B4" s="1"/>
      <c r="C4" s="32"/>
      <c r="D4" s="35"/>
      <c r="E4" s="36"/>
      <c r="F4" s="36"/>
      <c r="G4" s="38"/>
    </row>
    <row r="5" spans="2:11" ht="15" customHeight="1" x14ac:dyDescent="0.25">
      <c r="B5" s="1"/>
      <c r="C5" s="39" t="s">
        <v>57</v>
      </c>
      <c r="D5" s="41" t="s">
        <v>2</v>
      </c>
      <c r="E5" s="42"/>
      <c r="F5" s="42"/>
      <c r="G5" s="43"/>
      <c r="J5" s="2" t="s">
        <v>3</v>
      </c>
    </row>
    <row r="6" spans="2:11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1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1" ht="15.75" thickBot="1" x14ac:dyDescent="0.3">
      <c r="B8" s="1"/>
      <c r="C8" s="27"/>
      <c r="D8" s="28"/>
      <c r="E8" s="27"/>
      <c r="F8" s="30"/>
      <c r="G8" s="28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23</v>
      </c>
      <c r="E10" s="5">
        <v>3</v>
      </c>
      <c r="F10" s="4"/>
      <c r="G10" s="4">
        <v>56.6</v>
      </c>
    </row>
    <row r="11" spans="2:11" ht="18.75" x14ac:dyDescent="0.25">
      <c r="B11" s="1"/>
      <c r="C11" s="4">
        <v>2</v>
      </c>
      <c r="D11" s="5" t="s">
        <v>24</v>
      </c>
      <c r="E11" s="5">
        <v>3</v>
      </c>
      <c r="F11" s="4">
        <v>5</v>
      </c>
      <c r="G11" s="4">
        <f>E11*F11</f>
        <v>15</v>
      </c>
    </row>
    <row r="12" spans="2:11" ht="18.75" x14ac:dyDescent="0.25">
      <c r="B12" s="1"/>
      <c r="C12" s="4">
        <v>3</v>
      </c>
      <c r="D12" s="5" t="s">
        <v>21</v>
      </c>
      <c r="E12" s="5">
        <v>10</v>
      </c>
      <c r="F12" s="4">
        <v>5.5</v>
      </c>
      <c r="G12" s="4">
        <f>E12*F12</f>
        <v>55</v>
      </c>
    </row>
    <row r="13" spans="2:11" ht="18.75" x14ac:dyDescent="0.25">
      <c r="B13" s="1"/>
      <c r="C13" s="4">
        <v>4</v>
      </c>
      <c r="D13" s="5" t="s">
        <v>13</v>
      </c>
      <c r="E13" s="5">
        <v>66</v>
      </c>
      <c r="F13" s="4">
        <v>5</v>
      </c>
      <c r="G13" s="4">
        <f>E13*F13</f>
        <v>330</v>
      </c>
    </row>
    <row r="14" spans="2:11" ht="18.75" x14ac:dyDescent="0.25">
      <c r="B14" s="1"/>
      <c r="C14" s="4">
        <v>5</v>
      </c>
      <c r="D14" s="5" t="s">
        <v>49</v>
      </c>
      <c r="E14" s="5">
        <v>4</v>
      </c>
      <c r="F14" s="4">
        <v>4.0999999999999996</v>
      </c>
      <c r="G14" s="4">
        <f>E14*F14</f>
        <v>16.399999999999999</v>
      </c>
    </row>
    <row r="15" spans="2:11" ht="19.5" thickBot="1" x14ac:dyDescent="0.3">
      <c r="B15" s="1"/>
      <c r="C15" s="4">
        <v>6</v>
      </c>
      <c r="D15" s="5" t="s">
        <v>16</v>
      </c>
      <c r="E15" s="5">
        <v>26</v>
      </c>
      <c r="F15" s="4">
        <v>5</v>
      </c>
      <c r="G15" s="4">
        <f>E15*F15</f>
        <v>130</v>
      </c>
    </row>
    <row r="16" spans="2:11" ht="19.5" thickBot="1" x14ac:dyDescent="0.3">
      <c r="B16" s="1"/>
      <c r="C16" s="47" t="s">
        <v>17</v>
      </c>
      <c r="D16" s="48"/>
      <c r="E16" s="6">
        <f>SUM(E10:E15)</f>
        <v>112</v>
      </c>
      <c r="F16" s="7"/>
      <c r="G16" s="8">
        <f>SUM(G10:G15)</f>
        <v>603</v>
      </c>
    </row>
    <row r="17" spans="2:13" ht="21.75" thickBot="1" x14ac:dyDescent="0.3">
      <c r="B17" s="1"/>
      <c r="C17" s="20" t="s">
        <v>18</v>
      </c>
      <c r="D17" s="21"/>
      <c r="E17" s="21"/>
      <c r="F17" s="22"/>
      <c r="G17" s="9">
        <v>61</v>
      </c>
      <c r="M17" s="10"/>
    </row>
    <row r="18" spans="2:13" ht="21.75" thickBot="1" x14ac:dyDescent="0.3">
      <c r="B18" s="1"/>
      <c r="C18" s="20" t="s">
        <v>17</v>
      </c>
      <c r="D18" s="21"/>
      <c r="E18" s="21"/>
      <c r="F18" s="22"/>
      <c r="G18" s="11">
        <f>G16*G17</f>
        <v>36783</v>
      </c>
    </row>
    <row r="19" spans="2:13" ht="21.75" thickBot="1" x14ac:dyDescent="0.3">
      <c r="C19" s="12" t="s">
        <v>59</v>
      </c>
      <c r="D19" s="20" t="s">
        <v>58</v>
      </c>
      <c r="E19" s="21"/>
      <c r="F19" s="22"/>
      <c r="G19" s="13">
        <f>'08-05-2024 315'!G21</f>
        <v>1347616.6999999997</v>
      </c>
      <c r="H19" s="10"/>
      <c r="I19" s="10"/>
      <c r="K19" s="10"/>
    </row>
    <row r="20" spans="2:13" ht="21.75" thickBot="1" x14ac:dyDescent="0.3">
      <c r="C20" s="20" t="s">
        <v>19</v>
      </c>
      <c r="D20" s="21"/>
      <c r="E20" s="21"/>
      <c r="F20" s="22"/>
      <c r="G20" s="14">
        <f>G18+G19</f>
        <v>1384399.6999999997</v>
      </c>
      <c r="H20" s="10"/>
      <c r="I20" s="10"/>
      <c r="K20" s="10"/>
    </row>
    <row r="21" spans="2:13" ht="21.75" thickBot="1" x14ac:dyDescent="0.3">
      <c r="C21" s="20" t="s">
        <v>60</v>
      </c>
      <c r="D21" s="21"/>
      <c r="E21" s="21"/>
      <c r="F21" s="22"/>
      <c r="G21" s="15">
        <v>40000</v>
      </c>
    </row>
    <row r="22" spans="2:13" ht="21.75" thickBot="1" x14ac:dyDescent="0.3">
      <c r="C22" s="20" t="s">
        <v>19</v>
      </c>
      <c r="D22" s="21"/>
      <c r="E22" s="21"/>
      <c r="F22" s="22"/>
      <c r="G22" s="14">
        <f>G20-G21</f>
        <v>1344399.6999999997</v>
      </c>
    </row>
  </sheetData>
  <sortState xmlns:xlrd2="http://schemas.microsoft.com/office/spreadsheetml/2017/richdata2" ref="D10:G15">
    <sortCondition ref="D10:D15"/>
  </sortState>
  <mergeCells count="14">
    <mergeCell ref="C22:F22"/>
    <mergeCell ref="C16:D16"/>
    <mergeCell ref="C17:F17"/>
    <mergeCell ref="C18:F18"/>
    <mergeCell ref="D19:F19"/>
    <mergeCell ref="C20:F20"/>
    <mergeCell ref="C21:F21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4014-65B0-404B-96E4-CEBF87598462}">
  <dimension ref="B2:M21"/>
  <sheetViews>
    <sheetView zoomScale="70" zoomScaleNormal="7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31" t="s">
        <v>0</v>
      </c>
      <c r="D3" s="33" t="s">
        <v>1</v>
      </c>
      <c r="E3" s="34"/>
      <c r="F3" s="34"/>
      <c r="G3" s="37">
        <v>317</v>
      </c>
    </row>
    <row r="4" spans="2:13" ht="15.75" thickBot="1" x14ac:dyDescent="0.3">
      <c r="B4" s="1"/>
      <c r="C4" s="32"/>
      <c r="D4" s="35"/>
      <c r="E4" s="36"/>
      <c r="F4" s="36"/>
      <c r="G4" s="38"/>
    </row>
    <row r="5" spans="2:13" ht="15" customHeight="1" x14ac:dyDescent="0.25">
      <c r="B5" s="1"/>
      <c r="C5" s="39" t="s">
        <v>61</v>
      </c>
      <c r="D5" s="41" t="s">
        <v>2</v>
      </c>
      <c r="E5" s="42"/>
      <c r="F5" s="42"/>
      <c r="G5" s="43"/>
      <c r="J5" s="2" t="s">
        <v>3</v>
      </c>
    </row>
    <row r="6" spans="2:13" ht="15.75" thickBot="1" x14ac:dyDescent="0.3">
      <c r="B6" s="1"/>
      <c r="C6" s="40"/>
      <c r="D6" s="44"/>
      <c r="E6" s="45"/>
      <c r="F6" s="45"/>
      <c r="G6" s="46"/>
      <c r="J6" s="2">
        <v>1</v>
      </c>
    </row>
    <row r="7" spans="2:13" ht="15" customHeight="1" x14ac:dyDescent="0.25">
      <c r="B7" s="1"/>
      <c r="C7" s="25" t="s">
        <v>4</v>
      </c>
      <c r="D7" s="26"/>
      <c r="E7" s="25" t="s">
        <v>5</v>
      </c>
      <c r="F7" s="29"/>
      <c r="G7" s="26"/>
      <c r="J7" s="2" t="s">
        <v>6</v>
      </c>
      <c r="K7" s="1"/>
    </row>
    <row r="8" spans="2:13" ht="15.75" thickBot="1" x14ac:dyDescent="0.3">
      <c r="B8" s="1"/>
      <c r="C8" s="27"/>
      <c r="D8" s="28"/>
      <c r="E8" s="27"/>
      <c r="F8" s="30"/>
      <c r="G8" s="28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24</v>
      </c>
      <c r="E10" s="5">
        <v>3</v>
      </c>
      <c r="F10" s="4">
        <v>5</v>
      </c>
      <c r="G10" s="4">
        <f>E10*F10</f>
        <v>15</v>
      </c>
    </row>
    <row r="11" spans="2:13" ht="18.75" x14ac:dyDescent="0.25">
      <c r="B11" s="1"/>
      <c r="C11" s="4">
        <v>2</v>
      </c>
      <c r="D11" s="5" t="s">
        <v>13</v>
      </c>
      <c r="E11" s="5">
        <v>65</v>
      </c>
      <c r="F11" s="4">
        <v>5</v>
      </c>
      <c r="G11" s="4">
        <f>E11*F11</f>
        <v>325</v>
      </c>
    </row>
    <row r="12" spans="2:13" ht="18.75" x14ac:dyDescent="0.25">
      <c r="B12" s="1"/>
      <c r="C12" s="4">
        <v>3</v>
      </c>
      <c r="D12" s="5" t="s">
        <v>22</v>
      </c>
      <c r="E12" s="5">
        <v>6</v>
      </c>
      <c r="F12" s="4">
        <v>4.5999999999999996</v>
      </c>
      <c r="G12" s="4">
        <f>E12*F12</f>
        <v>27.599999999999998</v>
      </c>
    </row>
    <row r="13" spans="2:13" ht="19.5" thickBot="1" x14ac:dyDescent="0.3">
      <c r="B13" s="1"/>
      <c r="C13" s="4">
        <v>4</v>
      </c>
      <c r="D13" s="5" t="s">
        <v>16</v>
      </c>
      <c r="E13" s="5">
        <v>25</v>
      </c>
      <c r="F13" s="4">
        <v>5</v>
      </c>
      <c r="G13" s="4">
        <f>E13*F13</f>
        <v>125</v>
      </c>
    </row>
    <row r="14" spans="2:13" ht="19.5" thickBot="1" x14ac:dyDescent="0.3">
      <c r="B14" s="1"/>
      <c r="C14" s="47" t="s">
        <v>17</v>
      </c>
      <c r="D14" s="48"/>
      <c r="E14" s="6">
        <f>SUM(E10:E13)</f>
        <v>99</v>
      </c>
      <c r="F14" s="7"/>
      <c r="G14" s="8">
        <f>SUM(G10:G13)</f>
        <v>492.6</v>
      </c>
    </row>
    <row r="15" spans="2:13" ht="21.75" thickBot="1" x14ac:dyDescent="0.3">
      <c r="B15" s="1"/>
      <c r="C15" s="20" t="s">
        <v>18</v>
      </c>
      <c r="D15" s="21"/>
      <c r="E15" s="21"/>
      <c r="F15" s="22"/>
      <c r="G15" s="9">
        <v>61</v>
      </c>
      <c r="M15" s="10"/>
    </row>
    <row r="16" spans="2:13" ht="21.75" thickBot="1" x14ac:dyDescent="0.3">
      <c r="B16" s="1"/>
      <c r="C16" s="20" t="s">
        <v>17</v>
      </c>
      <c r="D16" s="21"/>
      <c r="E16" s="21"/>
      <c r="F16" s="22"/>
      <c r="G16" s="14">
        <f>G14*G15</f>
        <v>30048.600000000002</v>
      </c>
    </row>
    <row r="17" spans="3:11" ht="21.75" thickBot="1" x14ac:dyDescent="0.3">
      <c r="C17" s="12" t="s">
        <v>63</v>
      </c>
      <c r="D17" s="20" t="s">
        <v>62</v>
      </c>
      <c r="E17" s="21"/>
      <c r="F17" s="22"/>
      <c r="G17" s="13">
        <f>'09-05-2024 316'!G22</f>
        <v>1344399.6999999997</v>
      </c>
      <c r="H17" s="10"/>
      <c r="I17" s="10"/>
      <c r="K17" s="10"/>
    </row>
    <row r="18" spans="3:11" ht="21.75" thickBot="1" x14ac:dyDescent="0.3">
      <c r="C18" s="20" t="s">
        <v>19</v>
      </c>
      <c r="D18" s="21"/>
      <c r="E18" s="21"/>
      <c r="F18" s="22"/>
      <c r="G18" s="14">
        <f>G16+G17</f>
        <v>1374448.2999999998</v>
      </c>
      <c r="H18" s="10"/>
      <c r="I18" s="10"/>
      <c r="K18" s="10"/>
    </row>
    <row r="19" spans="3:11" ht="15.75" thickBot="1" x14ac:dyDescent="0.3"/>
    <row r="20" spans="3:11" ht="21.75" customHeight="1" x14ac:dyDescent="0.25">
      <c r="C20" s="49" t="s">
        <v>66</v>
      </c>
      <c r="D20" s="50"/>
      <c r="E20" s="50"/>
      <c r="F20" s="50"/>
      <c r="G20" s="51"/>
      <c r="H20" s="10"/>
      <c r="I20" s="10"/>
      <c r="K20" s="10"/>
    </row>
    <row r="21" spans="3:11" ht="15.75" thickBot="1" x14ac:dyDescent="0.3">
      <c r="C21" s="52"/>
      <c r="D21" s="53"/>
      <c r="E21" s="53"/>
      <c r="F21" s="53"/>
      <c r="G21" s="54"/>
      <c r="H21" s="10"/>
      <c r="I21" s="10"/>
      <c r="K21" s="10"/>
    </row>
  </sheetData>
  <sortState xmlns:xlrd2="http://schemas.microsoft.com/office/spreadsheetml/2017/richdata2" ref="D10:G13">
    <sortCondition ref="D10:D13"/>
  </sortState>
  <mergeCells count="13">
    <mergeCell ref="C7:D8"/>
    <mergeCell ref="E7:G8"/>
    <mergeCell ref="C20:G21"/>
    <mergeCell ref="C3:C4"/>
    <mergeCell ref="D3:F4"/>
    <mergeCell ref="G3:G4"/>
    <mergeCell ref="C5:C6"/>
    <mergeCell ref="D5:G6"/>
    <mergeCell ref="C14:D14"/>
    <mergeCell ref="C15:F15"/>
    <mergeCell ref="C16:F16"/>
    <mergeCell ref="D17:F17"/>
    <mergeCell ref="C18:F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01-05-2024 309</vt:lpstr>
      <vt:lpstr>02-05-2024 310</vt:lpstr>
      <vt:lpstr>04-05-2024 311</vt:lpstr>
      <vt:lpstr>05-05-2024 312</vt:lpstr>
      <vt:lpstr>06-05-2024 313</vt:lpstr>
      <vt:lpstr>07-05-2024 314</vt:lpstr>
      <vt:lpstr>08-05-2024 315</vt:lpstr>
      <vt:lpstr>09-05-2024 316</vt:lpstr>
      <vt:lpstr>10-05-2024 317</vt:lpstr>
      <vt:lpstr>RETURN</vt:lpstr>
      <vt:lpstr>11-05-2024 318</vt:lpstr>
      <vt:lpstr>12-05-2024 319</vt:lpstr>
      <vt:lpstr>13-05-2024 320</vt:lpstr>
      <vt:lpstr>14-05-2024 321</vt:lpstr>
      <vt:lpstr>15-05-2024 322</vt:lpstr>
      <vt:lpstr>18-05-2024 323</vt:lpstr>
      <vt:lpstr>19-05-2024 324</vt:lpstr>
      <vt:lpstr>20-05-2024 325</vt:lpstr>
      <vt:lpstr>21-05-2024 326</vt:lpstr>
      <vt:lpstr>22-05-2024 327</vt:lpstr>
      <vt:lpstr>23-05-2024 328</vt:lpstr>
      <vt:lpstr>24-05-2024 329</vt:lpstr>
      <vt:lpstr>25-05-2024 330</vt:lpstr>
      <vt:lpstr>26-05-2024 331</vt:lpstr>
      <vt:lpstr>27-05-2024 332</vt:lpstr>
      <vt:lpstr>28-05-2024 333</vt:lpstr>
      <vt:lpstr>29-05-2024 334</vt:lpstr>
      <vt:lpstr>30-05-2024 335</vt:lpstr>
      <vt:lpstr>31-05-2024 336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Selvin Santhosh</dc:creator>
  <cp:lastModifiedBy>Selvin Santhosh</cp:lastModifiedBy>
  <dcterms:created xsi:type="dcterms:W3CDTF">2024-05-01T17:55:04Z</dcterms:created>
  <dcterms:modified xsi:type="dcterms:W3CDTF">2024-06-02T18:13:42Z</dcterms:modified>
</cp:coreProperties>
</file>