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BANANA\Waste Party\"/>
    </mc:Choice>
  </mc:AlternateContent>
  <bookViews>
    <workbookView xWindow="0" yWindow="0" windowWidth="24000" windowHeight="9735" firstSheet="19" activeTab="26"/>
  </bookViews>
  <sheets>
    <sheet name="01-07-2021" sheetId="1" r:id="rId1"/>
    <sheet name="02-07-2021" sheetId="2" r:id="rId2"/>
    <sheet name="03-07-2021" sheetId="3" r:id="rId3"/>
    <sheet name="04-07-2021" sheetId="4" r:id="rId4"/>
    <sheet name="05-07-2021" sheetId="5" r:id="rId5"/>
    <sheet name="06-07-2021" sheetId="6" r:id="rId6"/>
    <sheet name="07-07-2021" sheetId="7" r:id="rId7"/>
    <sheet name="08-07-2021" sheetId="8" r:id="rId8"/>
    <sheet name="09-07-2021" sheetId="9" r:id="rId9"/>
    <sheet name="10-07-2021" sheetId="10" r:id="rId10"/>
    <sheet name="11-07-2021" sheetId="13" r:id="rId11"/>
    <sheet name="12-07-2021" sheetId="11" r:id="rId12"/>
    <sheet name="13-07-2021" sheetId="12" r:id="rId13"/>
    <sheet name="14-07-2021" sheetId="14" r:id="rId14"/>
    <sheet name="15-07-2021" sheetId="15" r:id="rId15"/>
    <sheet name="17-07-2021" sheetId="16" r:id="rId16"/>
    <sheet name="19-07-2021" sheetId="17" r:id="rId17"/>
    <sheet name="21-07-2021" sheetId="20" r:id="rId18"/>
    <sheet name="22-07-2021" sheetId="18" r:id="rId19"/>
    <sheet name="23-07-2021" sheetId="21" r:id="rId20"/>
    <sheet name="24-07-2021" sheetId="23" r:id="rId21"/>
    <sheet name="25-07-2021" sheetId="24" r:id="rId22"/>
    <sheet name="26-07-2021" sheetId="25" r:id="rId23"/>
    <sheet name="28-07-2021" sheetId="26" r:id="rId24"/>
    <sheet name="29-07-2021" sheetId="27" r:id="rId25"/>
    <sheet name="30-07-2021" sheetId="28" r:id="rId26"/>
    <sheet name="31-07-2021" sheetId="29" r:id="rId2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9" i="29" l="1"/>
  <c r="D40" i="29" s="1"/>
  <c r="D36" i="29"/>
  <c r="D35" i="29"/>
  <c r="D34" i="29"/>
  <c r="D37" i="29" s="1"/>
  <c r="L30" i="29"/>
  <c r="L31" i="29" s="1"/>
  <c r="L28" i="29"/>
  <c r="D28" i="29"/>
  <c r="D29" i="29" s="1"/>
  <c r="L27" i="29"/>
  <c r="D27" i="29"/>
  <c r="D26" i="29"/>
  <c r="D23" i="29"/>
  <c r="L22" i="29"/>
  <c r="D22" i="29"/>
  <c r="L21" i="29"/>
  <c r="L23" i="29" s="1"/>
  <c r="D21" i="29"/>
  <c r="D20" i="29"/>
  <c r="D24" i="29" s="1"/>
  <c r="D15" i="29"/>
  <c r="D14" i="29"/>
  <c r="D13" i="29"/>
  <c r="D16" i="29" s="1"/>
  <c r="D10" i="29"/>
  <c r="L9" i="29"/>
  <c r="D9" i="29"/>
  <c r="D8" i="29"/>
  <c r="D7" i="29"/>
  <c r="L6" i="29"/>
  <c r="L11" i="29" s="1"/>
  <c r="D6" i="29"/>
  <c r="D39" i="28"/>
  <c r="D40" i="28" s="1"/>
  <c r="D36" i="28"/>
  <c r="D35" i="28"/>
  <c r="D34" i="28"/>
  <c r="D37" i="28" s="1"/>
  <c r="L30" i="28"/>
  <c r="L31" i="28" s="1"/>
  <c r="L28" i="28"/>
  <c r="D28" i="28"/>
  <c r="L27" i="28"/>
  <c r="D27" i="28"/>
  <c r="D26" i="28"/>
  <c r="D23" i="28"/>
  <c r="L22" i="28"/>
  <c r="D22" i="28"/>
  <c r="L21" i="28"/>
  <c r="L23" i="28" s="1"/>
  <c r="D21" i="28"/>
  <c r="D20" i="28"/>
  <c r="D15" i="28"/>
  <c r="D14" i="28"/>
  <c r="D13" i="28"/>
  <c r="D10" i="28"/>
  <c r="L9" i="28"/>
  <c r="D9" i="28"/>
  <c r="D8" i="28"/>
  <c r="D7" i="28"/>
  <c r="L6" i="28"/>
  <c r="L11" i="28" s="1"/>
  <c r="D6" i="28"/>
  <c r="D11" i="29" l="1"/>
  <c r="G11" i="29" s="1"/>
  <c r="E17" i="29"/>
  <c r="G16" i="29"/>
  <c r="E25" i="29"/>
  <c r="G24" i="29"/>
  <c r="E30" i="29"/>
  <c r="G29" i="29"/>
  <c r="D29" i="28"/>
  <c r="E30" i="28" s="1"/>
  <c r="D24" i="28"/>
  <c r="E25" i="28" s="1"/>
  <c r="D16" i="28"/>
  <c r="G16" i="28" s="1"/>
  <c r="D11" i="28"/>
  <c r="G11" i="28" s="1"/>
  <c r="G29" i="28"/>
  <c r="D39" i="27"/>
  <c r="D40" i="27" s="1"/>
  <c r="D36" i="27"/>
  <c r="D35" i="27"/>
  <c r="D34" i="27"/>
  <c r="D37" i="27" s="1"/>
  <c r="L30" i="27"/>
  <c r="L31" i="27" s="1"/>
  <c r="L28" i="27"/>
  <c r="D28" i="27"/>
  <c r="L27" i="27"/>
  <c r="D27" i="27"/>
  <c r="D26" i="27"/>
  <c r="D23" i="27"/>
  <c r="L22" i="27"/>
  <c r="D22" i="27"/>
  <c r="L21" i="27"/>
  <c r="L23" i="27" s="1"/>
  <c r="D21" i="27"/>
  <c r="D20" i="27"/>
  <c r="D15" i="27"/>
  <c r="D14" i="27"/>
  <c r="D13" i="27"/>
  <c r="D16" i="27" s="1"/>
  <c r="D10" i="27"/>
  <c r="L9" i="27"/>
  <c r="D9" i="27"/>
  <c r="D8" i="27"/>
  <c r="D7" i="27"/>
  <c r="L6" i="27"/>
  <c r="L11" i="27" s="1"/>
  <c r="D6" i="27"/>
  <c r="E12" i="29" l="1"/>
  <c r="G24" i="28"/>
  <c r="E17" i="28"/>
  <c r="E12" i="28"/>
  <c r="D11" i="27"/>
  <c r="E12" i="27" s="1"/>
  <c r="D24" i="27"/>
  <c r="E25" i="27" s="1"/>
  <c r="G16" i="27"/>
  <c r="E17" i="27"/>
  <c r="D29" i="27"/>
  <c r="B26" i="26"/>
  <c r="D27" i="26"/>
  <c r="D40" i="26"/>
  <c r="D39" i="26"/>
  <c r="D37" i="26"/>
  <c r="D36" i="26"/>
  <c r="D35" i="26"/>
  <c r="D34" i="26"/>
  <c r="L31" i="26"/>
  <c r="L30" i="26"/>
  <c r="D28" i="26"/>
  <c r="L27" i="26"/>
  <c r="L28" i="26" s="1"/>
  <c r="D26" i="26"/>
  <c r="D29" i="26" s="1"/>
  <c r="D23" i="26"/>
  <c r="L22" i="26"/>
  <c r="D22" i="26"/>
  <c r="L21" i="26"/>
  <c r="L23" i="26" s="1"/>
  <c r="D21" i="26"/>
  <c r="D20" i="26"/>
  <c r="D15" i="26"/>
  <c r="D14" i="26"/>
  <c r="D13" i="26"/>
  <c r="D16" i="26" s="1"/>
  <c r="D10" i="26"/>
  <c r="L9" i="26"/>
  <c r="D9" i="26"/>
  <c r="D8" i="26"/>
  <c r="D7" i="26"/>
  <c r="L6" i="26"/>
  <c r="L11" i="26" s="1"/>
  <c r="D6" i="26"/>
  <c r="D11" i="26" l="1"/>
  <c r="G11" i="27"/>
  <c r="G24" i="27"/>
  <c r="E30" i="27"/>
  <c r="G29" i="27"/>
  <c r="E30" i="26"/>
  <c r="D24" i="26"/>
  <c r="G11" i="26"/>
  <c r="E12" i="26"/>
  <c r="E17" i="26"/>
  <c r="G16" i="26"/>
  <c r="E25" i="26"/>
  <c r="G24" i="26"/>
  <c r="G29" i="26"/>
  <c r="D39" i="25"/>
  <c r="D38" i="25"/>
  <c r="D36" i="25"/>
  <c r="D35" i="25"/>
  <c r="D34" i="25"/>
  <c r="D33" i="25"/>
  <c r="L30" i="25"/>
  <c r="L29" i="25"/>
  <c r="D27" i="25"/>
  <c r="L26" i="25"/>
  <c r="L27" i="25" s="1"/>
  <c r="D26" i="25"/>
  <c r="D23" i="25"/>
  <c r="L22" i="25"/>
  <c r="D22" i="25"/>
  <c r="L21" i="25"/>
  <c r="L23" i="25" s="1"/>
  <c r="D21" i="25"/>
  <c r="D20" i="25"/>
  <c r="D15" i="25"/>
  <c r="D14" i="25"/>
  <c r="D13" i="25"/>
  <c r="D10" i="25"/>
  <c r="L9" i="25"/>
  <c r="D9" i="25"/>
  <c r="D8" i="25"/>
  <c r="D7" i="25"/>
  <c r="L6" i="25"/>
  <c r="L11" i="25" s="1"/>
  <c r="G6" i="25"/>
  <c r="D6" i="25"/>
  <c r="D11" i="25" l="1"/>
  <c r="D24" i="25"/>
  <c r="E25" i="25" s="1"/>
  <c r="D28" i="25"/>
  <c r="G28" i="25" s="1"/>
  <c r="D16" i="25"/>
  <c r="E17" i="25" s="1"/>
  <c r="G11" i="25"/>
  <c r="E12" i="25"/>
  <c r="G24" i="25"/>
  <c r="D38" i="24"/>
  <c r="D39" i="24" s="1"/>
  <c r="D35" i="24"/>
  <c r="D36" i="24" s="1"/>
  <c r="D34" i="24"/>
  <c r="D33" i="24"/>
  <c r="L29" i="24"/>
  <c r="L30" i="24" s="1"/>
  <c r="L27" i="24"/>
  <c r="D27" i="24"/>
  <c r="L26" i="24"/>
  <c r="D26" i="24"/>
  <c r="D28" i="24" s="1"/>
  <c r="D23" i="24"/>
  <c r="L22" i="24"/>
  <c r="D22" i="24"/>
  <c r="L21" i="24"/>
  <c r="L23" i="24" s="1"/>
  <c r="D21" i="24"/>
  <c r="D20" i="24"/>
  <c r="D15" i="24"/>
  <c r="D14" i="24"/>
  <c r="D13" i="24"/>
  <c r="D10" i="24"/>
  <c r="L9" i="24"/>
  <c r="D9" i="24"/>
  <c r="D8" i="24"/>
  <c r="D7" i="24"/>
  <c r="L6" i="24"/>
  <c r="L11" i="24" s="1"/>
  <c r="G6" i="24"/>
  <c r="D6" i="24"/>
  <c r="G16" i="25" l="1"/>
  <c r="E29" i="25"/>
  <c r="D16" i="24"/>
  <c r="E17" i="24" s="1"/>
  <c r="D24" i="24"/>
  <c r="G24" i="24" s="1"/>
  <c r="D11" i="24"/>
  <c r="E12" i="24" s="1"/>
  <c r="E29" i="24"/>
  <c r="G28" i="24"/>
  <c r="D38" i="23"/>
  <c r="D39" i="23" s="1"/>
  <c r="D35" i="23"/>
  <c r="D34" i="23"/>
  <c r="D33" i="23"/>
  <c r="D36" i="23" s="1"/>
  <c r="L29" i="23"/>
  <c r="L30" i="23" s="1"/>
  <c r="L27" i="23"/>
  <c r="D27" i="23"/>
  <c r="L26" i="23"/>
  <c r="D26" i="23"/>
  <c r="D23" i="23"/>
  <c r="L22" i="23"/>
  <c r="D22" i="23"/>
  <c r="L21" i="23"/>
  <c r="L23" i="23" s="1"/>
  <c r="D21" i="23"/>
  <c r="D20" i="23"/>
  <c r="D16" i="23"/>
  <c r="E17" i="23" s="1"/>
  <c r="D15" i="23"/>
  <c r="D14" i="23"/>
  <c r="D13" i="23"/>
  <c r="D10" i="23"/>
  <c r="L9" i="23"/>
  <c r="D9" i="23"/>
  <c r="D8" i="23"/>
  <c r="D7" i="23"/>
  <c r="L6" i="23"/>
  <c r="L11" i="23" s="1"/>
  <c r="G6" i="23"/>
  <c r="D6" i="23"/>
  <c r="G16" i="24" l="1"/>
  <c r="E25" i="24"/>
  <c r="G11" i="24"/>
  <c r="D28" i="23"/>
  <c r="G28" i="23" s="1"/>
  <c r="D11" i="23"/>
  <c r="G11" i="23" s="1"/>
  <c r="D24" i="23"/>
  <c r="G24" i="23" s="1"/>
  <c r="E25" i="23"/>
  <c r="E29" i="23"/>
  <c r="G16" i="23"/>
  <c r="D8" i="21"/>
  <c r="D7" i="21"/>
  <c r="E12" i="23" l="1"/>
  <c r="R20" i="18"/>
  <c r="D38" i="21"/>
  <c r="D39" i="21" s="1"/>
  <c r="D35" i="21"/>
  <c r="D34" i="21"/>
  <c r="D33" i="21"/>
  <c r="D36" i="21" s="1"/>
  <c r="L29" i="21"/>
  <c r="L30" i="21" s="1"/>
  <c r="D27" i="21"/>
  <c r="L26" i="21"/>
  <c r="L27" i="21" s="1"/>
  <c r="D26" i="21"/>
  <c r="D23" i="21"/>
  <c r="L22" i="21"/>
  <c r="D22" i="21"/>
  <c r="L21" i="21"/>
  <c r="L23" i="21" s="1"/>
  <c r="D21" i="21"/>
  <c r="D20" i="21"/>
  <c r="D15" i="21"/>
  <c r="D14" i="21"/>
  <c r="D13" i="21"/>
  <c r="D10" i="21"/>
  <c r="D11" i="21" s="1"/>
  <c r="L9" i="21"/>
  <c r="D9" i="21"/>
  <c r="L6" i="21"/>
  <c r="L11" i="21" s="1"/>
  <c r="G6" i="21"/>
  <c r="D6" i="21"/>
  <c r="D16" i="21" l="1"/>
  <c r="E17" i="21" s="1"/>
  <c r="D28" i="21"/>
  <c r="E29" i="21" s="1"/>
  <c r="D24" i="21"/>
  <c r="G24" i="21" s="1"/>
  <c r="E12" i="21"/>
  <c r="G16" i="21"/>
  <c r="D36" i="20"/>
  <c r="D37" i="20" s="1"/>
  <c r="D33" i="20"/>
  <c r="D32" i="20"/>
  <c r="D31" i="20"/>
  <c r="D34" i="20" s="1"/>
  <c r="L28" i="20"/>
  <c r="L29" i="20" s="1"/>
  <c r="L26" i="20"/>
  <c r="L25" i="20"/>
  <c r="D25" i="20"/>
  <c r="D24" i="20"/>
  <c r="L21" i="20"/>
  <c r="D21" i="20"/>
  <c r="L20" i="20"/>
  <c r="L22" i="20" s="1"/>
  <c r="D20" i="20"/>
  <c r="D19" i="20"/>
  <c r="D14" i="20"/>
  <c r="D13" i="20"/>
  <c r="D12" i="20"/>
  <c r="D9" i="20"/>
  <c r="L8" i="20"/>
  <c r="D8" i="20"/>
  <c r="D7" i="20"/>
  <c r="L6" i="20"/>
  <c r="L10" i="20" s="1"/>
  <c r="G6" i="20"/>
  <c r="D6" i="20"/>
  <c r="G28" i="21" l="1"/>
  <c r="E25" i="21"/>
  <c r="G11" i="21"/>
  <c r="D10" i="20"/>
  <c r="E11" i="20" s="1"/>
  <c r="D26" i="20"/>
  <c r="D22" i="20"/>
  <c r="E23" i="20" s="1"/>
  <c r="D15" i="20"/>
  <c r="G15" i="20" s="1"/>
  <c r="G10" i="20"/>
  <c r="E27" i="20"/>
  <c r="G26" i="20"/>
  <c r="D21" i="18"/>
  <c r="D37" i="18"/>
  <c r="D38" i="18" s="1"/>
  <c r="D34" i="18"/>
  <c r="D33" i="18"/>
  <c r="D32" i="18"/>
  <c r="L28" i="18"/>
  <c r="L29" i="18" s="1"/>
  <c r="L25" i="18"/>
  <c r="L26" i="18" s="1"/>
  <c r="D26" i="18"/>
  <c r="D25" i="18"/>
  <c r="D27" i="18" s="1"/>
  <c r="E28" i="18" s="1"/>
  <c r="L21" i="18"/>
  <c r="D22" i="18"/>
  <c r="L20" i="18"/>
  <c r="D20" i="18"/>
  <c r="D19" i="18"/>
  <c r="D14" i="18"/>
  <c r="D13" i="18"/>
  <c r="D12" i="18"/>
  <c r="D9" i="18"/>
  <c r="L8" i="18"/>
  <c r="D8" i="18"/>
  <c r="D7" i="18"/>
  <c r="L6" i="18"/>
  <c r="G6" i="18"/>
  <c r="D6" i="18"/>
  <c r="E16" i="20" l="1"/>
  <c r="G22" i="20"/>
  <c r="D35" i="18"/>
  <c r="L22" i="18"/>
  <c r="D10" i="18"/>
  <c r="E11" i="18" s="1"/>
  <c r="L10" i="18"/>
  <c r="D23" i="18"/>
  <c r="G23" i="18" s="1"/>
  <c r="D15" i="18"/>
  <c r="E16" i="18" s="1"/>
  <c r="G10" i="18"/>
  <c r="G27" i="18"/>
  <c r="B9" i="17"/>
  <c r="H15" i="16"/>
  <c r="D36" i="17"/>
  <c r="D37" i="17" s="1"/>
  <c r="D33" i="17"/>
  <c r="D34" i="17" s="1"/>
  <c r="D32" i="17"/>
  <c r="D31" i="17"/>
  <c r="L28" i="17"/>
  <c r="L29" i="17" s="1"/>
  <c r="L26" i="17"/>
  <c r="L25" i="17"/>
  <c r="D25" i="17"/>
  <c r="D24" i="17"/>
  <c r="D26" i="17" s="1"/>
  <c r="L21" i="17"/>
  <c r="D21" i="17"/>
  <c r="L20" i="17"/>
  <c r="L22" i="17" s="1"/>
  <c r="D20" i="17"/>
  <c r="D19" i="17"/>
  <c r="D14" i="17"/>
  <c r="D13" i="17"/>
  <c r="D12" i="17"/>
  <c r="D9" i="17"/>
  <c r="L8" i="17"/>
  <c r="D8" i="17"/>
  <c r="D7" i="17"/>
  <c r="L6" i="17"/>
  <c r="L10" i="17" s="1"/>
  <c r="G6" i="17"/>
  <c r="D6" i="17"/>
  <c r="G15" i="18" l="1"/>
  <c r="E24" i="18"/>
  <c r="D22" i="17"/>
  <c r="E23" i="17" s="1"/>
  <c r="D10" i="17"/>
  <c r="D15" i="17"/>
  <c r="E16" i="17" s="1"/>
  <c r="G10" i="17"/>
  <c r="E11" i="17"/>
  <c r="E27" i="17"/>
  <c r="G26" i="17"/>
  <c r="B24" i="16"/>
  <c r="D36" i="16"/>
  <c r="D37" i="16" s="1"/>
  <c r="D33" i="16"/>
  <c r="D34" i="16" s="1"/>
  <c r="D32" i="16"/>
  <c r="D31" i="16"/>
  <c r="L28" i="16"/>
  <c r="L29" i="16" s="1"/>
  <c r="L26" i="16"/>
  <c r="D26" i="16"/>
  <c r="E27" i="16" s="1"/>
  <c r="L25" i="16"/>
  <c r="D25" i="16"/>
  <c r="D24" i="16"/>
  <c r="L21" i="16"/>
  <c r="D21" i="16"/>
  <c r="L20" i="16"/>
  <c r="L22" i="16" s="1"/>
  <c r="D20" i="16"/>
  <c r="D19" i="16"/>
  <c r="D14" i="16"/>
  <c r="D13" i="16"/>
  <c r="D12" i="16"/>
  <c r="D9" i="16"/>
  <c r="L8" i="16"/>
  <c r="D8" i="16"/>
  <c r="D7" i="16"/>
  <c r="L6" i="16"/>
  <c r="L10" i="16" s="1"/>
  <c r="G6" i="16"/>
  <c r="D6" i="16"/>
  <c r="G22" i="17" l="1"/>
  <c r="G15" i="17"/>
  <c r="D10" i="16"/>
  <c r="E11" i="16" s="1"/>
  <c r="D22" i="16"/>
  <c r="D15" i="16"/>
  <c r="E16" i="16" s="1"/>
  <c r="G22" i="16"/>
  <c r="E23" i="16"/>
  <c r="G26" i="16"/>
  <c r="G12" i="14"/>
  <c r="B9" i="15"/>
  <c r="B13" i="15"/>
  <c r="D36" i="15"/>
  <c r="D37" i="15" s="1"/>
  <c r="D33" i="15"/>
  <c r="D32" i="15"/>
  <c r="D31" i="15"/>
  <c r="D34" i="15" s="1"/>
  <c r="L28" i="15"/>
  <c r="L29" i="15" s="1"/>
  <c r="L25" i="15"/>
  <c r="L26" i="15" s="1"/>
  <c r="D25" i="15"/>
  <c r="D24" i="15"/>
  <c r="L22" i="15"/>
  <c r="L21" i="15"/>
  <c r="D21" i="15"/>
  <c r="L20" i="15"/>
  <c r="D20" i="15"/>
  <c r="D22" i="15" s="1"/>
  <c r="E23" i="15" s="1"/>
  <c r="D19" i="15"/>
  <c r="D14" i="15"/>
  <c r="D13" i="15"/>
  <c r="D12" i="15"/>
  <c r="D9" i="15"/>
  <c r="L8" i="15"/>
  <c r="L10" i="15" s="1"/>
  <c r="D8" i="15"/>
  <c r="D7" i="15"/>
  <c r="L6" i="15"/>
  <c r="G6" i="15"/>
  <c r="D6" i="15"/>
  <c r="D8" i="14"/>
  <c r="B7" i="14"/>
  <c r="D7" i="14" s="1"/>
  <c r="D37" i="14"/>
  <c r="D36" i="14"/>
  <c r="D34" i="14"/>
  <c r="D33" i="14"/>
  <c r="D32" i="14"/>
  <c r="D31" i="14"/>
  <c r="L29" i="14"/>
  <c r="L28" i="14"/>
  <c r="L26" i="14"/>
  <c r="L25" i="14"/>
  <c r="D25" i="14"/>
  <c r="D24" i="14"/>
  <c r="L22" i="14"/>
  <c r="L21" i="14"/>
  <c r="D21" i="14"/>
  <c r="L20" i="14"/>
  <c r="D20" i="14"/>
  <c r="D19" i="14"/>
  <c r="D14" i="14"/>
  <c r="D15" i="14" s="1"/>
  <c r="E16" i="14" s="1"/>
  <c r="D13" i="14"/>
  <c r="D12" i="14"/>
  <c r="L10" i="14"/>
  <c r="D9" i="14"/>
  <c r="L8" i="14"/>
  <c r="L6" i="14"/>
  <c r="G6" i="14"/>
  <c r="D6" i="14"/>
  <c r="B9" i="12"/>
  <c r="B7" i="12"/>
  <c r="T16" i="13"/>
  <c r="T15" i="13"/>
  <c r="B7" i="11"/>
  <c r="B9" i="13"/>
  <c r="D9" i="13" s="1"/>
  <c r="D36" i="13"/>
  <c r="D37" i="13" s="1"/>
  <c r="D33" i="13"/>
  <c r="D32" i="13"/>
  <c r="D31" i="13"/>
  <c r="D34" i="13" s="1"/>
  <c r="L28" i="13"/>
  <c r="L29" i="13" s="1"/>
  <c r="P26" i="13"/>
  <c r="L25" i="13"/>
  <c r="L26" i="13" s="1"/>
  <c r="D25" i="13"/>
  <c r="D24" i="13"/>
  <c r="D26" i="13" s="1"/>
  <c r="L22" i="13"/>
  <c r="D22" i="13"/>
  <c r="E23" i="13" s="1"/>
  <c r="L21" i="13"/>
  <c r="D21" i="13"/>
  <c r="L20" i="13"/>
  <c r="D20" i="13"/>
  <c r="D19" i="13"/>
  <c r="Q15" i="13"/>
  <c r="D14" i="13"/>
  <c r="D13" i="13"/>
  <c r="D12" i="13"/>
  <c r="L8" i="13"/>
  <c r="L10" i="13" s="1"/>
  <c r="D8" i="13"/>
  <c r="D7" i="13"/>
  <c r="L6" i="13"/>
  <c r="G6" i="13"/>
  <c r="D6" i="13"/>
  <c r="G15" i="16" l="1"/>
  <c r="G10" i="16"/>
  <c r="D26" i="15"/>
  <c r="D26" i="14"/>
  <c r="E27" i="14"/>
  <c r="G26" i="14"/>
  <c r="D22" i="14"/>
  <c r="E23" i="14" s="1"/>
  <c r="D15" i="15"/>
  <c r="E16" i="15" s="1"/>
  <c r="E27" i="15"/>
  <c r="G26" i="15"/>
  <c r="G15" i="15"/>
  <c r="D10" i="15"/>
  <c r="G22" i="15"/>
  <c r="D10" i="14"/>
  <c r="E11" i="14" s="1"/>
  <c r="G15" i="14"/>
  <c r="D15" i="13"/>
  <c r="D10" i="13"/>
  <c r="G15" i="13"/>
  <c r="E16" i="13"/>
  <c r="E11" i="13"/>
  <c r="G10" i="13"/>
  <c r="E27" i="13"/>
  <c r="G26" i="13"/>
  <c r="G22" i="13"/>
  <c r="D36" i="12"/>
  <c r="D37" i="12" s="1"/>
  <c r="D33" i="12"/>
  <c r="D34" i="12" s="1"/>
  <c r="D32" i="12"/>
  <c r="D31" i="12"/>
  <c r="L28" i="12"/>
  <c r="L29" i="12" s="1"/>
  <c r="P26" i="12"/>
  <c r="L26" i="12"/>
  <c r="L25" i="12"/>
  <c r="D25" i="12"/>
  <c r="D24" i="12"/>
  <c r="L21" i="12"/>
  <c r="D21" i="12"/>
  <c r="L20" i="12"/>
  <c r="L22" i="12" s="1"/>
  <c r="D20" i="12"/>
  <c r="D19" i="12"/>
  <c r="Q15" i="12"/>
  <c r="D14" i="12"/>
  <c r="D13" i="12"/>
  <c r="D12" i="12"/>
  <c r="D15" i="12" s="1"/>
  <c r="D9" i="12"/>
  <c r="L8" i="12"/>
  <c r="D8" i="12"/>
  <c r="D7" i="12"/>
  <c r="D10" i="12" s="1"/>
  <c r="L6" i="12"/>
  <c r="L10" i="12" s="1"/>
  <c r="G6" i="12"/>
  <c r="D6" i="12"/>
  <c r="D36" i="11"/>
  <c r="D37" i="11" s="1"/>
  <c r="D33" i="11"/>
  <c r="D32" i="11"/>
  <c r="D31" i="11"/>
  <c r="D34" i="11" s="1"/>
  <c r="L28" i="11"/>
  <c r="L29" i="11" s="1"/>
  <c r="P26" i="11"/>
  <c r="L25" i="11"/>
  <c r="L26" i="11" s="1"/>
  <c r="D25" i="11"/>
  <c r="D24" i="11"/>
  <c r="L21" i="11"/>
  <c r="L22" i="11" s="1"/>
  <c r="D21" i="11"/>
  <c r="L20" i="11"/>
  <c r="D20" i="11"/>
  <c r="D19" i="11"/>
  <c r="Q15" i="11"/>
  <c r="D14" i="11"/>
  <c r="D13" i="11"/>
  <c r="D12" i="11"/>
  <c r="D9" i="11"/>
  <c r="L8" i="11"/>
  <c r="L10" i="11" s="1"/>
  <c r="D8" i="11"/>
  <c r="D7" i="11"/>
  <c r="L6" i="11"/>
  <c r="G6" i="11"/>
  <c r="D6" i="11"/>
  <c r="G22" i="14" l="1"/>
  <c r="E11" i="15"/>
  <c r="G10" i="15"/>
  <c r="G10" i="14"/>
  <c r="D15" i="11"/>
  <c r="D26" i="12"/>
  <c r="E27" i="12" s="1"/>
  <c r="D22" i="12"/>
  <c r="E23" i="12" s="1"/>
  <c r="G15" i="12"/>
  <c r="E16" i="12"/>
  <c r="E11" i="12"/>
  <c r="G10" i="12"/>
  <c r="G22" i="12"/>
  <c r="D26" i="11"/>
  <c r="G26" i="11" s="1"/>
  <c r="D22" i="11"/>
  <c r="G22" i="11" s="1"/>
  <c r="D10" i="11"/>
  <c r="G10" i="11" s="1"/>
  <c r="G15" i="11"/>
  <c r="E16" i="11"/>
  <c r="Q15" i="10"/>
  <c r="G10" i="10"/>
  <c r="E11" i="11" l="1"/>
  <c r="G26" i="12"/>
  <c r="E27" i="11"/>
  <c r="E23" i="11"/>
  <c r="D36" i="10"/>
  <c r="D37" i="10" s="1"/>
  <c r="D33" i="10"/>
  <c r="D32" i="10"/>
  <c r="D31" i="10"/>
  <c r="D34" i="10" s="1"/>
  <c r="L28" i="10"/>
  <c r="L29" i="10" s="1"/>
  <c r="P26" i="10"/>
  <c r="L25" i="10"/>
  <c r="L26" i="10" s="1"/>
  <c r="D25" i="10"/>
  <c r="D24" i="10"/>
  <c r="L21" i="10"/>
  <c r="L22" i="10" s="1"/>
  <c r="D21" i="10"/>
  <c r="L20" i="10"/>
  <c r="D20" i="10"/>
  <c r="D19" i="10"/>
  <c r="D14" i="10"/>
  <c r="D13" i="10"/>
  <c r="D12" i="10"/>
  <c r="D9" i="10"/>
  <c r="L8" i="10"/>
  <c r="L10" i="10" s="1"/>
  <c r="D8" i="10"/>
  <c r="D7" i="10"/>
  <c r="L6" i="10"/>
  <c r="G6" i="10"/>
  <c r="D6" i="10"/>
  <c r="D26" i="10" l="1"/>
  <c r="E27" i="10" s="1"/>
  <c r="D22" i="10"/>
  <c r="G22" i="10" s="1"/>
  <c r="D15" i="10"/>
  <c r="E16" i="10" s="1"/>
  <c r="D10" i="10"/>
  <c r="E23" i="10"/>
  <c r="G26" i="10"/>
  <c r="D36" i="9"/>
  <c r="D37" i="9" s="1"/>
  <c r="D33" i="9"/>
  <c r="D32" i="9"/>
  <c r="D31" i="9"/>
  <c r="D34" i="9" s="1"/>
  <c r="L28" i="9"/>
  <c r="L29" i="9" s="1"/>
  <c r="P26" i="9"/>
  <c r="L25" i="9"/>
  <c r="L26" i="9" s="1"/>
  <c r="D25" i="9"/>
  <c r="D24" i="9"/>
  <c r="L21" i="9"/>
  <c r="L22" i="9" s="1"/>
  <c r="D21" i="9"/>
  <c r="L20" i="9"/>
  <c r="D20" i="9"/>
  <c r="D19" i="9"/>
  <c r="D14" i="9"/>
  <c r="D13" i="9"/>
  <c r="D12" i="9"/>
  <c r="D9" i="9"/>
  <c r="L8" i="9"/>
  <c r="D8" i="9"/>
  <c r="D7" i="9"/>
  <c r="L6" i="9"/>
  <c r="L10" i="9" s="1"/>
  <c r="G6" i="9"/>
  <c r="D6" i="9"/>
  <c r="D36" i="8"/>
  <c r="D37" i="8" s="1"/>
  <c r="D33" i="8"/>
  <c r="D32" i="8"/>
  <c r="D31" i="8"/>
  <c r="D34" i="8" s="1"/>
  <c r="L28" i="8"/>
  <c r="L29" i="8" s="1"/>
  <c r="P26" i="8"/>
  <c r="L25" i="8"/>
  <c r="L26" i="8" s="1"/>
  <c r="D25" i="8"/>
  <c r="D24" i="8"/>
  <c r="D26" i="8" s="1"/>
  <c r="L21" i="8"/>
  <c r="L22" i="8" s="1"/>
  <c r="D21" i="8"/>
  <c r="L20" i="8"/>
  <c r="D20" i="8"/>
  <c r="D22" i="8" s="1"/>
  <c r="E23" i="8" s="1"/>
  <c r="D19" i="8"/>
  <c r="D14" i="8"/>
  <c r="D13" i="8"/>
  <c r="D12" i="8"/>
  <c r="D9" i="8"/>
  <c r="L8" i="8"/>
  <c r="D8" i="8"/>
  <c r="D7" i="8"/>
  <c r="L6" i="8"/>
  <c r="L10" i="8" s="1"/>
  <c r="G6" i="8"/>
  <c r="D6" i="8"/>
  <c r="G15" i="10" l="1"/>
  <c r="E11" i="10"/>
  <c r="D26" i="9"/>
  <c r="G26" i="9" s="1"/>
  <c r="D22" i="9"/>
  <c r="E23" i="9" s="1"/>
  <c r="D15" i="9"/>
  <c r="E16" i="9" s="1"/>
  <c r="D10" i="9"/>
  <c r="G10" i="9" s="1"/>
  <c r="D15" i="8"/>
  <c r="E16" i="8" s="1"/>
  <c r="D10" i="8"/>
  <c r="G10" i="8" s="1"/>
  <c r="E27" i="9"/>
  <c r="E11" i="9"/>
  <c r="E27" i="8"/>
  <c r="G26" i="8"/>
  <c r="G22" i="8"/>
  <c r="P26" i="7"/>
  <c r="G22" i="9" l="1"/>
  <c r="G15" i="9"/>
  <c r="G15" i="8"/>
  <c r="E11" i="8"/>
  <c r="D36" i="7"/>
  <c r="D37" i="7" s="1"/>
  <c r="D33" i="7"/>
  <c r="D32" i="7"/>
  <c r="D31" i="7"/>
  <c r="D34" i="7" s="1"/>
  <c r="L28" i="7"/>
  <c r="L29" i="7" s="1"/>
  <c r="L26" i="7"/>
  <c r="L25" i="7"/>
  <c r="D25" i="7"/>
  <c r="D26" i="7" s="1"/>
  <c r="D24" i="7"/>
  <c r="L21" i="7"/>
  <c r="D21" i="7"/>
  <c r="L20" i="7"/>
  <c r="L22" i="7" s="1"/>
  <c r="D20" i="7"/>
  <c r="D19" i="7"/>
  <c r="D14" i="7"/>
  <c r="D13" i="7"/>
  <c r="D12" i="7"/>
  <c r="D9" i="7"/>
  <c r="L8" i="7"/>
  <c r="L10" i="7" s="1"/>
  <c r="D8" i="7"/>
  <c r="D7" i="7"/>
  <c r="L6" i="7"/>
  <c r="G6" i="7"/>
  <c r="D6" i="7"/>
  <c r="D22" i="7" l="1"/>
  <c r="D15" i="7"/>
  <c r="E16" i="7" s="1"/>
  <c r="D10" i="7"/>
  <c r="G10" i="7" s="1"/>
  <c r="E27" i="7"/>
  <c r="G26" i="7"/>
  <c r="G22" i="7"/>
  <c r="E23" i="7"/>
  <c r="D36" i="6"/>
  <c r="D37" i="6" s="1"/>
  <c r="D33" i="6"/>
  <c r="D32" i="6"/>
  <c r="D31" i="6"/>
  <c r="D34" i="6" s="1"/>
  <c r="L28" i="6"/>
  <c r="L29" i="6" s="1"/>
  <c r="L25" i="6"/>
  <c r="L26" i="6" s="1"/>
  <c r="D25" i="6"/>
  <c r="D24" i="6"/>
  <c r="L21" i="6"/>
  <c r="D21" i="6"/>
  <c r="L20" i="6"/>
  <c r="L22" i="6" s="1"/>
  <c r="D20" i="6"/>
  <c r="D19" i="6"/>
  <c r="D14" i="6"/>
  <c r="D13" i="6"/>
  <c r="D12" i="6"/>
  <c r="D9" i="6"/>
  <c r="L8" i="6"/>
  <c r="D8" i="6"/>
  <c r="D7" i="6"/>
  <c r="L6" i="6"/>
  <c r="L10" i="6" s="1"/>
  <c r="G6" i="6"/>
  <c r="D6" i="6"/>
  <c r="E11" i="7" l="1"/>
  <c r="G15" i="7"/>
  <c r="D26" i="6"/>
  <c r="E27" i="6" s="1"/>
  <c r="D22" i="6"/>
  <c r="G22" i="6" s="1"/>
  <c r="D15" i="6"/>
  <c r="E16" i="6" s="1"/>
  <c r="D10" i="6"/>
  <c r="G10" i="6" s="1"/>
  <c r="G26" i="6"/>
  <c r="B9" i="5"/>
  <c r="E11" i="6" l="1"/>
  <c r="E23" i="6"/>
  <c r="G15" i="6"/>
  <c r="B21" i="5"/>
  <c r="D36" i="5"/>
  <c r="D37" i="5" s="1"/>
  <c r="D33" i="5"/>
  <c r="D32" i="5"/>
  <c r="D31" i="5"/>
  <c r="D34" i="5" s="1"/>
  <c r="L28" i="5"/>
  <c r="L29" i="5" s="1"/>
  <c r="L26" i="5"/>
  <c r="L25" i="5"/>
  <c r="D25" i="5"/>
  <c r="D26" i="5" s="1"/>
  <c r="D24" i="5"/>
  <c r="L21" i="5"/>
  <c r="D21" i="5"/>
  <c r="L20" i="5"/>
  <c r="L22" i="5" s="1"/>
  <c r="D20" i="5"/>
  <c r="D19" i="5"/>
  <c r="D14" i="5"/>
  <c r="D13" i="5"/>
  <c r="D12" i="5"/>
  <c r="D9" i="5"/>
  <c r="L8" i="5"/>
  <c r="D8" i="5"/>
  <c r="D7" i="5"/>
  <c r="L6" i="5"/>
  <c r="L10" i="5" s="1"/>
  <c r="G6" i="5"/>
  <c r="D6" i="5"/>
  <c r="D22" i="5" l="1"/>
  <c r="E23" i="5" s="1"/>
  <c r="D15" i="5"/>
  <c r="D10" i="5"/>
  <c r="G10" i="5" s="1"/>
  <c r="G26" i="5"/>
  <c r="E27" i="5"/>
  <c r="E16" i="5"/>
  <c r="G15" i="5"/>
  <c r="B14" i="4"/>
  <c r="B7" i="4"/>
  <c r="D7" i="4" s="1"/>
  <c r="D36" i="4"/>
  <c r="D37" i="4" s="1"/>
  <c r="D33" i="4"/>
  <c r="D32" i="4"/>
  <c r="D31" i="4"/>
  <c r="D34" i="4" s="1"/>
  <c r="L28" i="4"/>
  <c r="L29" i="4" s="1"/>
  <c r="L26" i="4"/>
  <c r="L25" i="4"/>
  <c r="D25" i="4"/>
  <c r="D24" i="4"/>
  <c r="D26" i="4" s="1"/>
  <c r="E27" i="4" s="1"/>
  <c r="L21" i="4"/>
  <c r="D21" i="4"/>
  <c r="L20" i="4"/>
  <c r="L22" i="4" s="1"/>
  <c r="D20" i="4"/>
  <c r="D19" i="4"/>
  <c r="D14" i="4"/>
  <c r="D13" i="4"/>
  <c r="D12" i="4"/>
  <c r="D9" i="4"/>
  <c r="L8" i="4"/>
  <c r="L10" i="4" s="1"/>
  <c r="D8" i="4"/>
  <c r="L6" i="4"/>
  <c r="G6" i="4"/>
  <c r="D6" i="4"/>
  <c r="E11" i="5" l="1"/>
  <c r="G22" i="5"/>
  <c r="D15" i="4"/>
  <c r="E16" i="4" s="1"/>
  <c r="D10" i="4"/>
  <c r="G10" i="4" s="1"/>
  <c r="D22" i="4"/>
  <c r="G22" i="4" s="1"/>
  <c r="E11" i="4"/>
  <c r="E23" i="4"/>
  <c r="G26" i="4"/>
  <c r="L22" i="2"/>
  <c r="L22" i="3"/>
  <c r="D37" i="3"/>
  <c r="D36" i="3"/>
  <c r="D33" i="3"/>
  <c r="D32" i="3"/>
  <c r="D31" i="3"/>
  <c r="D34" i="3" s="1"/>
  <c r="L28" i="3"/>
  <c r="L29" i="3" s="1"/>
  <c r="L25" i="3"/>
  <c r="L26" i="3" s="1"/>
  <c r="D25" i="3"/>
  <c r="D24" i="3"/>
  <c r="D26" i="3" s="1"/>
  <c r="L21" i="3"/>
  <c r="D21" i="3"/>
  <c r="L20" i="3"/>
  <c r="D20" i="3"/>
  <c r="D19" i="3"/>
  <c r="D14" i="3"/>
  <c r="D13" i="3"/>
  <c r="D12" i="3"/>
  <c r="D9" i="3"/>
  <c r="L8" i="3"/>
  <c r="L10" i="3" s="1"/>
  <c r="D8" i="3"/>
  <c r="D7" i="3"/>
  <c r="L6" i="3"/>
  <c r="G6" i="3"/>
  <c r="D6" i="3"/>
  <c r="G15" i="4" l="1"/>
  <c r="G26" i="3"/>
  <c r="E27" i="3"/>
  <c r="D22" i="3"/>
  <c r="G22" i="3" s="1"/>
  <c r="D15" i="3"/>
  <c r="G15" i="3" s="1"/>
  <c r="D10" i="3"/>
  <c r="G10" i="3" s="1"/>
  <c r="E16" i="3"/>
  <c r="L21" i="2"/>
  <c r="E23" i="3" l="1"/>
  <c r="E11" i="3"/>
  <c r="D36" i="2"/>
  <c r="D37" i="2" s="1"/>
  <c r="D33" i="2"/>
  <c r="D32" i="2"/>
  <c r="D31" i="2"/>
  <c r="D34" i="2" s="1"/>
  <c r="L28" i="2"/>
  <c r="L29" i="2" s="1"/>
  <c r="D25" i="2"/>
  <c r="L25" i="2"/>
  <c r="L26" i="2" s="1"/>
  <c r="D24" i="2"/>
  <c r="D21" i="2"/>
  <c r="D20" i="2"/>
  <c r="L20" i="2"/>
  <c r="D19" i="2"/>
  <c r="D14" i="2"/>
  <c r="D13" i="2"/>
  <c r="D12" i="2"/>
  <c r="D9" i="2"/>
  <c r="L8" i="2"/>
  <c r="D8" i="2"/>
  <c r="D7" i="2"/>
  <c r="L6" i="2"/>
  <c r="L10" i="2" s="1"/>
  <c r="G6" i="2"/>
  <c r="D6" i="2"/>
  <c r="D10" i="2" l="1"/>
  <c r="G10" i="2" s="1"/>
  <c r="D15" i="2"/>
  <c r="G15" i="2" s="1"/>
  <c r="D26" i="2"/>
  <c r="E27" i="2" s="1"/>
  <c r="D22" i="2"/>
  <c r="G22" i="2" s="1"/>
  <c r="B9" i="1"/>
  <c r="E23" i="2" l="1"/>
  <c r="G26" i="2"/>
  <c r="E11" i="2"/>
  <c r="E16" i="2"/>
  <c r="D36" i="1"/>
  <c r="D37" i="1" s="1"/>
  <c r="D33" i="1"/>
  <c r="D32" i="1"/>
  <c r="D31" i="1"/>
  <c r="D34" i="1" s="1"/>
  <c r="L27" i="1"/>
  <c r="L28" i="1" s="1"/>
  <c r="L25" i="1"/>
  <c r="D25" i="1"/>
  <c r="D26" i="1" s="1"/>
  <c r="L24" i="1"/>
  <c r="D24" i="1"/>
  <c r="D21" i="1"/>
  <c r="D20" i="1"/>
  <c r="L19" i="1"/>
  <c r="L21" i="1" s="1"/>
  <c r="D19" i="1"/>
  <c r="D14" i="1"/>
  <c r="D13" i="1"/>
  <c r="D12" i="1"/>
  <c r="D9" i="1"/>
  <c r="L8" i="1"/>
  <c r="D8" i="1"/>
  <c r="D7" i="1"/>
  <c r="L6" i="1"/>
  <c r="L10" i="1" s="1"/>
  <c r="G6" i="1"/>
  <c r="D6" i="1"/>
  <c r="D22" i="1" l="1"/>
  <c r="G22" i="1" s="1"/>
  <c r="D15" i="1"/>
  <c r="E16" i="1" s="1"/>
  <c r="D10" i="1"/>
  <c r="G10" i="1" s="1"/>
  <c r="E23" i="1"/>
  <c r="E27" i="1"/>
  <c r="G26" i="1"/>
  <c r="G15" i="1" l="1"/>
  <c r="E11" i="1"/>
</calcChain>
</file>

<file path=xl/sharedStrings.xml><?xml version="1.0" encoding="utf-8"?>
<sst xmlns="http://schemas.openxmlformats.org/spreadsheetml/2006/main" count="1991" uniqueCount="29">
  <si>
    <t>Waste Party</t>
  </si>
  <si>
    <t>JEBIN</t>
  </si>
  <si>
    <t>FIA MART THUCKALAY</t>
  </si>
  <si>
    <t>ITEMS</t>
  </si>
  <si>
    <t>WEIGHT</t>
  </si>
  <si>
    <t>PRICE /KG</t>
  </si>
  <si>
    <t>AMOUNT</t>
  </si>
  <si>
    <t>YB</t>
  </si>
  <si>
    <t>Yb 3rd</t>
  </si>
  <si>
    <t>RK 2nd</t>
  </si>
  <si>
    <t>RK</t>
  </si>
  <si>
    <t>RK 3rd</t>
  </si>
  <si>
    <t>Old Balance</t>
  </si>
  <si>
    <t>Income</t>
  </si>
  <si>
    <t>New Balance</t>
  </si>
  <si>
    <t>TOTAL</t>
  </si>
  <si>
    <t>RP</t>
  </si>
  <si>
    <t>PO</t>
  </si>
  <si>
    <t>Total</t>
  </si>
  <si>
    <t>PRAVEEN</t>
  </si>
  <si>
    <t>BABISHA BAKERY</t>
  </si>
  <si>
    <t>VELAKUDI SHOP</t>
  </si>
  <si>
    <t>VALIKALAMPADU PATTY</t>
  </si>
  <si>
    <t>YB 1st</t>
  </si>
  <si>
    <t>YB 2nd</t>
  </si>
  <si>
    <t>YOVAN</t>
  </si>
  <si>
    <t>Wrong calculation</t>
  </si>
  <si>
    <t>NO</t>
  </si>
  <si>
    <t>Credit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</si>
</sst>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20"/>
      <color theme="1"/>
      <name val="Adobe Garamond Pro Bold"/>
      <family val="1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2" borderId="0" xfId="0" applyFill="1"/>
    <xf numFmtId="0" fontId="2" fillId="3" borderId="0" xfId="0" applyFont="1" applyFill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8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workbookViewId="0">
      <selection activeCell="B15" sqref="B15"/>
    </sheetView>
  </sheetViews>
  <sheetFormatPr defaultRowHeight="15" x14ac:dyDescent="0.25"/>
  <cols>
    <col min="5" max="5" width="11.42578125" bestFit="1" customWidth="1"/>
    <col min="7" max="7" width="12.42578125" bestFit="1" customWidth="1"/>
  </cols>
  <sheetData>
    <row r="1" spans="1:12" x14ac:dyDescent="0.25">
      <c r="B1" s="9" t="s">
        <v>0</v>
      </c>
      <c r="C1" s="10"/>
      <c r="D1" s="10"/>
      <c r="E1" s="10"/>
      <c r="F1" s="10"/>
      <c r="G1" s="10"/>
      <c r="H1" s="10"/>
      <c r="I1" s="10"/>
      <c r="J1" s="10"/>
      <c r="K1" s="11"/>
    </row>
    <row r="2" spans="1:12" ht="15.75" thickBot="1" x14ac:dyDescent="0.3">
      <c r="B2" s="12"/>
      <c r="C2" s="13"/>
      <c r="D2" s="13"/>
      <c r="E2" s="13"/>
      <c r="F2" s="13"/>
      <c r="G2" s="13"/>
      <c r="H2" s="13"/>
      <c r="I2" s="13"/>
      <c r="J2" s="13"/>
      <c r="K2" s="14"/>
    </row>
    <row r="3" spans="1:12" ht="15.75" thickBot="1" x14ac:dyDescent="0.3"/>
    <row r="4" spans="1:12" ht="15.75" thickBot="1" x14ac:dyDescent="0.3">
      <c r="C4" s="6" t="s">
        <v>1</v>
      </c>
      <c r="D4" s="8"/>
      <c r="I4" s="15" t="s">
        <v>2</v>
      </c>
      <c r="J4" s="16"/>
      <c r="K4" s="16"/>
      <c r="L4" s="17"/>
    </row>
    <row r="5" spans="1:12" x14ac:dyDescent="0.25">
      <c r="A5" t="s">
        <v>3</v>
      </c>
      <c r="B5" t="s">
        <v>4</v>
      </c>
      <c r="C5" t="s">
        <v>5</v>
      </c>
      <c r="D5" t="s">
        <v>6</v>
      </c>
      <c r="I5" t="s">
        <v>3</v>
      </c>
      <c r="J5" t="s">
        <v>4</v>
      </c>
      <c r="K5" t="s">
        <v>5</v>
      </c>
      <c r="L5" t="s">
        <v>6</v>
      </c>
    </row>
    <row r="6" spans="1:12" x14ac:dyDescent="0.25">
      <c r="A6" t="s">
        <v>7</v>
      </c>
      <c r="B6" s="1">
        <v>0</v>
      </c>
      <c r="C6" s="1">
        <v>35</v>
      </c>
      <c r="D6" s="1">
        <f>B6*C6</f>
        <v>0</v>
      </c>
      <c r="G6">
        <f>11959+1230</f>
        <v>13189</v>
      </c>
      <c r="I6" t="s">
        <v>7</v>
      </c>
      <c r="J6" s="1">
        <v>0</v>
      </c>
      <c r="K6" s="1">
        <v>30</v>
      </c>
      <c r="L6" s="1">
        <f>J6*K6</f>
        <v>0</v>
      </c>
    </row>
    <row r="7" spans="1:12" x14ac:dyDescent="0.25">
      <c r="A7" t="s">
        <v>8</v>
      </c>
      <c r="B7" s="1">
        <v>0</v>
      </c>
      <c r="C7" s="1">
        <v>30</v>
      </c>
      <c r="D7" s="1">
        <f>B7*C7</f>
        <v>0</v>
      </c>
      <c r="J7" s="1"/>
      <c r="K7" s="1"/>
      <c r="L7" s="1"/>
    </row>
    <row r="8" spans="1:12" x14ac:dyDescent="0.25">
      <c r="A8" t="s">
        <v>9</v>
      </c>
      <c r="B8" s="2">
        <v>0</v>
      </c>
      <c r="C8" s="2">
        <v>20</v>
      </c>
      <c r="D8" s="1">
        <f>B8*C8</f>
        <v>0</v>
      </c>
      <c r="I8" t="s">
        <v>10</v>
      </c>
      <c r="J8" s="2">
        <v>0</v>
      </c>
      <c r="K8" s="2">
        <v>25</v>
      </c>
      <c r="L8" s="1">
        <f>J8*K8</f>
        <v>0</v>
      </c>
    </row>
    <row r="9" spans="1:12" x14ac:dyDescent="0.25">
      <c r="A9" t="s">
        <v>11</v>
      </c>
      <c r="B9" s="2">
        <f>19.5+20+21+5.5+2</f>
        <v>68</v>
      </c>
      <c r="C9" s="2">
        <v>10</v>
      </c>
      <c r="D9" s="1">
        <f>B9*C9</f>
        <v>680</v>
      </c>
      <c r="E9" t="s">
        <v>12</v>
      </c>
      <c r="F9" t="s">
        <v>13</v>
      </c>
      <c r="G9" t="s">
        <v>14</v>
      </c>
      <c r="J9" s="2"/>
      <c r="K9" s="2"/>
      <c r="L9" s="1"/>
    </row>
    <row r="10" spans="1:12" x14ac:dyDescent="0.25">
      <c r="B10" s="2"/>
      <c r="C10" s="2" t="s">
        <v>15</v>
      </c>
      <c r="D10" s="2">
        <f>D6+D8+D7+D9</f>
        <v>680</v>
      </c>
      <c r="E10">
        <v>16899</v>
      </c>
      <c r="F10">
        <v>0</v>
      </c>
      <c r="G10">
        <f>D10+E10-F10</f>
        <v>17579</v>
      </c>
      <c r="J10" s="2"/>
      <c r="K10" s="2" t="s">
        <v>15</v>
      </c>
      <c r="L10" s="2">
        <f>L6+L8</f>
        <v>0</v>
      </c>
    </row>
    <row r="11" spans="1:12" x14ac:dyDescent="0.25">
      <c r="B11" s="2"/>
      <c r="C11" s="2"/>
      <c r="D11" s="2"/>
      <c r="E11">
        <f>E10+D10</f>
        <v>17579</v>
      </c>
    </row>
    <row r="12" spans="1:12" x14ac:dyDescent="0.25">
      <c r="A12" t="s">
        <v>16</v>
      </c>
      <c r="B12" s="2">
        <v>0</v>
      </c>
      <c r="C12" s="2">
        <v>30</v>
      </c>
      <c r="D12" s="2">
        <f>B12*C12</f>
        <v>0</v>
      </c>
    </row>
    <row r="13" spans="1:12" x14ac:dyDescent="0.25">
      <c r="A13" t="s">
        <v>16</v>
      </c>
      <c r="B13" s="2">
        <v>12</v>
      </c>
      <c r="C13" s="2">
        <v>25</v>
      </c>
      <c r="D13" s="2">
        <f>B13*C13</f>
        <v>300</v>
      </c>
    </row>
    <row r="14" spans="1:12" x14ac:dyDescent="0.25">
      <c r="A14" t="s">
        <v>17</v>
      </c>
      <c r="B14" s="2">
        <v>6.5</v>
      </c>
      <c r="C14" s="2">
        <v>10</v>
      </c>
      <c r="D14" s="2">
        <f>B14*C14</f>
        <v>65</v>
      </c>
      <c r="E14" t="s">
        <v>12</v>
      </c>
      <c r="F14" t="s">
        <v>13</v>
      </c>
      <c r="G14" t="s">
        <v>14</v>
      </c>
    </row>
    <row r="15" spans="1:12" x14ac:dyDescent="0.25">
      <c r="C15" t="s">
        <v>18</v>
      </c>
      <c r="D15">
        <f>D12+D14+D13</f>
        <v>365</v>
      </c>
      <c r="E15">
        <v>1695</v>
      </c>
      <c r="F15">
        <v>0</v>
      </c>
      <c r="G15">
        <f>D15+E15-F15</f>
        <v>2060</v>
      </c>
    </row>
    <row r="16" spans="1:12" ht="15.75" thickBot="1" x14ac:dyDescent="0.3">
      <c r="E16">
        <f>E15+D15</f>
        <v>2060</v>
      </c>
    </row>
    <row r="17" spans="1:12" ht="15.75" thickBot="1" x14ac:dyDescent="0.3">
      <c r="C17" s="6" t="s">
        <v>19</v>
      </c>
      <c r="D17" s="8"/>
      <c r="J17" s="15" t="s">
        <v>20</v>
      </c>
      <c r="K17" s="16"/>
      <c r="L17" s="17"/>
    </row>
    <row r="18" spans="1:12" x14ac:dyDescent="0.25">
      <c r="A18" t="s">
        <v>3</v>
      </c>
      <c r="B18" t="s">
        <v>4</v>
      </c>
      <c r="C18" t="s">
        <v>5</v>
      </c>
      <c r="D18" t="s">
        <v>6</v>
      </c>
      <c r="E18" t="s">
        <v>12</v>
      </c>
      <c r="F18" t="s">
        <v>13</v>
      </c>
      <c r="G18" t="s">
        <v>14</v>
      </c>
      <c r="I18" t="s">
        <v>3</v>
      </c>
      <c r="J18" t="s">
        <v>4</v>
      </c>
      <c r="K18" t="s">
        <v>5</v>
      </c>
      <c r="L18" t="s">
        <v>6</v>
      </c>
    </row>
    <row r="19" spans="1:12" x14ac:dyDescent="0.25">
      <c r="A19" t="s">
        <v>7</v>
      </c>
      <c r="B19" s="1">
        <v>0</v>
      </c>
      <c r="C19" s="1">
        <v>35</v>
      </c>
      <c r="D19" s="2">
        <f>B19*C19</f>
        <v>0</v>
      </c>
      <c r="E19">
        <v>0</v>
      </c>
      <c r="I19" t="s">
        <v>10</v>
      </c>
      <c r="J19" s="2">
        <v>0</v>
      </c>
      <c r="K19" s="2">
        <v>10</v>
      </c>
      <c r="L19" s="2">
        <f>J19*K19</f>
        <v>0</v>
      </c>
    </row>
    <row r="20" spans="1:12" x14ac:dyDescent="0.25">
      <c r="A20" t="s">
        <v>7</v>
      </c>
      <c r="B20" s="1">
        <v>0</v>
      </c>
      <c r="C20" s="1">
        <v>30</v>
      </c>
      <c r="D20" s="2">
        <f>B20*C20</f>
        <v>0</v>
      </c>
      <c r="J20" s="2"/>
      <c r="K20" s="2"/>
      <c r="L20" s="2"/>
    </row>
    <row r="21" spans="1:12" x14ac:dyDescent="0.25">
      <c r="A21" t="s">
        <v>10</v>
      </c>
      <c r="B21" s="2">
        <v>0</v>
      </c>
      <c r="C21" s="2">
        <v>10</v>
      </c>
      <c r="D21" s="2">
        <f>B21*C21</f>
        <v>0</v>
      </c>
      <c r="J21" s="1"/>
      <c r="K21" s="2" t="s">
        <v>15</v>
      </c>
      <c r="L21" s="2">
        <f>L19</f>
        <v>0</v>
      </c>
    </row>
    <row r="22" spans="1:12" ht="15.75" thickBot="1" x14ac:dyDescent="0.3">
      <c r="B22" s="2"/>
      <c r="C22" s="2" t="s">
        <v>15</v>
      </c>
      <c r="D22" s="2">
        <f>SUM(D19:D21)</f>
        <v>0</v>
      </c>
      <c r="E22">
        <v>9134</v>
      </c>
      <c r="F22">
        <v>0</v>
      </c>
      <c r="G22">
        <f>D22+E22-F22</f>
        <v>9134</v>
      </c>
    </row>
    <row r="23" spans="1:12" ht="15.75" thickBot="1" x14ac:dyDescent="0.3">
      <c r="B23" s="2"/>
      <c r="C23" s="2"/>
      <c r="D23" s="2"/>
      <c r="E23">
        <f>D22+E22</f>
        <v>9134</v>
      </c>
      <c r="I23" s="1"/>
      <c r="J23" s="15" t="s">
        <v>21</v>
      </c>
      <c r="K23" s="16"/>
      <c r="L23" s="17"/>
    </row>
    <row r="24" spans="1:12" x14ac:dyDescent="0.25">
      <c r="A24" t="s">
        <v>16</v>
      </c>
      <c r="B24" s="2">
        <v>0</v>
      </c>
      <c r="C24" s="2">
        <v>25</v>
      </c>
      <c r="D24" s="2">
        <f>B24*C24</f>
        <v>0</v>
      </c>
      <c r="F24" s="2"/>
      <c r="G24" s="2"/>
      <c r="H24" s="2"/>
      <c r="I24" t="s">
        <v>11</v>
      </c>
      <c r="J24" s="2">
        <v>0</v>
      </c>
      <c r="K24" s="2">
        <v>10</v>
      </c>
      <c r="L24" s="1">
        <f>J24*K24</f>
        <v>0</v>
      </c>
    </row>
    <row r="25" spans="1:12" x14ac:dyDescent="0.25">
      <c r="A25" t="s">
        <v>17</v>
      </c>
      <c r="B25" s="2">
        <v>0</v>
      </c>
      <c r="C25" s="2">
        <v>10</v>
      </c>
      <c r="D25" s="2">
        <f>B25*C25</f>
        <v>0</v>
      </c>
      <c r="E25" t="s">
        <v>12</v>
      </c>
      <c r="F25" t="s">
        <v>13</v>
      </c>
      <c r="G25" t="s">
        <v>14</v>
      </c>
      <c r="H25" s="2"/>
      <c r="J25" s="1"/>
      <c r="K25" s="1" t="s">
        <v>18</v>
      </c>
      <c r="L25" s="1">
        <f>L24</f>
        <v>0</v>
      </c>
    </row>
    <row r="26" spans="1:12" x14ac:dyDescent="0.25">
      <c r="C26" t="s">
        <v>15</v>
      </c>
      <c r="D26" s="1">
        <f>D25+D24</f>
        <v>0</v>
      </c>
      <c r="E26">
        <v>2187</v>
      </c>
      <c r="F26">
        <v>0</v>
      </c>
      <c r="G26">
        <f>D26+E26-F26</f>
        <v>2187</v>
      </c>
      <c r="J26" s="2"/>
      <c r="K26" s="2"/>
      <c r="L26" s="1"/>
    </row>
    <row r="27" spans="1:12" x14ac:dyDescent="0.25">
      <c r="E27">
        <f>D26+E26</f>
        <v>2187</v>
      </c>
      <c r="I27" t="s">
        <v>17</v>
      </c>
      <c r="J27" s="1">
        <v>0</v>
      </c>
      <c r="K27" s="1">
        <v>10</v>
      </c>
      <c r="L27" s="1">
        <f>J27*K27</f>
        <v>0</v>
      </c>
    </row>
    <row r="28" spans="1:12" ht="15.75" thickBot="1" x14ac:dyDescent="0.3">
      <c r="J28" s="2"/>
      <c r="K28" s="2" t="s">
        <v>18</v>
      </c>
      <c r="L28" s="2">
        <f>L27</f>
        <v>0</v>
      </c>
    </row>
    <row r="29" spans="1:12" ht="15.75" thickBot="1" x14ac:dyDescent="0.3">
      <c r="B29" s="6" t="s">
        <v>22</v>
      </c>
      <c r="C29" s="7"/>
      <c r="D29" s="8"/>
    </row>
    <row r="30" spans="1:12" x14ac:dyDescent="0.25">
      <c r="A30" t="s">
        <v>3</v>
      </c>
      <c r="B30" t="s">
        <v>4</v>
      </c>
      <c r="C30" t="s">
        <v>5</v>
      </c>
      <c r="D30" t="s">
        <v>6</v>
      </c>
    </row>
    <row r="31" spans="1:12" x14ac:dyDescent="0.25">
      <c r="A31" t="s">
        <v>23</v>
      </c>
      <c r="B31" s="1">
        <v>0</v>
      </c>
      <c r="C31" s="1">
        <v>25</v>
      </c>
      <c r="D31" s="2">
        <f>B31*C31</f>
        <v>0</v>
      </c>
    </row>
    <row r="32" spans="1:12" x14ac:dyDescent="0.25">
      <c r="A32" t="s">
        <v>24</v>
      </c>
      <c r="B32" s="1">
        <v>0</v>
      </c>
      <c r="C32" s="1">
        <v>10</v>
      </c>
      <c r="D32" s="2">
        <f>B32*C32</f>
        <v>0</v>
      </c>
    </row>
    <row r="33" spans="1:4" x14ac:dyDescent="0.25">
      <c r="A33" t="s">
        <v>10</v>
      </c>
      <c r="B33" s="2">
        <v>0</v>
      </c>
      <c r="C33" s="2">
        <v>10</v>
      </c>
      <c r="D33" s="2">
        <f>B33*C33</f>
        <v>0</v>
      </c>
    </row>
    <row r="34" spans="1:4" x14ac:dyDescent="0.25">
      <c r="B34" s="2"/>
      <c r="C34" s="2" t="s">
        <v>15</v>
      </c>
      <c r="D34" s="2">
        <f>D31+D33</f>
        <v>0</v>
      </c>
    </row>
    <row r="35" spans="1:4" x14ac:dyDescent="0.25">
      <c r="B35" s="2"/>
      <c r="C35" s="2"/>
      <c r="D35" s="2"/>
    </row>
    <row r="36" spans="1:4" x14ac:dyDescent="0.25">
      <c r="A36" t="s">
        <v>16</v>
      </c>
      <c r="B36" s="2">
        <v>0</v>
      </c>
      <c r="C36" s="2">
        <v>25</v>
      </c>
      <c r="D36" s="2">
        <f>B36*C36</f>
        <v>0</v>
      </c>
    </row>
    <row r="37" spans="1:4" x14ac:dyDescent="0.25">
      <c r="C37" t="s">
        <v>15</v>
      </c>
      <c r="D37" s="1">
        <f>D36</f>
        <v>0</v>
      </c>
    </row>
  </sheetData>
  <mergeCells count="7">
    <mergeCell ref="B29:D29"/>
    <mergeCell ref="B1:K2"/>
    <mergeCell ref="C4:D4"/>
    <mergeCell ref="I4:L4"/>
    <mergeCell ref="C17:D17"/>
    <mergeCell ref="J17:L17"/>
    <mergeCell ref="J23:L23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7"/>
  <sheetViews>
    <sheetView workbookViewId="0">
      <selection activeCell="M29" sqref="M29"/>
    </sheetView>
  </sheetViews>
  <sheetFormatPr defaultRowHeight="15" x14ac:dyDescent="0.25"/>
  <cols>
    <col min="5" max="5" width="11.42578125" bestFit="1" customWidth="1"/>
    <col min="7" max="7" width="12.42578125" bestFit="1" customWidth="1"/>
  </cols>
  <sheetData>
    <row r="1" spans="1:17" x14ac:dyDescent="0.25">
      <c r="B1" s="9" t="s">
        <v>0</v>
      </c>
      <c r="C1" s="10"/>
      <c r="D1" s="10"/>
      <c r="E1" s="10"/>
      <c r="F1" s="10"/>
      <c r="G1" s="10"/>
      <c r="H1" s="10"/>
      <c r="I1" s="10"/>
      <c r="J1" s="10"/>
      <c r="K1" s="11"/>
    </row>
    <row r="2" spans="1:17" ht="15.75" thickBot="1" x14ac:dyDescent="0.3">
      <c r="B2" s="12"/>
      <c r="C2" s="13"/>
      <c r="D2" s="13"/>
      <c r="E2" s="13"/>
      <c r="F2" s="13"/>
      <c r="G2" s="13"/>
      <c r="H2" s="13"/>
      <c r="I2" s="13"/>
      <c r="J2" s="13"/>
      <c r="K2" s="14"/>
    </row>
    <row r="3" spans="1:17" ht="15.75" thickBot="1" x14ac:dyDescent="0.3"/>
    <row r="4" spans="1:17" ht="15.75" thickBot="1" x14ac:dyDescent="0.3">
      <c r="C4" s="6" t="s">
        <v>1</v>
      </c>
      <c r="D4" s="8"/>
      <c r="I4" s="15" t="s">
        <v>2</v>
      </c>
      <c r="J4" s="16"/>
      <c r="K4" s="16"/>
      <c r="L4" s="17"/>
    </row>
    <row r="5" spans="1:17" x14ac:dyDescent="0.25">
      <c r="A5" t="s">
        <v>3</v>
      </c>
      <c r="B5" t="s">
        <v>4</v>
      </c>
      <c r="C5" t="s">
        <v>5</v>
      </c>
      <c r="D5" t="s">
        <v>6</v>
      </c>
      <c r="I5" t="s">
        <v>3</v>
      </c>
      <c r="J5" t="s">
        <v>4</v>
      </c>
      <c r="K5" t="s">
        <v>5</v>
      </c>
      <c r="L5" t="s">
        <v>6</v>
      </c>
    </row>
    <row r="6" spans="1:17" x14ac:dyDescent="0.25">
      <c r="A6" t="s">
        <v>7</v>
      </c>
      <c r="B6" s="1">
        <v>0</v>
      </c>
      <c r="C6" s="1">
        <v>35</v>
      </c>
      <c r="D6" s="1">
        <f>B6*C6</f>
        <v>0</v>
      </c>
      <c r="G6">
        <f>11959+1230</f>
        <v>13189</v>
      </c>
      <c r="I6" t="s">
        <v>7</v>
      </c>
      <c r="J6" s="1">
        <v>0</v>
      </c>
      <c r="K6" s="1">
        <v>30</v>
      </c>
      <c r="L6" s="1">
        <f>J6*K6</f>
        <v>0</v>
      </c>
    </row>
    <row r="7" spans="1:17" x14ac:dyDescent="0.25">
      <c r="A7" t="s">
        <v>8</v>
      </c>
      <c r="B7" s="1">
        <v>0</v>
      </c>
      <c r="C7" s="1">
        <v>30</v>
      </c>
      <c r="D7" s="1">
        <f>B7*C7</f>
        <v>0</v>
      </c>
      <c r="J7" s="1"/>
      <c r="K7" s="1"/>
      <c r="L7" s="1"/>
    </row>
    <row r="8" spans="1:17" x14ac:dyDescent="0.25">
      <c r="A8" t="s">
        <v>9</v>
      </c>
      <c r="B8" s="1">
        <v>0</v>
      </c>
      <c r="C8" s="2">
        <v>20</v>
      </c>
      <c r="D8" s="1">
        <f>B8*C8</f>
        <v>0</v>
      </c>
      <c r="I8" t="s">
        <v>10</v>
      </c>
      <c r="J8" s="2">
        <v>0</v>
      </c>
      <c r="K8" s="2">
        <v>25</v>
      </c>
      <c r="L8" s="1">
        <f>J8*K8</f>
        <v>0</v>
      </c>
    </row>
    <row r="9" spans="1:17" x14ac:dyDescent="0.25">
      <c r="A9" t="s">
        <v>11</v>
      </c>
      <c r="B9" s="1">
        <v>43</v>
      </c>
      <c r="C9" s="2">
        <v>10</v>
      </c>
      <c r="D9" s="1">
        <f>B9*C9</f>
        <v>430</v>
      </c>
      <c r="E9" t="s">
        <v>12</v>
      </c>
      <c r="F9" t="s">
        <v>13</v>
      </c>
      <c r="G9" t="s">
        <v>14</v>
      </c>
      <c r="J9" s="2"/>
      <c r="K9" s="2"/>
      <c r="L9" s="1"/>
    </row>
    <row r="10" spans="1:17" x14ac:dyDescent="0.25">
      <c r="B10" s="2"/>
      <c r="C10" s="2" t="s">
        <v>15</v>
      </c>
      <c r="D10" s="2">
        <f>D6+D8+D7+D9</f>
        <v>430</v>
      </c>
      <c r="E10">
        <v>18024</v>
      </c>
      <c r="F10">
        <v>9000</v>
      </c>
      <c r="G10">
        <f>D10+E10-F10</f>
        <v>9454</v>
      </c>
      <c r="J10" s="2"/>
      <c r="K10" s="2" t="s">
        <v>15</v>
      </c>
      <c r="L10" s="2">
        <f>L6+L8</f>
        <v>0</v>
      </c>
    </row>
    <row r="11" spans="1:17" ht="15.75" thickBot="1" x14ac:dyDescent="0.3">
      <c r="B11" s="2"/>
      <c r="C11" s="2"/>
      <c r="D11" s="2"/>
      <c r="E11">
        <f>E10+D10</f>
        <v>18454</v>
      </c>
    </row>
    <row r="12" spans="1:17" ht="15.75" thickBot="1" x14ac:dyDescent="0.3">
      <c r="A12" t="s">
        <v>16</v>
      </c>
      <c r="B12" s="2">
        <v>0</v>
      </c>
      <c r="C12" s="2">
        <v>30</v>
      </c>
      <c r="D12" s="2">
        <f>B12*C12</f>
        <v>0</v>
      </c>
      <c r="I12" s="15" t="s">
        <v>25</v>
      </c>
      <c r="J12" s="16"/>
      <c r="K12" s="16"/>
      <c r="L12" s="17"/>
    </row>
    <row r="13" spans="1:17" x14ac:dyDescent="0.25">
      <c r="A13" t="s">
        <v>16</v>
      </c>
      <c r="B13" s="2">
        <v>0</v>
      </c>
      <c r="C13" s="2">
        <v>25</v>
      </c>
      <c r="D13" s="2">
        <f>B13*C13</f>
        <v>0</v>
      </c>
      <c r="I13" t="s">
        <v>7</v>
      </c>
      <c r="K13">
        <v>20</v>
      </c>
    </row>
    <row r="14" spans="1:17" x14ac:dyDescent="0.25">
      <c r="A14" t="s">
        <v>17</v>
      </c>
      <c r="B14" s="2">
        <v>2</v>
      </c>
      <c r="C14" s="2">
        <v>10</v>
      </c>
      <c r="D14" s="2">
        <f>B14*C14</f>
        <v>20</v>
      </c>
      <c r="E14" t="s">
        <v>12</v>
      </c>
      <c r="F14" t="s">
        <v>13</v>
      </c>
      <c r="G14" t="s">
        <v>14</v>
      </c>
    </row>
    <row r="15" spans="1:17" x14ac:dyDescent="0.25">
      <c r="C15" t="s">
        <v>18</v>
      </c>
      <c r="D15" s="2">
        <f>D12+D14+D13</f>
        <v>20</v>
      </c>
      <c r="E15">
        <v>1752</v>
      </c>
      <c r="F15">
        <v>1200</v>
      </c>
      <c r="G15">
        <f>D15+E15-F15</f>
        <v>572</v>
      </c>
      <c r="Q15">
        <f>4*500+17*200+33*100+4*50+4*20+2*10</f>
        <v>9000</v>
      </c>
    </row>
    <row r="16" spans="1:17" ht="15.75" thickBot="1" x14ac:dyDescent="0.3">
      <c r="E16">
        <f>E15+D15</f>
        <v>1772</v>
      </c>
    </row>
    <row r="17" spans="1:16" ht="15.75" thickBot="1" x14ac:dyDescent="0.3">
      <c r="C17" s="6" t="s">
        <v>19</v>
      </c>
      <c r="D17" s="8"/>
    </row>
    <row r="18" spans="1:16" ht="15.75" thickBot="1" x14ac:dyDescent="0.3">
      <c r="A18" t="s">
        <v>3</v>
      </c>
      <c r="B18" t="s">
        <v>4</v>
      </c>
      <c r="C18" t="s">
        <v>5</v>
      </c>
      <c r="D18" t="s">
        <v>6</v>
      </c>
      <c r="E18" t="s">
        <v>12</v>
      </c>
      <c r="F18" t="s">
        <v>13</v>
      </c>
      <c r="G18" t="s">
        <v>14</v>
      </c>
      <c r="J18" s="15" t="s">
        <v>20</v>
      </c>
      <c r="K18" s="16"/>
      <c r="L18" s="17"/>
    </row>
    <row r="19" spans="1:16" x14ac:dyDescent="0.25">
      <c r="A19" t="s">
        <v>7</v>
      </c>
      <c r="B19" s="1">
        <v>0</v>
      </c>
      <c r="C19" s="1">
        <v>35</v>
      </c>
      <c r="D19" s="2">
        <f>B19*C19</f>
        <v>0</v>
      </c>
      <c r="E19">
        <v>0</v>
      </c>
      <c r="I19" t="s">
        <v>3</v>
      </c>
      <c r="J19" t="s">
        <v>4</v>
      </c>
      <c r="K19" t="s">
        <v>5</v>
      </c>
      <c r="L19" t="s">
        <v>6</v>
      </c>
    </row>
    <row r="20" spans="1:16" x14ac:dyDescent="0.25">
      <c r="A20" t="s">
        <v>7</v>
      </c>
      <c r="B20" s="1">
        <v>0</v>
      </c>
      <c r="C20" s="1">
        <v>30</v>
      </c>
      <c r="D20" s="2">
        <f>B20*C20</f>
        <v>0</v>
      </c>
      <c r="I20" t="s">
        <v>7</v>
      </c>
      <c r="J20" s="2">
        <v>0</v>
      </c>
      <c r="K20" s="2">
        <v>20</v>
      </c>
      <c r="L20" s="2">
        <f>J20*K20</f>
        <v>0</v>
      </c>
    </row>
    <row r="21" spans="1:16" x14ac:dyDescent="0.25">
      <c r="A21" t="s">
        <v>10</v>
      </c>
      <c r="B21" s="1">
        <v>25</v>
      </c>
      <c r="C21" s="2">
        <v>10</v>
      </c>
      <c r="D21" s="2">
        <f>B21*C21</f>
        <v>250</v>
      </c>
      <c r="I21" t="s">
        <v>10</v>
      </c>
      <c r="J21" s="2">
        <v>0</v>
      </c>
      <c r="K21" s="2">
        <v>10</v>
      </c>
      <c r="L21" s="2">
        <f>J21*K21</f>
        <v>0</v>
      </c>
    </row>
    <row r="22" spans="1:16" x14ac:dyDescent="0.25">
      <c r="B22" s="1"/>
      <c r="C22" s="2" t="s">
        <v>15</v>
      </c>
      <c r="D22" s="2">
        <f>SUM(D19:D21)</f>
        <v>250</v>
      </c>
      <c r="E22">
        <v>9179</v>
      </c>
      <c r="F22">
        <v>300</v>
      </c>
      <c r="G22">
        <f>D22+E22-F22</f>
        <v>9129</v>
      </c>
      <c r="J22" s="1"/>
      <c r="K22" s="2" t="s">
        <v>15</v>
      </c>
      <c r="L22" s="2">
        <f>L20+L21</f>
        <v>0</v>
      </c>
    </row>
    <row r="23" spans="1:16" ht="15.75" thickBot="1" x14ac:dyDescent="0.3">
      <c r="B23" s="1"/>
      <c r="C23" s="2"/>
      <c r="D23" s="2"/>
      <c r="E23">
        <f>D22+E22</f>
        <v>9429</v>
      </c>
    </row>
    <row r="24" spans="1:16" ht="15.75" thickBot="1" x14ac:dyDescent="0.3">
      <c r="A24" t="s">
        <v>16</v>
      </c>
      <c r="B24" s="1">
        <v>5</v>
      </c>
      <c r="C24" s="2">
        <v>25</v>
      </c>
      <c r="D24" s="2">
        <f>B24*C24</f>
        <v>125</v>
      </c>
      <c r="F24" s="2"/>
      <c r="G24" s="2"/>
      <c r="I24" s="1"/>
      <c r="J24" s="15" t="s">
        <v>21</v>
      </c>
      <c r="K24" s="16"/>
      <c r="L24" s="17"/>
    </row>
    <row r="25" spans="1:16" x14ac:dyDescent="0.25">
      <c r="A25" t="s">
        <v>17</v>
      </c>
      <c r="B25" s="1">
        <v>3</v>
      </c>
      <c r="C25" s="2">
        <v>10</v>
      </c>
      <c r="D25" s="2">
        <f>B25*C25</f>
        <v>30</v>
      </c>
      <c r="E25" t="s">
        <v>12</v>
      </c>
      <c r="F25" t="s">
        <v>13</v>
      </c>
      <c r="G25" t="s">
        <v>14</v>
      </c>
      <c r="H25" s="2"/>
      <c r="I25" t="s">
        <v>11</v>
      </c>
      <c r="J25" s="2">
        <v>0</v>
      </c>
      <c r="K25" s="2">
        <v>10</v>
      </c>
      <c r="L25" s="1">
        <f>J25*K25</f>
        <v>0</v>
      </c>
    </row>
    <row r="26" spans="1:16" x14ac:dyDescent="0.25">
      <c r="C26" t="s">
        <v>15</v>
      </c>
      <c r="D26" s="1">
        <f>D25+D24</f>
        <v>155</v>
      </c>
      <c r="E26">
        <v>1904</v>
      </c>
      <c r="F26">
        <v>0</v>
      </c>
      <c r="G26">
        <f>D26+E26-F26</f>
        <v>2059</v>
      </c>
      <c r="H26" s="2"/>
      <c r="J26" s="1"/>
      <c r="K26" s="1" t="s">
        <v>18</v>
      </c>
      <c r="L26" s="1">
        <f>L25</f>
        <v>0</v>
      </c>
      <c r="P26">
        <f>108120+75292</f>
        <v>183412</v>
      </c>
    </row>
    <row r="27" spans="1:16" x14ac:dyDescent="0.25">
      <c r="E27">
        <f>D26+E26</f>
        <v>2059</v>
      </c>
      <c r="J27" s="2"/>
      <c r="K27" s="2"/>
      <c r="L27" s="1"/>
    </row>
    <row r="28" spans="1:16" ht="15.75" thickBot="1" x14ac:dyDescent="0.3">
      <c r="I28" t="s">
        <v>17</v>
      </c>
      <c r="J28" s="1">
        <v>0</v>
      </c>
      <c r="K28" s="1">
        <v>10</v>
      </c>
      <c r="L28" s="1">
        <f>J28*K28</f>
        <v>0</v>
      </c>
    </row>
    <row r="29" spans="1:16" ht="15.75" thickBot="1" x14ac:dyDescent="0.3">
      <c r="B29" s="6" t="s">
        <v>22</v>
      </c>
      <c r="C29" s="7"/>
      <c r="D29" s="8"/>
      <c r="J29" s="2"/>
      <c r="K29" s="2" t="s">
        <v>18</v>
      </c>
      <c r="L29" s="2">
        <f>L28</f>
        <v>0</v>
      </c>
    </row>
    <row r="30" spans="1:16" x14ac:dyDescent="0.25">
      <c r="A30" t="s">
        <v>3</v>
      </c>
      <c r="B30" t="s">
        <v>4</v>
      </c>
      <c r="C30" t="s">
        <v>5</v>
      </c>
      <c r="D30" t="s">
        <v>6</v>
      </c>
    </row>
    <row r="31" spans="1:16" x14ac:dyDescent="0.25">
      <c r="A31" t="s">
        <v>23</v>
      </c>
      <c r="B31" s="1">
        <v>0</v>
      </c>
      <c r="C31" s="1">
        <v>25</v>
      </c>
      <c r="D31" s="2">
        <f>B31*C31</f>
        <v>0</v>
      </c>
    </row>
    <row r="32" spans="1:16" x14ac:dyDescent="0.25">
      <c r="A32" t="s">
        <v>24</v>
      </c>
      <c r="B32" s="1">
        <v>0</v>
      </c>
      <c r="C32" s="1">
        <v>10</v>
      </c>
      <c r="D32" s="2">
        <f>B32*C32</f>
        <v>0</v>
      </c>
    </row>
    <row r="33" spans="1:4" x14ac:dyDescent="0.25">
      <c r="A33" t="s">
        <v>10</v>
      </c>
      <c r="B33" s="2">
        <v>0</v>
      </c>
      <c r="C33" s="2">
        <v>10</v>
      </c>
      <c r="D33" s="2">
        <f>B33*C33</f>
        <v>0</v>
      </c>
    </row>
    <row r="34" spans="1:4" x14ac:dyDescent="0.25">
      <c r="B34" s="2"/>
      <c r="C34" s="2" t="s">
        <v>15</v>
      </c>
      <c r="D34" s="2">
        <f>D31+D33</f>
        <v>0</v>
      </c>
    </row>
    <row r="35" spans="1:4" x14ac:dyDescent="0.25">
      <c r="B35" s="2"/>
      <c r="C35" s="2"/>
      <c r="D35" s="2"/>
    </row>
    <row r="36" spans="1:4" x14ac:dyDescent="0.25">
      <c r="A36" t="s">
        <v>16</v>
      </c>
      <c r="B36" s="2">
        <v>0</v>
      </c>
      <c r="C36" s="2">
        <v>25</v>
      </c>
      <c r="D36" s="2">
        <f>B36*C36</f>
        <v>0</v>
      </c>
    </row>
    <row r="37" spans="1:4" x14ac:dyDescent="0.25">
      <c r="C37" t="s">
        <v>15</v>
      </c>
      <c r="D37" s="1">
        <f>D36</f>
        <v>0</v>
      </c>
    </row>
  </sheetData>
  <mergeCells count="8">
    <mergeCell ref="J24:L24"/>
    <mergeCell ref="B29:D29"/>
    <mergeCell ref="B1:K2"/>
    <mergeCell ref="C4:D4"/>
    <mergeCell ref="I4:L4"/>
    <mergeCell ref="I12:L12"/>
    <mergeCell ref="C17:D17"/>
    <mergeCell ref="J18:L18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7"/>
  <sheetViews>
    <sheetView workbookViewId="0">
      <selection activeCell="T17" sqref="T17"/>
    </sheetView>
  </sheetViews>
  <sheetFormatPr defaultRowHeight="15" x14ac:dyDescent="0.25"/>
  <cols>
    <col min="5" max="5" width="11.42578125" bestFit="1" customWidth="1"/>
    <col min="7" max="7" width="12.42578125" bestFit="1" customWidth="1"/>
  </cols>
  <sheetData>
    <row r="1" spans="1:20" x14ac:dyDescent="0.25">
      <c r="B1" s="9" t="s">
        <v>0</v>
      </c>
      <c r="C1" s="10"/>
      <c r="D1" s="10"/>
      <c r="E1" s="10"/>
      <c r="F1" s="10"/>
      <c r="G1" s="10"/>
      <c r="H1" s="10"/>
      <c r="I1" s="10"/>
      <c r="J1" s="10"/>
      <c r="K1" s="11"/>
    </row>
    <row r="2" spans="1:20" ht="15.75" thickBot="1" x14ac:dyDescent="0.3">
      <c r="B2" s="12"/>
      <c r="C2" s="13"/>
      <c r="D2" s="13"/>
      <c r="E2" s="13"/>
      <c r="F2" s="13"/>
      <c r="G2" s="13"/>
      <c r="H2" s="13"/>
      <c r="I2" s="13"/>
      <c r="J2" s="13"/>
      <c r="K2" s="14"/>
    </row>
    <row r="3" spans="1:20" ht="15.75" thickBot="1" x14ac:dyDescent="0.3"/>
    <row r="4" spans="1:20" ht="15.75" thickBot="1" x14ac:dyDescent="0.3">
      <c r="C4" s="6" t="s">
        <v>1</v>
      </c>
      <c r="D4" s="8"/>
      <c r="I4" s="15" t="s">
        <v>2</v>
      </c>
      <c r="J4" s="16"/>
      <c r="K4" s="16"/>
      <c r="L4" s="17"/>
    </row>
    <row r="5" spans="1:20" x14ac:dyDescent="0.25">
      <c r="A5" t="s">
        <v>3</v>
      </c>
      <c r="B5" t="s">
        <v>4</v>
      </c>
      <c r="C5" t="s">
        <v>5</v>
      </c>
      <c r="D5" t="s">
        <v>6</v>
      </c>
      <c r="I5" t="s">
        <v>3</v>
      </c>
      <c r="J5" t="s">
        <v>4</v>
      </c>
      <c r="K5" t="s">
        <v>5</v>
      </c>
      <c r="L5" t="s">
        <v>6</v>
      </c>
    </row>
    <row r="6" spans="1:20" x14ac:dyDescent="0.25">
      <c r="A6" t="s">
        <v>7</v>
      </c>
      <c r="B6" s="1">
        <v>0</v>
      </c>
      <c r="C6" s="1">
        <v>35</v>
      </c>
      <c r="D6" s="1">
        <f>B6*C6</f>
        <v>0</v>
      </c>
      <c r="G6">
        <f>11959+1230</f>
        <v>13189</v>
      </c>
      <c r="I6" t="s">
        <v>7</v>
      </c>
      <c r="J6" s="1">
        <v>0</v>
      </c>
      <c r="K6" s="1">
        <v>30</v>
      </c>
      <c r="L6" s="1">
        <f>J6*K6</f>
        <v>0</v>
      </c>
    </row>
    <row r="7" spans="1:20" x14ac:dyDescent="0.25">
      <c r="A7" t="s">
        <v>8</v>
      </c>
      <c r="B7" s="1">
        <v>0</v>
      </c>
      <c r="C7" s="1">
        <v>30</v>
      </c>
      <c r="D7" s="1">
        <f>B7*C7</f>
        <v>0</v>
      </c>
      <c r="J7" s="1"/>
      <c r="K7" s="1"/>
      <c r="L7" s="1"/>
    </row>
    <row r="8" spans="1:20" x14ac:dyDescent="0.25">
      <c r="A8" t="s">
        <v>9</v>
      </c>
      <c r="B8" s="1">
        <v>0</v>
      </c>
      <c r="C8" s="2">
        <v>20</v>
      </c>
      <c r="D8" s="1">
        <f>B8*C8</f>
        <v>0</v>
      </c>
      <c r="I8" t="s">
        <v>10</v>
      </c>
      <c r="J8" s="2">
        <v>0</v>
      </c>
      <c r="K8" s="2">
        <v>25</v>
      </c>
      <c r="L8" s="1">
        <f>J8*K8</f>
        <v>0</v>
      </c>
    </row>
    <row r="9" spans="1:20" x14ac:dyDescent="0.25">
      <c r="A9" t="s">
        <v>11</v>
      </c>
      <c r="B9" s="1">
        <f>28+39+6</f>
        <v>73</v>
      </c>
      <c r="C9" s="2">
        <v>10</v>
      </c>
      <c r="D9" s="1">
        <f>B9*C9</f>
        <v>730</v>
      </c>
      <c r="E9" t="s">
        <v>12</v>
      </c>
      <c r="F9" t="s">
        <v>13</v>
      </c>
      <c r="G9" t="s">
        <v>14</v>
      </c>
      <c r="J9" s="2"/>
      <c r="K9" s="2"/>
      <c r="L9" s="1"/>
    </row>
    <row r="10" spans="1:20" x14ac:dyDescent="0.25">
      <c r="B10" s="2"/>
      <c r="C10" s="2" t="s">
        <v>15</v>
      </c>
      <c r="D10" s="2">
        <f>D6+D8+D7+D9</f>
        <v>730</v>
      </c>
      <c r="E10">
        <v>9454</v>
      </c>
      <c r="F10">
        <v>0</v>
      </c>
      <c r="G10">
        <f>D10+E10-F10</f>
        <v>10184</v>
      </c>
      <c r="J10" s="2"/>
      <c r="K10" s="2" t="s">
        <v>15</v>
      </c>
      <c r="L10" s="2">
        <f>L6+L8</f>
        <v>0</v>
      </c>
    </row>
    <row r="11" spans="1:20" ht="15.75" thickBot="1" x14ac:dyDescent="0.3">
      <c r="B11" s="2"/>
      <c r="C11" s="2"/>
      <c r="D11" s="2"/>
      <c r="E11">
        <f>E10+D10</f>
        <v>10184</v>
      </c>
    </row>
    <row r="12" spans="1:20" ht="15.75" thickBot="1" x14ac:dyDescent="0.3">
      <c r="A12" t="s">
        <v>16</v>
      </c>
      <c r="B12" s="2">
        <v>0</v>
      </c>
      <c r="C12" s="2">
        <v>30</v>
      </c>
      <c r="D12" s="2">
        <f>B12*C12</f>
        <v>0</v>
      </c>
      <c r="I12" s="15" t="s">
        <v>25</v>
      </c>
      <c r="J12" s="16"/>
      <c r="K12" s="16"/>
      <c r="L12" s="17"/>
    </row>
    <row r="13" spans="1:20" x14ac:dyDescent="0.25">
      <c r="A13" t="s">
        <v>16</v>
      </c>
      <c r="B13" s="2">
        <v>3</v>
      </c>
      <c r="C13" s="2">
        <v>25</v>
      </c>
      <c r="D13" s="2">
        <f>B13*C13</f>
        <v>75</v>
      </c>
      <c r="I13" t="s">
        <v>7</v>
      </c>
      <c r="K13">
        <v>20</v>
      </c>
    </row>
    <row r="14" spans="1:20" x14ac:dyDescent="0.25">
      <c r="A14" t="s">
        <v>17</v>
      </c>
      <c r="B14" s="2">
        <v>6</v>
      </c>
      <c r="C14" s="2">
        <v>10</v>
      </c>
      <c r="D14" s="2">
        <f>B14*C14</f>
        <v>60</v>
      </c>
      <c r="E14" t="s">
        <v>12</v>
      </c>
      <c r="F14" t="s">
        <v>13</v>
      </c>
      <c r="G14" t="s">
        <v>14</v>
      </c>
    </row>
    <row r="15" spans="1:20" x14ac:dyDescent="0.25">
      <c r="C15" t="s">
        <v>18</v>
      </c>
      <c r="D15" s="2">
        <f>D12+D14+D13</f>
        <v>135</v>
      </c>
      <c r="E15">
        <v>572</v>
      </c>
      <c r="F15">
        <v>0</v>
      </c>
      <c r="G15">
        <f>D15+E15-F15</f>
        <v>707</v>
      </c>
      <c r="Q15">
        <f>4*500+17*200+33*100+4*50+4*20+2*10</f>
        <v>9000</v>
      </c>
      <c r="T15">
        <f>37*30</f>
        <v>1110</v>
      </c>
    </row>
    <row r="16" spans="1:20" ht="15.75" thickBot="1" x14ac:dyDescent="0.3">
      <c r="E16">
        <f>E15+D15</f>
        <v>707</v>
      </c>
      <c r="T16">
        <f>38*30</f>
        <v>1140</v>
      </c>
    </row>
    <row r="17" spans="1:16" ht="15.75" thickBot="1" x14ac:dyDescent="0.3">
      <c r="C17" s="6" t="s">
        <v>19</v>
      </c>
      <c r="D17" s="8"/>
    </row>
    <row r="18" spans="1:16" ht="15.75" thickBot="1" x14ac:dyDescent="0.3">
      <c r="A18" t="s">
        <v>3</v>
      </c>
      <c r="B18" t="s">
        <v>4</v>
      </c>
      <c r="C18" t="s">
        <v>5</v>
      </c>
      <c r="D18" t="s">
        <v>6</v>
      </c>
      <c r="E18" t="s">
        <v>12</v>
      </c>
      <c r="F18" t="s">
        <v>13</v>
      </c>
      <c r="G18" t="s">
        <v>14</v>
      </c>
      <c r="J18" s="15" t="s">
        <v>20</v>
      </c>
      <c r="K18" s="16"/>
      <c r="L18" s="17"/>
    </row>
    <row r="19" spans="1:16" x14ac:dyDescent="0.25">
      <c r="A19" t="s">
        <v>7</v>
      </c>
      <c r="B19" s="1">
        <v>0</v>
      </c>
      <c r="C19" s="1">
        <v>35</v>
      </c>
      <c r="D19" s="2">
        <f>B19*C19</f>
        <v>0</v>
      </c>
      <c r="E19">
        <v>0</v>
      </c>
      <c r="I19" t="s">
        <v>3</v>
      </c>
      <c r="J19" t="s">
        <v>4</v>
      </c>
      <c r="K19" t="s">
        <v>5</v>
      </c>
      <c r="L19" t="s">
        <v>6</v>
      </c>
    </row>
    <row r="20" spans="1:16" x14ac:dyDescent="0.25">
      <c r="A20" t="s">
        <v>7</v>
      </c>
      <c r="B20" s="1">
        <v>0</v>
      </c>
      <c r="C20" s="1">
        <v>30</v>
      </c>
      <c r="D20" s="2">
        <f>B20*C20</f>
        <v>0</v>
      </c>
      <c r="I20" t="s">
        <v>7</v>
      </c>
      <c r="J20" s="2">
        <v>0</v>
      </c>
      <c r="K20" s="2">
        <v>20</v>
      </c>
      <c r="L20" s="2">
        <f>J20*K20</f>
        <v>0</v>
      </c>
    </row>
    <row r="21" spans="1:16" x14ac:dyDescent="0.25">
      <c r="A21" t="s">
        <v>10</v>
      </c>
      <c r="B21" s="1">
        <v>25</v>
      </c>
      <c r="C21" s="2">
        <v>10</v>
      </c>
      <c r="D21" s="2">
        <f>B21*C21</f>
        <v>250</v>
      </c>
      <c r="I21" t="s">
        <v>10</v>
      </c>
      <c r="J21" s="2">
        <v>0</v>
      </c>
      <c r="K21" s="2">
        <v>10</v>
      </c>
      <c r="L21" s="2">
        <f>J21*K21</f>
        <v>0</v>
      </c>
    </row>
    <row r="22" spans="1:16" x14ac:dyDescent="0.25">
      <c r="B22" s="1"/>
      <c r="C22" s="2" t="s">
        <v>15</v>
      </c>
      <c r="D22" s="2">
        <f>SUM(D19:D21)</f>
        <v>250</v>
      </c>
      <c r="E22">
        <v>9179</v>
      </c>
      <c r="F22">
        <v>300</v>
      </c>
      <c r="G22">
        <f>D22+E22-F22</f>
        <v>9129</v>
      </c>
      <c r="J22" s="1"/>
      <c r="K22" s="2" t="s">
        <v>15</v>
      </c>
      <c r="L22" s="2">
        <f>L20+L21</f>
        <v>0</v>
      </c>
    </row>
    <row r="23" spans="1:16" ht="15.75" thickBot="1" x14ac:dyDescent="0.3">
      <c r="B23" s="1"/>
      <c r="C23" s="2"/>
      <c r="D23" s="2"/>
      <c r="E23">
        <f>D22+E22</f>
        <v>9429</v>
      </c>
    </row>
    <row r="24" spans="1:16" ht="15.75" thickBot="1" x14ac:dyDescent="0.3">
      <c r="A24" t="s">
        <v>16</v>
      </c>
      <c r="B24" s="1">
        <v>5</v>
      </c>
      <c r="C24" s="2">
        <v>25</v>
      </c>
      <c r="D24" s="2">
        <f>B24*C24</f>
        <v>125</v>
      </c>
      <c r="F24" s="2"/>
      <c r="G24" s="2"/>
      <c r="I24" s="1"/>
      <c r="J24" s="15" t="s">
        <v>21</v>
      </c>
      <c r="K24" s="16"/>
      <c r="L24" s="17"/>
    </row>
    <row r="25" spans="1:16" x14ac:dyDescent="0.25">
      <c r="A25" t="s">
        <v>17</v>
      </c>
      <c r="B25" s="1">
        <v>3</v>
      </c>
      <c r="C25" s="2">
        <v>10</v>
      </c>
      <c r="D25" s="2">
        <f>B25*C25</f>
        <v>30</v>
      </c>
      <c r="E25" t="s">
        <v>12</v>
      </c>
      <c r="F25" t="s">
        <v>13</v>
      </c>
      <c r="G25" t="s">
        <v>14</v>
      </c>
      <c r="H25" s="2"/>
      <c r="I25" t="s">
        <v>11</v>
      </c>
      <c r="J25" s="2">
        <v>0</v>
      </c>
      <c r="K25" s="2">
        <v>10</v>
      </c>
      <c r="L25" s="1">
        <f>J25*K25</f>
        <v>0</v>
      </c>
    </row>
    <row r="26" spans="1:16" x14ac:dyDescent="0.25">
      <c r="C26" t="s">
        <v>15</v>
      </c>
      <c r="D26" s="1">
        <f>D25+D24</f>
        <v>155</v>
      </c>
      <c r="E26">
        <v>1904</v>
      </c>
      <c r="F26">
        <v>0</v>
      </c>
      <c r="G26">
        <f>D26+E26-F26</f>
        <v>2059</v>
      </c>
      <c r="H26" s="2"/>
      <c r="J26" s="1"/>
      <c r="K26" s="1" t="s">
        <v>18</v>
      </c>
      <c r="L26" s="1">
        <f>L25</f>
        <v>0</v>
      </c>
      <c r="P26">
        <f>108120+75292</f>
        <v>183412</v>
      </c>
    </row>
    <row r="27" spans="1:16" x14ac:dyDescent="0.25">
      <c r="E27">
        <f>D26+E26</f>
        <v>2059</v>
      </c>
      <c r="J27" s="2"/>
      <c r="K27" s="2"/>
      <c r="L27" s="1"/>
    </row>
    <row r="28" spans="1:16" ht="15.75" thickBot="1" x14ac:dyDescent="0.3">
      <c r="I28" t="s">
        <v>17</v>
      </c>
      <c r="J28" s="1">
        <v>0</v>
      </c>
      <c r="K28" s="1">
        <v>10</v>
      </c>
      <c r="L28" s="1">
        <f>J28*K28</f>
        <v>0</v>
      </c>
    </row>
    <row r="29" spans="1:16" ht="15.75" thickBot="1" x14ac:dyDescent="0.3">
      <c r="B29" s="6" t="s">
        <v>22</v>
      </c>
      <c r="C29" s="7"/>
      <c r="D29" s="8"/>
      <c r="J29" s="2"/>
      <c r="K29" s="2" t="s">
        <v>18</v>
      </c>
      <c r="L29" s="2">
        <f>L28</f>
        <v>0</v>
      </c>
    </row>
    <row r="30" spans="1:16" x14ac:dyDescent="0.25">
      <c r="A30" t="s">
        <v>3</v>
      </c>
      <c r="B30" t="s">
        <v>4</v>
      </c>
      <c r="C30" t="s">
        <v>5</v>
      </c>
      <c r="D30" t="s">
        <v>6</v>
      </c>
    </row>
    <row r="31" spans="1:16" x14ac:dyDescent="0.25">
      <c r="A31" t="s">
        <v>23</v>
      </c>
      <c r="B31" s="1">
        <v>0</v>
      </c>
      <c r="C31" s="1">
        <v>25</v>
      </c>
      <c r="D31" s="2">
        <f>B31*C31</f>
        <v>0</v>
      </c>
    </row>
    <row r="32" spans="1:16" x14ac:dyDescent="0.25">
      <c r="A32" t="s">
        <v>24</v>
      </c>
      <c r="B32" s="1">
        <v>0</v>
      </c>
      <c r="C32" s="1">
        <v>10</v>
      </c>
      <c r="D32" s="2">
        <f>B32*C32</f>
        <v>0</v>
      </c>
    </row>
    <row r="33" spans="1:4" x14ac:dyDescent="0.25">
      <c r="A33" t="s">
        <v>10</v>
      </c>
      <c r="B33" s="2">
        <v>0</v>
      </c>
      <c r="C33" s="2">
        <v>10</v>
      </c>
      <c r="D33" s="2">
        <f>B33*C33</f>
        <v>0</v>
      </c>
    </row>
    <row r="34" spans="1:4" x14ac:dyDescent="0.25">
      <c r="B34" s="2"/>
      <c r="C34" s="2" t="s">
        <v>15</v>
      </c>
      <c r="D34" s="2">
        <f>D31+D33</f>
        <v>0</v>
      </c>
    </row>
    <row r="35" spans="1:4" x14ac:dyDescent="0.25">
      <c r="B35" s="2"/>
      <c r="C35" s="2"/>
      <c r="D35" s="2"/>
    </row>
    <row r="36" spans="1:4" x14ac:dyDescent="0.25">
      <c r="A36" t="s">
        <v>16</v>
      </c>
      <c r="B36" s="2">
        <v>0</v>
      </c>
      <c r="C36" s="2">
        <v>25</v>
      </c>
      <c r="D36" s="2">
        <f>B36*C36</f>
        <v>0</v>
      </c>
    </row>
    <row r="37" spans="1:4" x14ac:dyDescent="0.25">
      <c r="C37" t="s">
        <v>15</v>
      </c>
      <c r="D37" s="1">
        <f>D36</f>
        <v>0</v>
      </c>
    </row>
  </sheetData>
  <mergeCells count="8">
    <mergeCell ref="J24:L24"/>
    <mergeCell ref="B29:D29"/>
    <mergeCell ref="B1:K2"/>
    <mergeCell ref="C4:D4"/>
    <mergeCell ref="I4:L4"/>
    <mergeCell ref="I12:L12"/>
    <mergeCell ref="C17:D17"/>
    <mergeCell ref="J18:L18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7"/>
  <sheetViews>
    <sheetView workbookViewId="0">
      <selection activeCell="B7" sqref="B7"/>
    </sheetView>
  </sheetViews>
  <sheetFormatPr defaultRowHeight="15" x14ac:dyDescent="0.25"/>
  <cols>
    <col min="5" max="5" width="11.42578125" bestFit="1" customWidth="1"/>
    <col min="7" max="7" width="12.42578125" bestFit="1" customWidth="1"/>
  </cols>
  <sheetData>
    <row r="1" spans="1:17" x14ac:dyDescent="0.25">
      <c r="B1" s="9" t="s">
        <v>0</v>
      </c>
      <c r="C1" s="10"/>
      <c r="D1" s="10"/>
      <c r="E1" s="10"/>
      <c r="F1" s="10"/>
      <c r="G1" s="10"/>
      <c r="H1" s="10"/>
      <c r="I1" s="10"/>
      <c r="J1" s="10"/>
      <c r="K1" s="11"/>
    </row>
    <row r="2" spans="1:17" ht="15.75" thickBot="1" x14ac:dyDescent="0.3">
      <c r="B2" s="12"/>
      <c r="C2" s="13"/>
      <c r="D2" s="13"/>
      <c r="E2" s="13"/>
      <c r="F2" s="13"/>
      <c r="G2" s="13"/>
      <c r="H2" s="13"/>
      <c r="I2" s="13"/>
      <c r="J2" s="13"/>
      <c r="K2" s="14"/>
    </row>
    <row r="3" spans="1:17" ht="15.75" thickBot="1" x14ac:dyDescent="0.3"/>
    <row r="4" spans="1:17" ht="15.75" thickBot="1" x14ac:dyDescent="0.3">
      <c r="C4" s="6" t="s">
        <v>1</v>
      </c>
      <c r="D4" s="8"/>
      <c r="I4" s="15" t="s">
        <v>2</v>
      </c>
      <c r="J4" s="16"/>
      <c r="K4" s="16"/>
      <c r="L4" s="17"/>
    </row>
    <row r="5" spans="1:17" x14ac:dyDescent="0.25">
      <c r="A5" t="s">
        <v>3</v>
      </c>
      <c r="B5" t="s">
        <v>4</v>
      </c>
      <c r="C5" t="s">
        <v>5</v>
      </c>
      <c r="D5" t="s">
        <v>6</v>
      </c>
      <c r="I5" t="s">
        <v>3</v>
      </c>
      <c r="J5" t="s">
        <v>4</v>
      </c>
      <c r="K5" t="s">
        <v>5</v>
      </c>
      <c r="L5" t="s">
        <v>6</v>
      </c>
    </row>
    <row r="6" spans="1:17" x14ac:dyDescent="0.25">
      <c r="A6" t="s">
        <v>7</v>
      </c>
      <c r="B6" s="1">
        <v>0</v>
      </c>
      <c r="C6" s="1">
        <v>35</v>
      </c>
      <c r="D6" s="1">
        <f>B6*C6</f>
        <v>0</v>
      </c>
      <c r="G6">
        <f>11959+1230</f>
        <v>13189</v>
      </c>
      <c r="I6" t="s">
        <v>7</v>
      </c>
      <c r="J6" s="1">
        <v>0</v>
      </c>
      <c r="K6" s="1">
        <v>30</v>
      </c>
      <c r="L6" s="1">
        <f>J6*K6</f>
        <v>0</v>
      </c>
    </row>
    <row r="7" spans="1:17" x14ac:dyDescent="0.25">
      <c r="A7" t="s">
        <v>8</v>
      </c>
      <c r="B7" s="1">
        <f>19+15</f>
        <v>34</v>
      </c>
      <c r="C7" s="1">
        <v>30</v>
      </c>
      <c r="D7" s="1">
        <f>B7*C7</f>
        <v>1020</v>
      </c>
      <c r="J7" s="1"/>
      <c r="K7" s="1"/>
      <c r="L7" s="1"/>
    </row>
    <row r="8" spans="1:17" x14ac:dyDescent="0.25">
      <c r="A8" t="s">
        <v>9</v>
      </c>
      <c r="B8" s="1">
        <v>19</v>
      </c>
      <c r="C8" s="2">
        <v>20</v>
      </c>
      <c r="D8" s="1">
        <f>B8*C8</f>
        <v>380</v>
      </c>
      <c r="I8" t="s">
        <v>10</v>
      </c>
      <c r="J8" s="2">
        <v>0</v>
      </c>
      <c r="K8" s="2">
        <v>25</v>
      </c>
      <c r="L8" s="1">
        <f>J8*K8</f>
        <v>0</v>
      </c>
    </row>
    <row r="9" spans="1:17" x14ac:dyDescent="0.25">
      <c r="A9" t="s">
        <v>11</v>
      </c>
      <c r="B9" s="1">
        <v>47</v>
      </c>
      <c r="C9" s="2">
        <v>10</v>
      </c>
      <c r="D9" s="1">
        <f>B9*C9</f>
        <v>470</v>
      </c>
      <c r="E9" t="s">
        <v>12</v>
      </c>
      <c r="F9" t="s">
        <v>13</v>
      </c>
      <c r="G9" t="s">
        <v>14</v>
      </c>
      <c r="J9" s="2"/>
      <c r="K9" s="2"/>
      <c r="L9" s="1"/>
    </row>
    <row r="10" spans="1:17" x14ac:dyDescent="0.25">
      <c r="B10" s="2"/>
      <c r="C10" s="2" t="s">
        <v>15</v>
      </c>
      <c r="D10" s="2">
        <f>D6+D8+D7+D9</f>
        <v>1870</v>
      </c>
      <c r="E10">
        <v>10184</v>
      </c>
      <c r="F10">
        <v>0</v>
      </c>
      <c r="G10">
        <f>D10+E10-F10</f>
        <v>12054</v>
      </c>
      <c r="J10" s="2"/>
      <c r="K10" s="2" t="s">
        <v>15</v>
      </c>
      <c r="L10" s="2">
        <f>L6+L8</f>
        <v>0</v>
      </c>
    </row>
    <row r="11" spans="1:17" ht="15.75" thickBot="1" x14ac:dyDescent="0.3">
      <c r="B11" s="2"/>
      <c r="C11" s="2"/>
      <c r="D11" s="2"/>
      <c r="E11">
        <f>E10+D10</f>
        <v>12054</v>
      </c>
    </row>
    <row r="12" spans="1:17" ht="15.75" thickBot="1" x14ac:dyDescent="0.3">
      <c r="A12" t="s">
        <v>16</v>
      </c>
      <c r="B12" s="2">
        <v>0</v>
      </c>
      <c r="C12" s="2">
        <v>30</v>
      </c>
      <c r="D12" s="2">
        <f>B12*C12</f>
        <v>0</v>
      </c>
      <c r="I12" s="15" t="s">
        <v>25</v>
      </c>
      <c r="J12" s="16"/>
      <c r="K12" s="16"/>
      <c r="L12" s="17"/>
    </row>
    <row r="13" spans="1:17" x14ac:dyDescent="0.25">
      <c r="A13" t="s">
        <v>16</v>
      </c>
      <c r="B13" s="2">
        <v>3</v>
      </c>
      <c r="C13" s="2">
        <v>25</v>
      </c>
      <c r="D13" s="2">
        <f>B13*C13</f>
        <v>75</v>
      </c>
      <c r="I13" t="s">
        <v>7</v>
      </c>
      <c r="K13">
        <v>20</v>
      </c>
    </row>
    <row r="14" spans="1:17" x14ac:dyDescent="0.25">
      <c r="A14" t="s">
        <v>17</v>
      </c>
      <c r="B14" s="2">
        <v>13</v>
      </c>
      <c r="C14" s="2">
        <v>10</v>
      </c>
      <c r="D14" s="2">
        <f>B14*C14</f>
        <v>130</v>
      </c>
      <c r="E14" t="s">
        <v>12</v>
      </c>
      <c r="F14" t="s">
        <v>13</v>
      </c>
      <c r="G14" t="s">
        <v>14</v>
      </c>
    </row>
    <row r="15" spans="1:17" x14ac:dyDescent="0.25">
      <c r="C15" t="s">
        <v>18</v>
      </c>
      <c r="D15" s="2">
        <f>D12+D14+D13</f>
        <v>205</v>
      </c>
      <c r="E15">
        <v>707</v>
      </c>
      <c r="F15">
        <v>0</v>
      </c>
      <c r="G15">
        <f>D15+E15-F15</f>
        <v>912</v>
      </c>
      <c r="Q15">
        <f>4*500+17*200+33*100+4*50+4*20+2*10</f>
        <v>9000</v>
      </c>
    </row>
    <row r="16" spans="1:17" ht="15.75" thickBot="1" x14ac:dyDescent="0.3">
      <c r="E16">
        <f>E15+D15</f>
        <v>912</v>
      </c>
    </row>
    <row r="17" spans="1:16" ht="15.75" thickBot="1" x14ac:dyDescent="0.3">
      <c r="C17" s="6" t="s">
        <v>19</v>
      </c>
      <c r="D17" s="8"/>
    </row>
    <row r="18" spans="1:16" ht="15.75" thickBot="1" x14ac:dyDescent="0.3">
      <c r="A18" t="s">
        <v>3</v>
      </c>
      <c r="B18" t="s">
        <v>4</v>
      </c>
      <c r="C18" t="s">
        <v>5</v>
      </c>
      <c r="D18" t="s">
        <v>6</v>
      </c>
      <c r="E18" t="s">
        <v>12</v>
      </c>
      <c r="F18" t="s">
        <v>13</v>
      </c>
      <c r="G18" t="s">
        <v>14</v>
      </c>
      <c r="J18" s="15" t="s">
        <v>20</v>
      </c>
      <c r="K18" s="16"/>
      <c r="L18" s="17"/>
    </row>
    <row r="19" spans="1:16" x14ac:dyDescent="0.25">
      <c r="A19" t="s">
        <v>7</v>
      </c>
      <c r="B19" s="1">
        <v>0</v>
      </c>
      <c r="C19" s="1">
        <v>35</v>
      </c>
      <c r="D19" s="2">
        <f>B19*C19</f>
        <v>0</v>
      </c>
      <c r="E19">
        <v>0</v>
      </c>
      <c r="I19" t="s">
        <v>3</v>
      </c>
      <c r="J19" t="s">
        <v>4</v>
      </c>
      <c r="K19" t="s">
        <v>5</v>
      </c>
      <c r="L19" t="s">
        <v>6</v>
      </c>
    </row>
    <row r="20" spans="1:16" x14ac:dyDescent="0.25">
      <c r="A20" t="s">
        <v>7</v>
      </c>
      <c r="B20" s="1">
        <v>7.5</v>
      </c>
      <c r="C20" s="1">
        <v>30</v>
      </c>
      <c r="D20" s="2">
        <f>B20*C20</f>
        <v>225</v>
      </c>
      <c r="I20" t="s">
        <v>7</v>
      </c>
      <c r="J20" s="2">
        <v>0</v>
      </c>
      <c r="K20" s="2">
        <v>20</v>
      </c>
      <c r="L20" s="2">
        <f>J20*K20</f>
        <v>0</v>
      </c>
    </row>
    <row r="21" spans="1:16" x14ac:dyDescent="0.25">
      <c r="A21" t="s">
        <v>10</v>
      </c>
      <c r="B21" s="1">
        <v>26</v>
      </c>
      <c r="C21" s="2">
        <v>10</v>
      </c>
      <c r="D21" s="2">
        <f>B21*C21</f>
        <v>260</v>
      </c>
      <c r="I21" t="s">
        <v>10</v>
      </c>
      <c r="J21" s="2">
        <v>0</v>
      </c>
      <c r="K21" s="2">
        <v>10</v>
      </c>
      <c r="L21" s="2">
        <f>J21*K21</f>
        <v>0</v>
      </c>
    </row>
    <row r="22" spans="1:16" x14ac:dyDescent="0.25">
      <c r="B22" s="1"/>
      <c r="C22" s="2" t="s">
        <v>15</v>
      </c>
      <c r="D22" s="2">
        <f>SUM(D19:D21)</f>
        <v>485</v>
      </c>
      <c r="E22">
        <v>9129</v>
      </c>
      <c r="F22">
        <v>0</v>
      </c>
      <c r="G22">
        <f>D22+E22-F22</f>
        <v>9614</v>
      </c>
      <c r="J22" s="1"/>
      <c r="K22" s="2" t="s">
        <v>15</v>
      </c>
      <c r="L22" s="2">
        <f>L20+L21</f>
        <v>0</v>
      </c>
    </row>
    <row r="23" spans="1:16" ht="15.75" thickBot="1" x14ac:dyDescent="0.3">
      <c r="B23" s="1"/>
      <c r="C23" s="2"/>
      <c r="D23" s="2"/>
      <c r="E23">
        <f>D22+E22</f>
        <v>9614</v>
      </c>
    </row>
    <row r="24" spans="1:16" ht="15.75" thickBot="1" x14ac:dyDescent="0.3">
      <c r="A24" t="s">
        <v>16</v>
      </c>
      <c r="B24" s="1">
        <v>3</v>
      </c>
      <c r="C24" s="2">
        <v>25</v>
      </c>
      <c r="D24" s="2">
        <f>B24*C24</f>
        <v>75</v>
      </c>
      <c r="F24" s="2"/>
      <c r="G24" s="2"/>
      <c r="I24" s="1"/>
      <c r="J24" s="15" t="s">
        <v>21</v>
      </c>
      <c r="K24" s="16"/>
      <c r="L24" s="17"/>
    </row>
    <row r="25" spans="1:16" x14ac:dyDescent="0.25">
      <c r="A25" t="s">
        <v>17</v>
      </c>
      <c r="B25" s="1">
        <v>0</v>
      </c>
      <c r="C25" s="2">
        <v>10</v>
      </c>
      <c r="D25" s="2">
        <f>B25*C25</f>
        <v>0</v>
      </c>
      <c r="E25" t="s">
        <v>12</v>
      </c>
      <c r="F25" t="s">
        <v>13</v>
      </c>
      <c r="G25" t="s">
        <v>14</v>
      </c>
      <c r="H25" s="2"/>
      <c r="I25" t="s">
        <v>11</v>
      </c>
      <c r="J25" s="2">
        <v>0</v>
      </c>
      <c r="K25" s="2">
        <v>10</v>
      </c>
      <c r="L25" s="1">
        <f>J25*K25</f>
        <v>0</v>
      </c>
    </row>
    <row r="26" spans="1:16" x14ac:dyDescent="0.25">
      <c r="C26" t="s">
        <v>15</v>
      </c>
      <c r="D26" s="1">
        <f>D25+D24</f>
        <v>75</v>
      </c>
      <c r="E26">
        <v>2059</v>
      </c>
      <c r="F26">
        <v>0</v>
      </c>
      <c r="G26">
        <f>D26+E26-F26</f>
        <v>2134</v>
      </c>
      <c r="H26" s="2"/>
      <c r="J26" s="1"/>
      <c r="K26" s="1" t="s">
        <v>18</v>
      </c>
      <c r="L26" s="1">
        <f>L25</f>
        <v>0</v>
      </c>
      <c r="P26">
        <f>108120+75292</f>
        <v>183412</v>
      </c>
    </row>
    <row r="27" spans="1:16" x14ac:dyDescent="0.25">
      <c r="E27">
        <f>D26+E26</f>
        <v>2134</v>
      </c>
      <c r="J27" s="2"/>
      <c r="K27" s="2"/>
      <c r="L27" s="1"/>
    </row>
    <row r="28" spans="1:16" ht="15.75" thickBot="1" x14ac:dyDescent="0.3">
      <c r="I28" t="s">
        <v>17</v>
      </c>
      <c r="J28" s="1">
        <v>0</v>
      </c>
      <c r="K28" s="1">
        <v>10</v>
      </c>
      <c r="L28" s="1">
        <f>J28*K28</f>
        <v>0</v>
      </c>
    </row>
    <row r="29" spans="1:16" ht="15.75" thickBot="1" x14ac:dyDescent="0.3">
      <c r="B29" s="6" t="s">
        <v>22</v>
      </c>
      <c r="C29" s="7"/>
      <c r="D29" s="8"/>
      <c r="J29" s="2"/>
      <c r="K29" s="2" t="s">
        <v>18</v>
      </c>
      <c r="L29" s="2">
        <f>L28</f>
        <v>0</v>
      </c>
    </row>
    <row r="30" spans="1:16" x14ac:dyDescent="0.25">
      <c r="A30" t="s">
        <v>3</v>
      </c>
      <c r="B30" t="s">
        <v>4</v>
      </c>
      <c r="C30" t="s">
        <v>5</v>
      </c>
      <c r="D30" t="s">
        <v>6</v>
      </c>
    </row>
    <row r="31" spans="1:16" x14ac:dyDescent="0.25">
      <c r="A31" t="s">
        <v>23</v>
      </c>
      <c r="B31" s="1">
        <v>0</v>
      </c>
      <c r="C31" s="1">
        <v>25</v>
      </c>
      <c r="D31" s="2">
        <f>B31*C31</f>
        <v>0</v>
      </c>
    </row>
    <row r="32" spans="1:16" x14ac:dyDescent="0.25">
      <c r="A32" t="s">
        <v>24</v>
      </c>
      <c r="B32" s="1">
        <v>0</v>
      </c>
      <c r="C32" s="1">
        <v>10</v>
      </c>
      <c r="D32" s="2">
        <f>B32*C32</f>
        <v>0</v>
      </c>
    </row>
    <row r="33" spans="1:4" x14ac:dyDescent="0.25">
      <c r="A33" t="s">
        <v>10</v>
      </c>
      <c r="B33" s="2">
        <v>0</v>
      </c>
      <c r="C33" s="2">
        <v>10</v>
      </c>
      <c r="D33" s="2">
        <f>B33*C33</f>
        <v>0</v>
      </c>
    </row>
    <row r="34" spans="1:4" x14ac:dyDescent="0.25">
      <c r="B34" s="2"/>
      <c r="C34" s="2" t="s">
        <v>15</v>
      </c>
      <c r="D34" s="2">
        <f>D31+D33</f>
        <v>0</v>
      </c>
    </row>
    <row r="35" spans="1:4" x14ac:dyDescent="0.25">
      <c r="B35" s="2"/>
      <c r="C35" s="2"/>
      <c r="D35" s="2"/>
    </row>
    <row r="36" spans="1:4" x14ac:dyDescent="0.25">
      <c r="A36" t="s">
        <v>16</v>
      </c>
      <c r="B36" s="2">
        <v>0</v>
      </c>
      <c r="C36" s="2">
        <v>25</v>
      </c>
      <c r="D36" s="2">
        <f>B36*C36</f>
        <v>0</v>
      </c>
    </row>
    <row r="37" spans="1:4" x14ac:dyDescent="0.25">
      <c r="C37" t="s">
        <v>15</v>
      </c>
      <c r="D37" s="1">
        <f>D36</f>
        <v>0</v>
      </c>
    </row>
  </sheetData>
  <mergeCells count="8">
    <mergeCell ref="J24:L24"/>
    <mergeCell ref="B29:D29"/>
    <mergeCell ref="B1:K2"/>
    <mergeCell ref="C4:D4"/>
    <mergeCell ref="I4:L4"/>
    <mergeCell ref="I12:L12"/>
    <mergeCell ref="C17:D17"/>
    <mergeCell ref="J18:L18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7"/>
  <sheetViews>
    <sheetView workbookViewId="0">
      <selection activeCell="F16" sqref="F16"/>
    </sheetView>
  </sheetViews>
  <sheetFormatPr defaultRowHeight="15" x14ac:dyDescent="0.25"/>
  <cols>
    <col min="5" max="5" width="11.42578125" bestFit="1" customWidth="1"/>
    <col min="7" max="7" width="12.42578125" bestFit="1" customWidth="1"/>
  </cols>
  <sheetData>
    <row r="1" spans="1:17" x14ac:dyDescent="0.25">
      <c r="B1" s="9" t="s">
        <v>0</v>
      </c>
      <c r="C1" s="10"/>
      <c r="D1" s="10"/>
      <c r="E1" s="10"/>
      <c r="F1" s="10"/>
      <c r="G1" s="10"/>
      <c r="H1" s="10"/>
      <c r="I1" s="10"/>
      <c r="J1" s="10"/>
      <c r="K1" s="11"/>
    </row>
    <row r="2" spans="1:17" ht="15.75" thickBot="1" x14ac:dyDescent="0.3">
      <c r="B2" s="12"/>
      <c r="C2" s="13"/>
      <c r="D2" s="13"/>
      <c r="E2" s="13"/>
      <c r="F2" s="13"/>
      <c r="G2" s="13"/>
      <c r="H2" s="13"/>
      <c r="I2" s="13"/>
      <c r="J2" s="13"/>
      <c r="K2" s="14"/>
    </row>
    <row r="3" spans="1:17" ht="15.75" thickBot="1" x14ac:dyDescent="0.3"/>
    <row r="4" spans="1:17" ht="15.75" thickBot="1" x14ac:dyDescent="0.3">
      <c r="C4" s="6" t="s">
        <v>1</v>
      </c>
      <c r="D4" s="8"/>
      <c r="I4" s="15" t="s">
        <v>2</v>
      </c>
      <c r="J4" s="16"/>
      <c r="K4" s="16"/>
      <c r="L4" s="17"/>
    </row>
    <row r="5" spans="1:17" x14ac:dyDescent="0.25">
      <c r="A5" t="s">
        <v>3</v>
      </c>
      <c r="B5" t="s">
        <v>4</v>
      </c>
      <c r="C5" t="s">
        <v>5</v>
      </c>
      <c r="D5" t="s">
        <v>6</v>
      </c>
      <c r="I5" t="s">
        <v>3</v>
      </c>
      <c r="J5" t="s">
        <v>4</v>
      </c>
      <c r="K5" t="s">
        <v>5</v>
      </c>
      <c r="L5" t="s">
        <v>6</v>
      </c>
    </row>
    <row r="6" spans="1:17" x14ac:dyDescent="0.25">
      <c r="A6" t="s">
        <v>7</v>
      </c>
      <c r="B6" s="1">
        <v>0</v>
      </c>
      <c r="C6" s="1">
        <v>35</v>
      </c>
      <c r="D6" s="1">
        <f>B6*C6</f>
        <v>0</v>
      </c>
      <c r="G6">
        <f>11959+1230</f>
        <v>13189</v>
      </c>
      <c r="I6" t="s">
        <v>7</v>
      </c>
      <c r="J6" s="1">
        <v>0</v>
      </c>
      <c r="K6" s="1">
        <v>30</v>
      </c>
      <c r="L6" s="1">
        <f>J6*K6</f>
        <v>0</v>
      </c>
    </row>
    <row r="7" spans="1:17" x14ac:dyDescent="0.25">
      <c r="A7" t="s">
        <v>8</v>
      </c>
      <c r="B7" s="1">
        <f>20+20</f>
        <v>40</v>
      </c>
      <c r="C7" s="1">
        <v>30</v>
      </c>
      <c r="D7" s="1">
        <f>B7*C7</f>
        <v>1200</v>
      </c>
      <c r="J7" s="1"/>
      <c r="K7" s="1"/>
      <c r="L7" s="1"/>
    </row>
    <row r="8" spans="1:17" x14ac:dyDescent="0.25">
      <c r="A8" t="s">
        <v>9</v>
      </c>
      <c r="B8" s="1">
        <v>0</v>
      </c>
      <c r="C8" s="2">
        <v>20</v>
      </c>
      <c r="D8" s="1">
        <f>B8*C8</f>
        <v>0</v>
      </c>
      <c r="I8" t="s">
        <v>10</v>
      </c>
      <c r="J8" s="2">
        <v>0</v>
      </c>
      <c r="K8" s="2">
        <v>25</v>
      </c>
      <c r="L8" s="1">
        <f>J8*K8</f>
        <v>0</v>
      </c>
    </row>
    <row r="9" spans="1:17" x14ac:dyDescent="0.25">
      <c r="A9" t="s">
        <v>11</v>
      </c>
      <c r="B9" s="1">
        <f>40+36+3</f>
        <v>79</v>
      </c>
      <c r="C9" s="2">
        <v>10</v>
      </c>
      <c r="D9" s="1">
        <f>B9*C9</f>
        <v>790</v>
      </c>
      <c r="E9" t="s">
        <v>12</v>
      </c>
      <c r="F9" t="s">
        <v>13</v>
      </c>
      <c r="G9" t="s">
        <v>14</v>
      </c>
      <c r="J9" s="2"/>
      <c r="K9" s="2"/>
      <c r="L9" s="1"/>
    </row>
    <row r="10" spans="1:17" x14ac:dyDescent="0.25">
      <c r="B10" s="2"/>
      <c r="C10" s="2" t="s">
        <v>15</v>
      </c>
      <c r="D10" s="2">
        <f>D6+D8+D7+D9</f>
        <v>1990</v>
      </c>
      <c r="E10">
        <v>12054</v>
      </c>
      <c r="F10">
        <v>0</v>
      </c>
      <c r="G10">
        <f>D10+E10-F10</f>
        <v>14044</v>
      </c>
      <c r="J10" s="2"/>
      <c r="K10" s="2" t="s">
        <v>15</v>
      </c>
      <c r="L10" s="2">
        <f>L6+L8</f>
        <v>0</v>
      </c>
    </row>
    <row r="11" spans="1:17" ht="15.75" thickBot="1" x14ac:dyDescent="0.3">
      <c r="B11" s="2"/>
      <c r="C11" s="2"/>
      <c r="D11" s="2"/>
      <c r="E11">
        <f>E10+D10</f>
        <v>14044</v>
      </c>
    </row>
    <row r="12" spans="1:17" ht="15.75" thickBot="1" x14ac:dyDescent="0.3">
      <c r="A12" t="s">
        <v>16</v>
      </c>
      <c r="B12" s="2">
        <v>0</v>
      </c>
      <c r="C12" s="2">
        <v>30</v>
      </c>
      <c r="D12" s="2">
        <f>B12*C12</f>
        <v>0</v>
      </c>
      <c r="I12" s="15" t="s">
        <v>25</v>
      </c>
      <c r="J12" s="16"/>
      <c r="K12" s="16"/>
      <c r="L12" s="17"/>
    </row>
    <row r="13" spans="1:17" x14ac:dyDescent="0.25">
      <c r="A13" t="s">
        <v>16</v>
      </c>
      <c r="B13" s="2">
        <v>14</v>
      </c>
      <c r="C13" s="2">
        <v>25</v>
      </c>
      <c r="D13" s="2">
        <f>B13*C13</f>
        <v>350</v>
      </c>
      <c r="I13" t="s">
        <v>7</v>
      </c>
      <c r="K13">
        <v>20</v>
      </c>
    </row>
    <row r="14" spans="1:17" x14ac:dyDescent="0.25">
      <c r="A14" t="s">
        <v>17</v>
      </c>
      <c r="B14" s="2">
        <v>0</v>
      </c>
      <c r="C14" s="2">
        <v>10</v>
      </c>
      <c r="D14" s="2">
        <f>B14*C14</f>
        <v>0</v>
      </c>
      <c r="E14" t="s">
        <v>12</v>
      </c>
      <c r="F14" t="s">
        <v>13</v>
      </c>
      <c r="G14" t="s">
        <v>14</v>
      </c>
    </row>
    <row r="15" spans="1:17" x14ac:dyDescent="0.25">
      <c r="C15" t="s">
        <v>18</v>
      </c>
      <c r="D15" s="2">
        <f>D12+D14+D13</f>
        <v>350</v>
      </c>
      <c r="E15">
        <v>912</v>
      </c>
      <c r="F15">
        <v>0</v>
      </c>
      <c r="G15">
        <f>D15+E15-F15</f>
        <v>1262</v>
      </c>
      <c r="Q15">
        <f>4*500+17*200+33*100+4*50+4*20+2*10</f>
        <v>9000</v>
      </c>
    </row>
    <row r="16" spans="1:17" ht="15.75" thickBot="1" x14ac:dyDescent="0.3">
      <c r="E16">
        <f>E15+D15</f>
        <v>1262</v>
      </c>
    </row>
    <row r="17" spans="1:16" ht="15.75" thickBot="1" x14ac:dyDescent="0.3">
      <c r="C17" s="6" t="s">
        <v>19</v>
      </c>
      <c r="D17" s="8"/>
    </row>
    <row r="18" spans="1:16" ht="15.75" thickBot="1" x14ac:dyDescent="0.3">
      <c r="A18" t="s">
        <v>3</v>
      </c>
      <c r="B18" t="s">
        <v>4</v>
      </c>
      <c r="C18" t="s">
        <v>5</v>
      </c>
      <c r="D18" t="s">
        <v>6</v>
      </c>
      <c r="E18" t="s">
        <v>12</v>
      </c>
      <c r="F18" t="s">
        <v>13</v>
      </c>
      <c r="G18" t="s">
        <v>14</v>
      </c>
      <c r="J18" s="15" t="s">
        <v>20</v>
      </c>
      <c r="K18" s="16"/>
      <c r="L18" s="17"/>
    </row>
    <row r="19" spans="1:16" x14ac:dyDescent="0.25">
      <c r="A19" t="s">
        <v>7</v>
      </c>
      <c r="B19" s="1">
        <v>0</v>
      </c>
      <c r="C19" s="1">
        <v>35</v>
      </c>
      <c r="D19" s="2">
        <f>B19*C19</f>
        <v>0</v>
      </c>
      <c r="E19">
        <v>0</v>
      </c>
      <c r="I19" t="s">
        <v>3</v>
      </c>
      <c r="J19" t="s">
        <v>4</v>
      </c>
      <c r="K19" t="s">
        <v>5</v>
      </c>
      <c r="L19" t="s">
        <v>6</v>
      </c>
    </row>
    <row r="20" spans="1:16" x14ac:dyDescent="0.25">
      <c r="A20" t="s">
        <v>7</v>
      </c>
      <c r="B20" s="1">
        <v>6</v>
      </c>
      <c r="C20" s="1">
        <v>30</v>
      </c>
      <c r="D20" s="2">
        <f>B20*C20</f>
        <v>180</v>
      </c>
      <c r="I20" t="s">
        <v>7</v>
      </c>
      <c r="J20" s="2">
        <v>0</v>
      </c>
      <c r="K20" s="2">
        <v>20</v>
      </c>
      <c r="L20" s="2">
        <f>J20*K20</f>
        <v>0</v>
      </c>
    </row>
    <row r="21" spans="1:16" x14ac:dyDescent="0.25">
      <c r="A21" t="s">
        <v>10</v>
      </c>
      <c r="B21" s="1">
        <v>31</v>
      </c>
      <c r="C21" s="2">
        <v>10</v>
      </c>
      <c r="D21" s="2">
        <f>B21*C21</f>
        <v>310</v>
      </c>
      <c r="I21" t="s">
        <v>10</v>
      </c>
      <c r="J21" s="2">
        <v>0</v>
      </c>
      <c r="K21" s="2">
        <v>10</v>
      </c>
      <c r="L21" s="2">
        <f>J21*K21</f>
        <v>0</v>
      </c>
    </row>
    <row r="22" spans="1:16" x14ac:dyDescent="0.25">
      <c r="B22" s="1"/>
      <c r="C22" s="2" t="s">
        <v>15</v>
      </c>
      <c r="D22" s="2">
        <f>SUM(D19:D21)</f>
        <v>490</v>
      </c>
      <c r="E22">
        <v>9614</v>
      </c>
      <c r="F22">
        <v>900</v>
      </c>
      <c r="G22">
        <f>D22+E22-F22</f>
        <v>9204</v>
      </c>
      <c r="J22" s="1"/>
      <c r="K22" s="2" t="s">
        <v>15</v>
      </c>
      <c r="L22" s="2">
        <f>L20+L21</f>
        <v>0</v>
      </c>
    </row>
    <row r="23" spans="1:16" ht="15.75" thickBot="1" x14ac:dyDescent="0.3">
      <c r="B23" s="1"/>
      <c r="C23" s="2"/>
      <c r="D23" s="2"/>
      <c r="E23">
        <f>D22+E22</f>
        <v>10104</v>
      </c>
    </row>
    <row r="24" spans="1:16" ht="15.75" thickBot="1" x14ac:dyDescent="0.3">
      <c r="A24" t="s">
        <v>16</v>
      </c>
      <c r="B24" s="1">
        <v>6</v>
      </c>
      <c r="C24" s="2">
        <v>25</v>
      </c>
      <c r="D24" s="2">
        <f>B24*C24</f>
        <v>150</v>
      </c>
      <c r="F24" s="2"/>
      <c r="G24" s="2"/>
      <c r="I24" s="1"/>
      <c r="J24" s="15" t="s">
        <v>21</v>
      </c>
      <c r="K24" s="16"/>
      <c r="L24" s="17"/>
    </row>
    <row r="25" spans="1:16" x14ac:dyDescent="0.25">
      <c r="A25" t="s">
        <v>17</v>
      </c>
      <c r="B25" s="1">
        <v>0</v>
      </c>
      <c r="C25" s="2">
        <v>10</v>
      </c>
      <c r="D25" s="2">
        <f>B25*C25</f>
        <v>0</v>
      </c>
      <c r="E25" t="s">
        <v>12</v>
      </c>
      <c r="F25" t="s">
        <v>13</v>
      </c>
      <c r="G25" t="s">
        <v>14</v>
      </c>
      <c r="H25" s="2"/>
      <c r="I25" t="s">
        <v>11</v>
      </c>
      <c r="J25" s="2">
        <v>0</v>
      </c>
      <c r="K25" s="2">
        <v>10</v>
      </c>
      <c r="L25" s="1">
        <f>J25*K25</f>
        <v>0</v>
      </c>
    </row>
    <row r="26" spans="1:16" x14ac:dyDescent="0.25">
      <c r="C26" t="s">
        <v>15</v>
      </c>
      <c r="D26" s="1">
        <f>D25+D24</f>
        <v>150</v>
      </c>
      <c r="E26">
        <v>2289</v>
      </c>
      <c r="F26">
        <v>200</v>
      </c>
      <c r="G26">
        <f>D26+E26-F26</f>
        <v>2239</v>
      </c>
      <c r="H26" s="2"/>
      <c r="J26" s="1"/>
      <c r="K26" s="1" t="s">
        <v>18</v>
      </c>
      <c r="L26" s="1">
        <f>L25</f>
        <v>0</v>
      </c>
      <c r="P26">
        <f>108120+75292</f>
        <v>183412</v>
      </c>
    </row>
    <row r="27" spans="1:16" x14ac:dyDescent="0.25">
      <c r="E27">
        <f>D26+E26</f>
        <v>2439</v>
      </c>
      <c r="J27" s="2"/>
      <c r="K27" s="2"/>
      <c r="L27" s="1"/>
    </row>
    <row r="28" spans="1:16" ht="15.75" thickBot="1" x14ac:dyDescent="0.3">
      <c r="I28" t="s">
        <v>17</v>
      </c>
      <c r="J28" s="1">
        <v>0</v>
      </c>
      <c r="K28" s="1">
        <v>10</v>
      </c>
      <c r="L28" s="1">
        <f>J28*K28</f>
        <v>0</v>
      </c>
    </row>
    <row r="29" spans="1:16" ht="15.75" thickBot="1" x14ac:dyDescent="0.3">
      <c r="B29" s="6" t="s">
        <v>22</v>
      </c>
      <c r="C29" s="7"/>
      <c r="D29" s="8"/>
      <c r="J29" s="2"/>
      <c r="K29" s="2" t="s">
        <v>18</v>
      </c>
      <c r="L29" s="2">
        <f>L28</f>
        <v>0</v>
      </c>
    </row>
    <row r="30" spans="1:16" x14ac:dyDescent="0.25">
      <c r="A30" t="s">
        <v>3</v>
      </c>
      <c r="B30" t="s">
        <v>4</v>
      </c>
      <c r="C30" t="s">
        <v>5</v>
      </c>
      <c r="D30" t="s">
        <v>6</v>
      </c>
    </row>
    <row r="31" spans="1:16" x14ac:dyDescent="0.25">
      <c r="A31" t="s">
        <v>23</v>
      </c>
      <c r="B31" s="1">
        <v>0</v>
      </c>
      <c r="C31" s="1">
        <v>25</v>
      </c>
      <c r="D31" s="2">
        <f>B31*C31</f>
        <v>0</v>
      </c>
    </row>
    <row r="32" spans="1:16" x14ac:dyDescent="0.25">
      <c r="A32" t="s">
        <v>24</v>
      </c>
      <c r="B32" s="1">
        <v>0</v>
      </c>
      <c r="C32" s="1">
        <v>10</v>
      </c>
      <c r="D32" s="2">
        <f>B32*C32</f>
        <v>0</v>
      </c>
    </row>
    <row r="33" spans="1:4" x14ac:dyDescent="0.25">
      <c r="A33" t="s">
        <v>10</v>
      </c>
      <c r="B33" s="2">
        <v>0</v>
      </c>
      <c r="C33" s="2">
        <v>10</v>
      </c>
      <c r="D33" s="2">
        <f>B33*C33</f>
        <v>0</v>
      </c>
    </row>
    <row r="34" spans="1:4" x14ac:dyDescent="0.25">
      <c r="B34" s="2"/>
      <c r="C34" s="2" t="s">
        <v>15</v>
      </c>
      <c r="D34" s="2">
        <f>D31+D33</f>
        <v>0</v>
      </c>
    </row>
    <row r="35" spans="1:4" x14ac:dyDescent="0.25">
      <c r="B35" s="2"/>
      <c r="C35" s="2"/>
      <c r="D35" s="2"/>
    </row>
    <row r="36" spans="1:4" x14ac:dyDescent="0.25">
      <c r="A36" t="s">
        <v>16</v>
      </c>
      <c r="B36" s="2">
        <v>0</v>
      </c>
      <c r="C36" s="2">
        <v>25</v>
      </c>
      <c r="D36" s="2">
        <f>B36*C36</f>
        <v>0</v>
      </c>
    </row>
    <row r="37" spans="1:4" x14ac:dyDescent="0.25">
      <c r="C37" t="s">
        <v>15</v>
      </c>
      <c r="D37" s="1">
        <f>D36</f>
        <v>0</v>
      </c>
    </row>
  </sheetData>
  <mergeCells count="8">
    <mergeCell ref="J24:L24"/>
    <mergeCell ref="B29:D29"/>
    <mergeCell ref="B1:K2"/>
    <mergeCell ref="C4:D4"/>
    <mergeCell ref="I4:L4"/>
    <mergeCell ref="I12:L12"/>
    <mergeCell ref="C17:D17"/>
    <mergeCell ref="J18:L18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workbookViewId="0">
      <selection activeCell="G12" sqref="G12"/>
    </sheetView>
  </sheetViews>
  <sheetFormatPr defaultRowHeight="15" x14ac:dyDescent="0.25"/>
  <cols>
    <col min="5" max="5" width="11.42578125" bestFit="1" customWidth="1"/>
    <col min="7" max="7" width="12.42578125" bestFit="1" customWidth="1"/>
  </cols>
  <sheetData>
    <row r="1" spans="1:12" x14ac:dyDescent="0.25">
      <c r="B1" s="9" t="s">
        <v>0</v>
      </c>
      <c r="C1" s="10"/>
      <c r="D1" s="10"/>
      <c r="E1" s="10"/>
      <c r="F1" s="10"/>
      <c r="G1" s="10"/>
      <c r="H1" s="10"/>
      <c r="I1" s="10"/>
      <c r="J1" s="10"/>
      <c r="K1" s="11"/>
    </row>
    <row r="2" spans="1:12" ht="15.75" thickBot="1" x14ac:dyDescent="0.3">
      <c r="B2" s="12"/>
      <c r="C2" s="13"/>
      <c r="D2" s="13"/>
      <c r="E2" s="13"/>
      <c r="F2" s="13"/>
      <c r="G2" s="13"/>
      <c r="H2" s="13"/>
      <c r="I2" s="13"/>
      <c r="J2" s="13"/>
      <c r="K2" s="14"/>
    </row>
    <row r="3" spans="1:12" ht="15.75" thickBot="1" x14ac:dyDescent="0.3"/>
    <row r="4" spans="1:12" ht="15.75" thickBot="1" x14ac:dyDescent="0.3">
      <c r="C4" s="6" t="s">
        <v>1</v>
      </c>
      <c r="D4" s="8"/>
      <c r="I4" s="15" t="s">
        <v>2</v>
      </c>
      <c r="J4" s="16"/>
      <c r="K4" s="16"/>
      <c r="L4" s="17"/>
    </row>
    <row r="5" spans="1:12" x14ac:dyDescent="0.25">
      <c r="A5" t="s">
        <v>3</v>
      </c>
      <c r="B5" t="s">
        <v>4</v>
      </c>
      <c r="C5" t="s">
        <v>5</v>
      </c>
      <c r="D5" t="s">
        <v>6</v>
      </c>
      <c r="I5" t="s">
        <v>3</v>
      </c>
      <c r="J5" t="s">
        <v>4</v>
      </c>
      <c r="K5" t="s">
        <v>5</v>
      </c>
      <c r="L5" t="s">
        <v>6</v>
      </c>
    </row>
    <row r="6" spans="1:12" x14ac:dyDescent="0.25">
      <c r="A6" t="s">
        <v>7</v>
      </c>
      <c r="B6" s="1">
        <v>0</v>
      </c>
      <c r="C6" s="1">
        <v>35</v>
      </c>
      <c r="D6" s="1">
        <f>B6*C6</f>
        <v>0</v>
      </c>
      <c r="G6">
        <f>11959+1230</f>
        <v>13189</v>
      </c>
      <c r="I6" t="s">
        <v>7</v>
      </c>
      <c r="J6" s="1">
        <v>0</v>
      </c>
      <c r="K6" s="1">
        <v>30</v>
      </c>
      <c r="L6" s="1">
        <f>J6*K6</f>
        <v>0</v>
      </c>
    </row>
    <row r="7" spans="1:12" x14ac:dyDescent="0.25">
      <c r="A7" t="s">
        <v>8</v>
      </c>
      <c r="B7" s="1">
        <f>21+21</f>
        <v>42</v>
      </c>
      <c r="C7" s="1">
        <v>30</v>
      </c>
      <c r="D7" s="1">
        <f>B7*C7</f>
        <v>1260</v>
      </c>
      <c r="J7" s="1"/>
      <c r="K7" s="1"/>
      <c r="L7" s="1"/>
    </row>
    <row r="8" spans="1:12" x14ac:dyDescent="0.25">
      <c r="A8" t="s">
        <v>9</v>
      </c>
      <c r="B8" s="1">
        <v>0</v>
      </c>
      <c r="C8" s="2">
        <v>20</v>
      </c>
      <c r="D8" s="1">
        <f>B8*C8</f>
        <v>0</v>
      </c>
      <c r="I8" t="s">
        <v>10</v>
      </c>
      <c r="J8" s="2">
        <v>0</v>
      </c>
      <c r="K8" s="2">
        <v>25</v>
      </c>
      <c r="L8" s="1">
        <f>J8*K8</f>
        <v>0</v>
      </c>
    </row>
    <row r="9" spans="1:12" x14ac:dyDescent="0.25">
      <c r="A9" t="s">
        <v>11</v>
      </c>
      <c r="B9" s="1">
        <v>98</v>
      </c>
      <c r="C9" s="2">
        <v>10</v>
      </c>
      <c r="D9" s="1">
        <f>B9*C9</f>
        <v>980</v>
      </c>
      <c r="E9" t="s">
        <v>12</v>
      </c>
      <c r="F9" t="s">
        <v>13</v>
      </c>
      <c r="G9" t="s">
        <v>14</v>
      </c>
      <c r="J9" s="2"/>
      <c r="K9" s="2"/>
      <c r="L9" s="1"/>
    </row>
    <row r="10" spans="1:12" x14ac:dyDescent="0.25">
      <c r="B10" s="2"/>
      <c r="C10" s="2" t="s">
        <v>15</v>
      </c>
      <c r="D10" s="2">
        <f>D6+D8+D7+D9</f>
        <v>2240</v>
      </c>
      <c r="E10">
        <v>14044</v>
      </c>
      <c r="F10">
        <v>0</v>
      </c>
      <c r="G10">
        <f>D10+E10-F10</f>
        <v>16284</v>
      </c>
      <c r="J10" s="2"/>
      <c r="K10" s="2" t="s">
        <v>15</v>
      </c>
      <c r="L10" s="2">
        <f>L6+L8</f>
        <v>0</v>
      </c>
    </row>
    <row r="11" spans="1:12" ht="15.75" thickBot="1" x14ac:dyDescent="0.3">
      <c r="B11" s="2"/>
      <c r="C11" s="2"/>
      <c r="D11" s="2"/>
      <c r="E11">
        <f>E10+D10</f>
        <v>16284</v>
      </c>
    </row>
    <row r="12" spans="1:12" ht="15.75" thickBot="1" x14ac:dyDescent="0.3">
      <c r="A12" t="s">
        <v>16</v>
      </c>
      <c r="B12" s="2">
        <v>0</v>
      </c>
      <c r="C12" s="2">
        <v>30</v>
      </c>
      <c r="D12" s="2">
        <f>B12*C12</f>
        <v>0</v>
      </c>
      <c r="F12">
        <v>17734</v>
      </c>
      <c r="G12" s="3">
        <f>F12-E11</f>
        <v>1450</v>
      </c>
      <c r="I12" s="15" t="s">
        <v>25</v>
      </c>
      <c r="J12" s="16"/>
      <c r="K12" s="16"/>
      <c r="L12" s="17"/>
    </row>
    <row r="13" spans="1:12" x14ac:dyDescent="0.25">
      <c r="A13" t="s">
        <v>16</v>
      </c>
      <c r="B13" s="2">
        <v>0</v>
      </c>
      <c r="C13" s="2">
        <v>25</v>
      </c>
      <c r="D13" s="2">
        <f>B13*C13</f>
        <v>0</v>
      </c>
      <c r="G13" t="s">
        <v>26</v>
      </c>
      <c r="I13" t="s">
        <v>7</v>
      </c>
      <c r="K13">
        <v>20</v>
      </c>
    </row>
    <row r="14" spans="1:12" x14ac:dyDescent="0.25">
      <c r="A14" t="s">
        <v>17</v>
      </c>
      <c r="B14" s="2">
        <v>4</v>
      </c>
      <c r="C14" s="2">
        <v>10</v>
      </c>
      <c r="D14" s="2">
        <f>B14*C14</f>
        <v>40</v>
      </c>
      <c r="E14" t="s">
        <v>12</v>
      </c>
      <c r="F14" t="s">
        <v>13</v>
      </c>
      <c r="G14" t="s">
        <v>14</v>
      </c>
    </row>
    <row r="15" spans="1:12" x14ac:dyDescent="0.25">
      <c r="C15" t="s">
        <v>18</v>
      </c>
      <c r="D15" s="2">
        <f>D12+D14+D13</f>
        <v>40</v>
      </c>
      <c r="E15">
        <v>1262</v>
      </c>
      <c r="F15">
        <v>0</v>
      </c>
      <c r="G15">
        <f>D15+E15-F15</f>
        <v>1302</v>
      </c>
    </row>
    <row r="16" spans="1:12" ht="15.75" thickBot="1" x14ac:dyDescent="0.3">
      <c r="E16">
        <f>E15+D15</f>
        <v>1302</v>
      </c>
    </row>
    <row r="17" spans="1:12" ht="15.75" thickBot="1" x14ac:dyDescent="0.3">
      <c r="C17" s="6" t="s">
        <v>19</v>
      </c>
      <c r="D17" s="8"/>
    </row>
    <row r="18" spans="1:12" ht="15.75" thickBot="1" x14ac:dyDescent="0.3">
      <c r="A18" t="s">
        <v>3</v>
      </c>
      <c r="B18" t="s">
        <v>4</v>
      </c>
      <c r="C18" t="s">
        <v>5</v>
      </c>
      <c r="D18" t="s">
        <v>6</v>
      </c>
      <c r="E18" t="s">
        <v>12</v>
      </c>
      <c r="F18" t="s">
        <v>13</v>
      </c>
      <c r="G18" t="s">
        <v>14</v>
      </c>
      <c r="J18" s="15" t="s">
        <v>20</v>
      </c>
      <c r="K18" s="16"/>
      <c r="L18" s="17"/>
    </row>
    <row r="19" spans="1:12" x14ac:dyDescent="0.25">
      <c r="A19" t="s">
        <v>7</v>
      </c>
      <c r="B19" s="1">
        <v>0</v>
      </c>
      <c r="C19" s="1">
        <v>35</v>
      </c>
      <c r="D19" s="2">
        <f>B19*C19</f>
        <v>0</v>
      </c>
      <c r="E19">
        <v>0</v>
      </c>
      <c r="I19" t="s">
        <v>3</v>
      </c>
      <c r="J19" t="s">
        <v>4</v>
      </c>
      <c r="K19" t="s">
        <v>5</v>
      </c>
      <c r="L19" t="s">
        <v>6</v>
      </c>
    </row>
    <row r="20" spans="1:12" x14ac:dyDescent="0.25">
      <c r="A20" t="s">
        <v>7</v>
      </c>
      <c r="B20" s="1">
        <v>6</v>
      </c>
      <c r="C20" s="1">
        <v>25</v>
      </c>
      <c r="D20" s="2">
        <f>B20*C20</f>
        <v>150</v>
      </c>
      <c r="I20" t="s">
        <v>7</v>
      </c>
      <c r="J20" s="2">
        <v>0</v>
      </c>
      <c r="K20" s="2">
        <v>20</v>
      </c>
      <c r="L20" s="2">
        <f>J20*K20</f>
        <v>0</v>
      </c>
    </row>
    <row r="21" spans="1:12" x14ac:dyDescent="0.25">
      <c r="A21" t="s">
        <v>10</v>
      </c>
      <c r="B21" s="1">
        <v>25</v>
      </c>
      <c r="C21" s="2">
        <v>10</v>
      </c>
      <c r="D21" s="2">
        <f>B21*C21</f>
        <v>250</v>
      </c>
      <c r="I21" t="s">
        <v>10</v>
      </c>
      <c r="J21" s="2">
        <v>0</v>
      </c>
      <c r="K21" s="2">
        <v>10</v>
      </c>
      <c r="L21" s="2">
        <f>J21*K21</f>
        <v>0</v>
      </c>
    </row>
    <row r="22" spans="1:12" x14ac:dyDescent="0.25">
      <c r="B22" s="1"/>
      <c r="C22" s="2" t="s">
        <v>15</v>
      </c>
      <c r="D22" s="2">
        <f>SUM(D19:D21)</f>
        <v>400</v>
      </c>
      <c r="E22">
        <v>9204</v>
      </c>
      <c r="F22">
        <v>500</v>
      </c>
      <c r="G22">
        <f>D22+E22-F22</f>
        <v>9104</v>
      </c>
      <c r="J22" s="1"/>
      <c r="K22" s="2" t="s">
        <v>15</v>
      </c>
      <c r="L22" s="2">
        <f>L20+L21</f>
        <v>0</v>
      </c>
    </row>
    <row r="23" spans="1:12" ht="15.75" thickBot="1" x14ac:dyDescent="0.3">
      <c r="B23" s="1"/>
      <c r="C23" s="2"/>
      <c r="D23" s="2"/>
      <c r="E23">
        <f>D22+E22</f>
        <v>9604</v>
      </c>
    </row>
    <row r="24" spans="1:12" ht="15.75" thickBot="1" x14ac:dyDescent="0.3">
      <c r="A24" t="s">
        <v>16</v>
      </c>
      <c r="B24" s="1">
        <v>4.5</v>
      </c>
      <c r="C24" s="2">
        <v>25</v>
      </c>
      <c r="D24" s="2">
        <f>B24*C24</f>
        <v>112.5</v>
      </c>
      <c r="F24" s="2"/>
      <c r="G24" s="2"/>
      <c r="I24" s="1"/>
      <c r="J24" s="15" t="s">
        <v>21</v>
      </c>
      <c r="K24" s="16"/>
      <c r="L24" s="17"/>
    </row>
    <row r="25" spans="1:12" x14ac:dyDescent="0.25">
      <c r="A25" t="s">
        <v>17</v>
      </c>
      <c r="B25" s="1">
        <v>7</v>
      </c>
      <c r="C25" s="2">
        <v>10</v>
      </c>
      <c r="D25" s="2">
        <f>B25*C25</f>
        <v>70</v>
      </c>
      <c r="E25" t="s">
        <v>12</v>
      </c>
      <c r="F25" t="s">
        <v>13</v>
      </c>
      <c r="G25" t="s">
        <v>14</v>
      </c>
      <c r="H25" s="2"/>
      <c r="I25" t="s">
        <v>11</v>
      </c>
      <c r="J25" s="2">
        <v>0</v>
      </c>
      <c r="K25" s="2">
        <v>10</v>
      </c>
      <c r="L25" s="1">
        <f>J25*K25</f>
        <v>0</v>
      </c>
    </row>
    <row r="26" spans="1:12" x14ac:dyDescent="0.25">
      <c r="C26" t="s">
        <v>15</v>
      </c>
      <c r="D26" s="1">
        <f>D25+D24</f>
        <v>182.5</v>
      </c>
      <c r="E26">
        <v>2239</v>
      </c>
      <c r="F26">
        <v>0</v>
      </c>
      <c r="G26">
        <f>D26+E26-F26</f>
        <v>2421.5</v>
      </c>
      <c r="H26" s="2"/>
      <c r="J26" s="1"/>
      <c r="K26" s="1" t="s">
        <v>18</v>
      </c>
      <c r="L26" s="1">
        <f>L25</f>
        <v>0</v>
      </c>
    </row>
    <row r="27" spans="1:12" x14ac:dyDescent="0.25">
      <c r="E27">
        <f>D26+E26</f>
        <v>2421.5</v>
      </c>
      <c r="J27" s="2"/>
      <c r="K27" s="2"/>
      <c r="L27" s="1"/>
    </row>
    <row r="28" spans="1:12" ht="15.75" thickBot="1" x14ac:dyDescent="0.3">
      <c r="I28" t="s">
        <v>17</v>
      </c>
      <c r="J28" s="1">
        <v>0</v>
      </c>
      <c r="K28" s="1">
        <v>10</v>
      </c>
      <c r="L28" s="1">
        <f>J28*K28</f>
        <v>0</v>
      </c>
    </row>
    <row r="29" spans="1:12" ht="15.75" thickBot="1" x14ac:dyDescent="0.3">
      <c r="B29" s="6" t="s">
        <v>22</v>
      </c>
      <c r="C29" s="7"/>
      <c r="D29" s="8"/>
      <c r="J29" s="2"/>
      <c r="K29" s="2" t="s">
        <v>18</v>
      </c>
      <c r="L29" s="2">
        <f>L28</f>
        <v>0</v>
      </c>
    </row>
    <row r="30" spans="1:12" x14ac:dyDescent="0.25">
      <c r="A30" t="s">
        <v>3</v>
      </c>
      <c r="B30" t="s">
        <v>4</v>
      </c>
      <c r="C30" t="s">
        <v>5</v>
      </c>
      <c r="D30" t="s">
        <v>6</v>
      </c>
    </row>
    <row r="31" spans="1:12" x14ac:dyDescent="0.25">
      <c r="A31" t="s">
        <v>23</v>
      </c>
      <c r="B31" s="1">
        <v>0</v>
      </c>
      <c r="C31" s="1">
        <v>25</v>
      </c>
      <c r="D31" s="2">
        <f>B31*C31</f>
        <v>0</v>
      </c>
    </row>
    <row r="32" spans="1:12" x14ac:dyDescent="0.25">
      <c r="A32" t="s">
        <v>24</v>
      </c>
      <c r="B32" s="1">
        <v>0</v>
      </c>
      <c r="C32" s="1">
        <v>10</v>
      </c>
      <c r="D32" s="2">
        <f>B32*C32</f>
        <v>0</v>
      </c>
    </row>
    <row r="33" spans="1:4" x14ac:dyDescent="0.25">
      <c r="A33" t="s">
        <v>10</v>
      </c>
      <c r="B33" s="2">
        <v>0</v>
      </c>
      <c r="C33" s="2">
        <v>10</v>
      </c>
      <c r="D33" s="2">
        <f>B33*C33</f>
        <v>0</v>
      </c>
    </row>
    <row r="34" spans="1:4" x14ac:dyDescent="0.25">
      <c r="B34" s="2"/>
      <c r="C34" s="2" t="s">
        <v>15</v>
      </c>
      <c r="D34" s="2">
        <f>D31+D33</f>
        <v>0</v>
      </c>
    </row>
    <row r="35" spans="1:4" x14ac:dyDescent="0.25">
      <c r="B35" s="2"/>
      <c r="C35" s="2"/>
      <c r="D35" s="2"/>
    </row>
    <row r="36" spans="1:4" x14ac:dyDescent="0.25">
      <c r="A36" t="s">
        <v>16</v>
      </c>
      <c r="B36" s="2">
        <v>0</v>
      </c>
      <c r="C36" s="2">
        <v>25</v>
      </c>
      <c r="D36" s="2">
        <f>B36*C36</f>
        <v>0</v>
      </c>
    </row>
    <row r="37" spans="1:4" x14ac:dyDescent="0.25">
      <c r="C37" t="s">
        <v>15</v>
      </c>
      <c r="D37" s="1">
        <f>D36</f>
        <v>0</v>
      </c>
    </row>
  </sheetData>
  <mergeCells count="8">
    <mergeCell ref="J24:L24"/>
    <mergeCell ref="B29:D29"/>
    <mergeCell ref="B1:K2"/>
    <mergeCell ref="C4:D4"/>
    <mergeCell ref="I4:L4"/>
    <mergeCell ref="I12:L12"/>
    <mergeCell ref="C17:D17"/>
    <mergeCell ref="J18:L18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workbookViewId="0">
      <selection activeCell="G15" sqref="G15"/>
    </sheetView>
  </sheetViews>
  <sheetFormatPr defaultRowHeight="15" x14ac:dyDescent="0.25"/>
  <cols>
    <col min="5" max="5" width="11.42578125" bestFit="1" customWidth="1"/>
    <col min="7" max="7" width="12.42578125" bestFit="1" customWidth="1"/>
  </cols>
  <sheetData>
    <row r="1" spans="1:12" x14ac:dyDescent="0.25">
      <c r="B1" s="9" t="s">
        <v>0</v>
      </c>
      <c r="C1" s="10"/>
      <c r="D1" s="10"/>
      <c r="E1" s="10"/>
      <c r="F1" s="10"/>
      <c r="G1" s="10"/>
      <c r="H1" s="10"/>
      <c r="I1" s="10"/>
      <c r="J1" s="10"/>
      <c r="K1" s="11"/>
    </row>
    <row r="2" spans="1:12" ht="15.75" thickBot="1" x14ac:dyDescent="0.3">
      <c r="B2" s="12"/>
      <c r="C2" s="13"/>
      <c r="D2" s="13"/>
      <c r="E2" s="13"/>
      <c r="F2" s="13"/>
      <c r="G2" s="13"/>
      <c r="H2" s="13"/>
      <c r="I2" s="13"/>
      <c r="J2" s="13"/>
      <c r="K2" s="14"/>
    </row>
    <row r="3" spans="1:12" ht="15.75" thickBot="1" x14ac:dyDescent="0.3"/>
    <row r="4" spans="1:12" ht="15.75" thickBot="1" x14ac:dyDescent="0.3">
      <c r="C4" s="6" t="s">
        <v>1</v>
      </c>
      <c r="D4" s="8"/>
      <c r="I4" s="15" t="s">
        <v>2</v>
      </c>
      <c r="J4" s="16"/>
      <c r="K4" s="16"/>
      <c r="L4" s="17"/>
    </row>
    <row r="5" spans="1:12" x14ac:dyDescent="0.25">
      <c r="A5" t="s">
        <v>3</v>
      </c>
      <c r="B5" t="s">
        <v>4</v>
      </c>
      <c r="C5" t="s">
        <v>5</v>
      </c>
      <c r="D5" t="s">
        <v>6</v>
      </c>
      <c r="I5" t="s">
        <v>3</v>
      </c>
      <c r="J5" t="s">
        <v>4</v>
      </c>
      <c r="K5" t="s">
        <v>5</v>
      </c>
      <c r="L5" t="s">
        <v>6</v>
      </c>
    </row>
    <row r="6" spans="1:12" x14ac:dyDescent="0.25">
      <c r="A6" t="s">
        <v>7</v>
      </c>
      <c r="B6" s="1">
        <v>0</v>
      </c>
      <c r="C6" s="1">
        <v>35</v>
      </c>
      <c r="D6" s="1">
        <f>B6*C6</f>
        <v>0</v>
      </c>
      <c r="G6">
        <f>11959+1230</f>
        <v>13189</v>
      </c>
      <c r="I6" t="s">
        <v>7</v>
      </c>
      <c r="J6" s="1">
        <v>0</v>
      </c>
      <c r="K6" s="1">
        <v>30</v>
      </c>
      <c r="L6" s="1">
        <f>J6*K6</f>
        <v>0</v>
      </c>
    </row>
    <row r="7" spans="1:12" x14ac:dyDescent="0.25">
      <c r="A7" t="s">
        <v>8</v>
      </c>
      <c r="B7" s="1">
        <v>8</v>
      </c>
      <c r="C7" s="1">
        <v>30</v>
      </c>
      <c r="D7" s="1">
        <f>B7*C7</f>
        <v>240</v>
      </c>
      <c r="J7" s="1"/>
      <c r="K7" s="1"/>
      <c r="L7" s="1"/>
    </row>
    <row r="8" spans="1:12" x14ac:dyDescent="0.25">
      <c r="A8" t="s">
        <v>9</v>
      </c>
      <c r="B8" s="1">
        <v>0</v>
      </c>
      <c r="C8" s="2">
        <v>20</v>
      </c>
      <c r="D8" s="1">
        <f>B8*C8</f>
        <v>0</v>
      </c>
      <c r="I8" t="s">
        <v>10</v>
      </c>
      <c r="J8" s="2">
        <v>0</v>
      </c>
      <c r="K8" s="2">
        <v>25</v>
      </c>
      <c r="L8" s="1">
        <f>J8*K8</f>
        <v>0</v>
      </c>
    </row>
    <row r="9" spans="1:12" x14ac:dyDescent="0.25">
      <c r="A9" t="s">
        <v>11</v>
      </c>
      <c r="B9" s="1">
        <f>38+38+39+9</f>
        <v>124</v>
      </c>
      <c r="C9" s="2">
        <v>10</v>
      </c>
      <c r="D9" s="1">
        <f>B9*C9</f>
        <v>1240</v>
      </c>
      <c r="E9" t="s">
        <v>12</v>
      </c>
      <c r="F9" t="s">
        <v>13</v>
      </c>
      <c r="G9" t="s">
        <v>14</v>
      </c>
      <c r="J9" s="2"/>
      <c r="K9" s="2"/>
      <c r="L9" s="1"/>
    </row>
    <row r="10" spans="1:12" x14ac:dyDescent="0.25">
      <c r="B10" s="2"/>
      <c r="C10" s="2" t="s">
        <v>15</v>
      </c>
      <c r="D10" s="2">
        <f>D6+D8+D7+D9</f>
        <v>1480</v>
      </c>
      <c r="E10">
        <v>16284</v>
      </c>
      <c r="F10">
        <v>0</v>
      </c>
      <c r="G10">
        <f>D10+E10-F10</f>
        <v>17764</v>
      </c>
      <c r="J10" s="2"/>
      <c r="K10" s="2" t="s">
        <v>15</v>
      </c>
      <c r="L10" s="2">
        <f>L6+L8</f>
        <v>0</v>
      </c>
    </row>
    <row r="11" spans="1:12" ht="15.75" thickBot="1" x14ac:dyDescent="0.3">
      <c r="B11" s="2"/>
      <c r="C11" s="2"/>
      <c r="D11" s="2"/>
      <c r="E11">
        <f>E10+D10</f>
        <v>17764</v>
      </c>
    </row>
    <row r="12" spans="1:12" ht="15.75" thickBot="1" x14ac:dyDescent="0.3">
      <c r="A12" t="s">
        <v>16</v>
      </c>
      <c r="B12" s="2">
        <v>0</v>
      </c>
      <c r="C12" s="2">
        <v>30</v>
      </c>
      <c r="D12" s="2">
        <f>B12*C12</f>
        <v>0</v>
      </c>
      <c r="I12" s="15" t="s">
        <v>25</v>
      </c>
      <c r="J12" s="16"/>
      <c r="K12" s="16"/>
      <c r="L12" s="17"/>
    </row>
    <row r="13" spans="1:12" x14ac:dyDescent="0.25">
      <c r="A13" t="s">
        <v>16</v>
      </c>
      <c r="B13" s="2">
        <f>21+20</f>
        <v>41</v>
      </c>
      <c r="C13" s="2">
        <v>25</v>
      </c>
      <c r="D13" s="2">
        <f>B13*C13</f>
        <v>1025</v>
      </c>
      <c r="I13" t="s">
        <v>7</v>
      </c>
      <c r="K13">
        <v>20</v>
      </c>
    </row>
    <row r="14" spans="1:12" x14ac:dyDescent="0.25">
      <c r="A14" t="s">
        <v>17</v>
      </c>
      <c r="B14" s="2">
        <v>6</v>
      </c>
      <c r="C14" s="2">
        <v>10</v>
      </c>
      <c r="D14" s="2">
        <f>B14*C14</f>
        <v>60</v>
      </c>
      <c r="E14" t="s">
        <v>12</v>
      </c>
      <c r="F14" t="s">
        <v>13</v>
      </c>
      <c r="G14" t="s">
        <v>14</v>
      </c>
    </row>
    <row r="15" spans="1:12" x14ac:dyDescent="0.25">
      <c r="C15" t="s">
        <v>18</v>
      </c>
      <c r="D15" s="2">
        <f>D12+D14+D13</f>
        <v>1085</v>
      </c>
      <c r="E15">
        <v>1302</v>
      </c>
      <c r="F15">
        <v>0</v>
      </c>
      <c r="G15">
        <f>D15+E15-F15</f>
        <v>2387</v>
      </c>
    </row>
    <row r="16" spans="1:12" ht="15.75" thickBot="1" x14ac:dyDescent="0.3">
      <c r="E16">
        <f>E15+D15</f>
        <v>2387</v>
      </c>
    </row>
    <row r="17" spans="1:12" ht="15.75" thickBot="1" x14ac:dyDescent="0.3">
      <c r="C17" s="6" t="s">
        <v>19</v>
      </c>
      <c r="D17" s="8"/>
    </row>
    <row r="18" spans="1:12" ht="15.75" thickBot="1" x14ac:dyDescent="0.3">
      <c r="A18" t="s">
        <v>3</v>
      </c>
      <c r="B18" t="s">
        <v>4</v>
      </c>
      <c r="C18" t="s">
        <v>5</v>
      </c>
      <c r="D18" t="s">
        <v>6</v>
      </c>
      <c r="E18" t="s">
        <v>12</v>
      </c>
      <c r="F18" t="s">
        <v>13</v>
      </c>
      <c r="G18" t="s">
        <v>14</v>
      </c>
      <c r="J18" s="15" t="s">
        <v>20</v>
      </c>
      <c r="K18" s="16"/>
      <c r="L18" s="17"/>
    </row>
    <row r="19" spans="1:12" x14ac:dyDescent="0.25">
      <c r="A19" t="s">
        <v>7</v>
      </c>
      <c r="B19" s="1">
        <v>0</v>
      </c>
      <c r="C19" s="1">
        <v>35</v>
      </c>
      <c r="D19" s="2">
        <f>B19*C19</f>
        <v>0</v>
      </c>
      <c r="E19">
        <v>0</v>
      </c>
      <c r="I19" t="s">
        <v>3</v>
      </c>
      <c r="J19" t="s">
        <v>4</v>
      </c>
      <c r="K19" t="s">
        <v>5</v>
      </c>
      <c r="L19" t="s">
        <v>6</v>
      </c>
    </row>
    <row r="20" spans="1:12" x14ac:dyDescent="0.25">
      <c r="A20" t="s">
        <v>7</v>
      </c>
      <c r="B20" s="1">
        <v>0</v>
      </c>
      <c r="C20" s="1">
        <v>30</v>
      </c>
      <c r="D20" s="2">
        <f>B20*C20</f>
        <v>0</v>
      </c>
      <c r="I20" t="s">
        <v>7</v>
      </c>
      <c r="J20" s="2">
        <v>0</v>
      </c>
      <c r="K20" s="2">
        <v>20</v>
      </c>
      <c r="L20" s="2">
        <f>J20*K20</f>
        <v>0</v>
      </c>
    </row>
    <row r="21" spans="1:12" x14ac:dyDescent="0.25">
      <c r="A21" t="s">
        <v>10</v>
      </c>
      <c r="B21" s="1">
        <v>0</v>
      </c>
      <c r="C21" s="2">
        <v>10</v>
      </c>
      <c r="D21" s="2">
        <f>B21*C21</f>
        <v>0</v>
      </c>
      <c r="I21" t="s">
        <v>10</v>
      </c>
      <c r="J21" s="2">
        <v>0</v>
      </c>
      <c r="K21" s="2">
        <v>10</v>
      </c>
      <c r="L21" s="2">
        <f>J21*K21</f>
        <v>0</v>
      </c>
    </row>
    <row r="22" spans="1:12" x14ac:dyDescent="0.25">
      <c r="B22" s="1"/>
      <c r="C22" s="2" t="s">
        <v>15</v>
      </c>
      <c r="D22" s="2">
        <f>SUM(D19:D21)</f>
        <v>0</v>
      </c>
      <c r="E22">
        <v>9104</v>
      </c>
      <c r="F22">
        <v>0</v>
      </c>
      <c r="G22">
        <f>D22+E22-F22</f>
        <v>9104</v>
      </c>
      <c r="J22" s="1"/>
      <c r="K22" s="2" t="s">
        <v>15</v>
      </c>
      <c r="L22" s="2">
        <f>L20+L21</f>
        <v>0</v>
      </c>
    </row>
    <row r="23" spans="1:12" ht="15.75" thickBot="1" x14ac:dyDescent="0.3">
      <c r="B23" s="1"/>
      <c r="C23" s="2"/>
      <c r="D23" s="2"/>
      <c r="E23">
        <f>D22+E22</f>
        <v>9104</v>
      </c>
    </row>
    <row r="24" spans="1:12" ht="15.75" thickBot="1" x14ac:dyDescent="0.3">
      <c r="A24" t="s">
        <v>16</v>
      </c>
      <c r="B24" s="1">
        <v>0</v>
      </c>
      <c r="C24" s="2">
        <v>25</v>
      </c>
      <c r="D24" s="2">
        <f>B24*C24</f>
        <v>0</v>
      </c>
      <c r="F24" s="2"/>
      <c r="G24" s="2"/>
      <c r="I24" s="1"/>
      <c r="J24" s="15" t="s">
        <v>21</v>
      </c>
      <c r="K24" s="16"/>
      <c r="L24" s="17"/>
    </row>
    <row r="25" spans="1:12" x14ac:dyDescent="0.25">
      <c r="A25" t="s">
        <v>17</v>
      </c>
      <c r="B25" s="1">
        <v>0</v>
      </c>
      <c r="C25" s="2">
        <v>10</v>
      </c>
      <c r="D25" s="2">
        <f>B25*C25</f>
        <v>0</v>
      </c>
      <c r="E25" t="s">
        <v>12</v>
      </c>
      <c r="F25" t="s">
        <v>13</v>
      </c>
      <c r="G25" t="s">
        <v>14</v>
      </c>
      <c r="H25" s="2"/>
      <c r="I25" t="s">
        <v>11</v>
      </c>
      <c r="J25" s="2">
        <v>0</v>
      </c>
      <c r="K25" s="2">
        <v>10</v>
      </c>
      <c r="L25" s="1">
        <f>J25*K25</f>
        <v>0</v>
      </c>
    </row>
    <row r="26" spans="1:12" x14ac:dyDescent="0.25">
      <c r="C26" t="s">
        <v>15</v>
      </c>
      <c r="D26" s="1">
        <f>D25+D24</f>
        <v>0</v>
      </c>
      <c r="E26">
        <v>2422</v>
      </c>
      <c r="F26">
        <v>0</v>
      </c>
      <c r="G26">
        <f>D26+E26-F26</f>
        <v>2422</v>
      </c>
      <c r="H26" s="2"/>
      <c r="J26" s="1"/>
      <c r="K26" s="1" t="s">
        <v>18</v>
      </c>
      <c r="L26" s="1">
        <f>L25</f>
        <v>0</v>
      </c>
    </row>
    <row r="27" spans="1:12" x14ac:dyDescent="0.25">
      <c r="E27">
        <f>D26+E26</f>
        <v>2422</v>
      </c>
      <c r="J27" s="2"/>
      <c r="K27" s="2"/>
      <c r="L27" s="1"/>
    </row>
    <row r="28" spans="1:12" ht="15.75" thickBot="1" x14ac:dyDescent="0.3">
      <c r="I28" t="s">
        <v>17</v>
      </c>
      <c r="J28" s="1">
        <v>0</v>
      </c>
      <c r="K28" s="1">
        <v>10</v>
      </c>
      <c r="L28" s="1">
        <f>J28*K28</f>
        <v>0</v>
      </c>
    </row>
    <row r="29" spans="1:12" ht="15.75" thickBot="1" x14ac:dyDescent="0.3">
      <c r="B29" s="6" t="s">
        <v>22</v>
      </c>
      <c r="C29" s="7"/>
      <c r="D29" s="8"/>
      <c r="J29" s="2"/>
      <c r="K29" s="2" t="s">
        <v>18</v>
      </c>
      <c r="L29" s="2">
        <f>L28</f>
        <v>0</v>
      </c>
    </row>
    <row r="30" spans="1:12" x14ac:dyDescent="0.25">
      <c r="A30" t="s">
        <v>3</v>
      </c>
      <c r="B30" t="s">
        <v>4</v>
      </c>
      <c r="C30" t="s">
        <v>5</v>
      </c>
      <c r="D30" t="s">
        <v>6</v>
      </c>
    </row>
    <row r="31" spans="1:12" x14ac:dyDescent="0.25">
      <c r="A31" t="s">
        <v>23</v>
      </c>
      <c r="B31" s="1">
        <v>0</v>
      </c>
      <c r="C31" s="1">
        <v>25</v>
      </c>
      <c r="D31" s="2">
        <f>B31*C31</f>
        <v>0</v>
      </c>
    </row>
    <row r="32" spans="1:12" x14ac:dyDescent="0.25">
      <c r="A32" t="s">
        <v>24</v>
      </c>
      <c r="B32" s="1">
        <v>0</v>
      </c>
      <c r="C32" s="1">
        <v>10</v>
      </c>
      <c r="D32" s="2">
        <f>B32*C32</f>
        <v>0</v>
      </c>
    </row>
    <row r="33" spans="1:4" x14ac:dyDescent="0.25">
      <c r="A33" t="s">
        <v>10</v>
      </c>
      <c r="B33" s="2">
        <v>0</v>
      </c>
      <c r="C33" s="2">
        <v>10</v>
      </c>
      <c r="D33" s="2">
        <f>B33*C33</f>
        <v>0</v>
      </c>
    </row>
    <row r="34" spans="1:4" x14ac:dyDescent="0.25">
      <c r="B34" s="2"/>
      <c r="C34" s="2" t="s">
        <v>15</v>
      </c>
      <c r="D34" s="2">
        <f>D31+D33</f>
        <v>0</v>
      </c>
    </row>
    <row r="35" spans="1:4" x14ac:dyDescent="0.25">
      <c r="B35" s="2"/>
      <c r="C35" s="2"/>
      <c r="D35" s="2"/>
    </row>
    <row r="36" spans="1:4" x14ac:dyDescent="0.25">
      <c r="A36" t="s">
        <v>16</v>
      </c>
      <c r="B36" s="2">
        <v>0</v>
      </c>
      <c r="C36" s="2">
        <v>25</v>
      </c>
      <c r="D36" s="2">
        <f>B36*C36</f>
        <v>0</v>
      </c>
    </row>
    <row r="37" spans="1:4" x14ac:dyDescent="0.25">
      <c r="C37" t="s">
        <v>15</v>
      </c>
      <c r="D37" s="1">
        <f>D36</f>
        <v>0</v>
      </c>
    </row>
  </sheetData>
  <mergeCells count="8">
    <mergeCell ref="J24:L24"/>
    <mergeCell ref="B29:D29"/>
    <mergeCell ref="B1:K2"/>
    <mergeCell ref="C4:D4"/>
    <mergeCell ref="I4:L4"/>
    <mergeCell ref="I12:L12"/>
    <mergeCell ref="C17:D17"/>
    <mergeCell ref="J18:L18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workbookViewId="0">
      <selection activeCell="H16" sqref="H16"/>
    </sheetView>
  </sheetViews>
  <sheetFormatPr defaultRowHeight="15" x14ac:dyDescent="0.25"/>
  <cols>
    <col min="5" max="5" width="11.42578125" bestFit="1" customWidth="1"/>
    <col min="7" max="7" width="12.42578125" bestFit="1" customWidth="1"/>
  </cols>
  <sheetData>
    <row r="1" spans="1:12" x14ac:dyDescent="0.25">
      <c r="B1" s="9" t="s">
        <v>0</v>
      </c>
      <c r="C1" s="10"/>
      <c r="D1" s="10"/>
      <c r="E1" s="10"/>
      <c r="F1" s="10"/>
      <c r="G1" s="10"/>
      <c r="H1" s="10"/>
      <c r="I1" s="10"/>
      <c r="J1" s="10"/>
      <c r="K1" s="11"/>
    </row>
    <row r="2" spans="1:12" ht="15.75" thickBot="1" x14ac:dyDescent="0.3">
      <c r="B2" s="12"/>
      <c r="C2" s="13"/>
      <c r="D2" s="13"/>
      <c r="E2" s="13"/>
      <c r="F2" s="13"/>
      <c r="G2" s="13"/>
      <c r="H2" s="13"/>
      <c r="I2" s="13"/>
      <c r="J2" s="13"/>
      <c r="K2" s="14"/>
    </row>
    <row r="3" spans="1:12" ht="15.75" thickBot="1" x14ac:dyDescent="0.3"/>
    <row r="4" spans="1:12" ht="15.75" thickBot="1" x14ac:dyDescent="0.3">
      <c r="C4" s="6" t="s">
        <v>1</v>
      </c>
      <c r="D4" s="8"/>
      <c r="I4" s="15" t="s">
        <v>2</v>
      </c>
      <c r="J4" s="16"/>
      <c r="K4" s="16"/>
      <c r="L4" s="17"/>
    </row>
    <row r="5" spans="1:12" x14ac:dyDescent="0.25">
      <c r="A5" t="s">
        <v>3</v>
      </c>
      <c r="B5" t="s">
        <v>4</v>
      </c>
      <c r="C5" t="s">
        <v>5</v>
      </c>
      <c r="D5" t="s">
        <v>6</v>
      </c>
      <c r="I5" t="s">
        <v>3</v>
      </c>
      <c r="J5" t="s">
        <v>4</v>
      </c>
      <c r="K5" t="s">
        <v>5</v>
      </c>
      <c r="L5" t="s">
        <v>6</v>
      </c>
    </row>
    <row r="6" spans="1:12" x14ac:dyDescent="0.25">
      <c r="A6" t="s">
        <v>7</v>
      </c>
      <c r="B6" s="1">
        <v>0</v>
      </c>
      <c r="C6" s="1">
        <v>35</v>
      </c>
      <c r="D6" s="1">
        <f>B6*C6</f>
        <v>0</v>
      </c>
      <c r="G6">
        <f>11959+1230</f>
        <v>13189</v>
      </c>
      <c r="I6" t="s">
        <v>7</v>
      </c>
      <c r="J6" s="1">
        <v>0</v>
      </c>
      <c r="K6" s="1">
        <v>30</v>
      </c>
      <c r="L6" s="1">
        <f>J6*K6</f>
        <v>0</v>
      </c>
    </row>
    <row r="7" spans="1:12" x14ac:dyDescent="0.25">
      <c r="A7" t="s">
        <v>8</v>
      </c>
      <c r="B7" s="1">
        <v>3</v>
      </c>
      <c r="C7" s="1">
        <v>30</v>
      </c>
      <c r="D7" s="1">
        <f>B7*C7</f>
        <v>90</v>
      </c>
      <c r="J7" s="1"/>
      <c r="K7" s="1"/>
      <c r="L7" s="1"/>
    </row>
    <row r="8" spans="1:12" x14ac:dyDescent="0.25">
      <c r="A8" t="s">
        <v>9</v>
      </c>
      <c r="B8" s="1">
        <v>0</v>
      </c>
      <c r="C8" s="2">
        <v>20</v>
      </c>
      <c r="D8" s="1">
        <f>B8*C8</f>
        <v>0</v>
      </c>
      <c r="I8" t="s">
        <v>10</v>
      </c>
      <c r="J8" s="2">
        <v>0</v>
      </c>
      <c r="K8" s="2">
        <v>25</v>
      </c>
      <c r="L8" s="1">
        <f>J8*K8</f>
        <v>0</v>
      </c>
    </row>
    <row r="9" spans="1:12" x14ac:dyDescent="0.25">
      <c r="A9" t="s">
        <v>11</v>
      </c>
      <c r="B9" s="1">
        <v>183.5</v>
      </c>
      <c r="C9" s="2">
        <v>10</v>
      </c>
      <c r="D9" s="1">
        <f>B9*C9</f>
        <v>1835</v>
      </c>
      <c r="E9" t="s">
        <v>12</v>
      </c>
      <c r="F9" t="s">
        <v>13</v>
      </c>
      <c r="G9" t="s">
        <v>14</v>
      </c>
      <c r="J9" s="2"/>
      <c r="K9" s="2"/>
      <c r="L9" s="1"/>
    </row>
    <row r="10" spans="1:12" x14ac:dyDescent="0.25">
      <c r="B10" s="2"/>
      <c r="C10" s="2" t="s">
        <v>15</v>
      </c>
      <c r="D10" s="2">
        <f>D6+D8+D7+D9</f>
        <v>1925</v>
      </c>
      <c r="E10">
        <v>17764</v>
      </c>
      <c r="F10">
        <v>9700</v>
      </c>
      <c r="G10">
        <f>D10+E10-F10</f>
        <v>9989</v>
      </c>
      <c r="J10" s="2"/>
      <c r="K10" s="2" t="s">
        <v>15</v>
      </c>
      <c r="L10" s="2">
        <f>L6+L8</f>
        <v>0</v>
      </c>
    </row>
    <row r="11" spans="1:12" ht="15.75" thickBot="1" x14ac:dyDescent="0.3">
      <c r="B11" s="2"/>
      <c r="C11" s="2"/>
      <c r="D11" s="2"/>
      <c r="E11">
        <f>E10+D10</f>
        <v>19689</v>
      </c>
    </row>
    <row r="12" spans="1:12" ht="15.75" thickBot="1" x14ac:dyDescent="0.3">
      <c r="A12" t="s">
        <v>16</v>
      </c>
      <c r="B12" s="2">
        <v>8.5</v>
      </c>
      <c r="C12" s="2">
        <v>30</v>
      </c>
      <c r="D12" s="2">
        <f>B12*C12</f>
        <v>255</v>
      </c>
      <c r="I12" s="15" t="s">
        <v>25</v>
      </c>
      <c r="J12" s="16"/>
      <c r="K12" s="16"/>
      <c r="L12" s="17"/>
    </row>
    <row r="13" spans="1:12" x14ac:dyDescent="0.25">
      <c r="A13" t="s">
        <v>16</v>
      </c>
      <c r="B13" s="2">
        <v>6</v>
      </c>
      <c r="C13" s="2">
        <v>25</v>
      </c>
      <c r="D13" s="2">
        <f>B13*C13</f>
        <v>150</v>
      </c>
      <c r="I13" t="s">
        <v>7</v>
      </c>
      <c r="K13">
        <v>20</v>
      </c>
    </row>
    <row r="14" spans="1:12" x14ac:dyDescent="0.25">
      <c r="A14" t="s">
        <v>17</v>
      </c>
      <c r="B14" s="2">
        <v>6</v>
      </c>
      <c r="C14" s="2">
        <v>10</v>
      </c>
      <c r="D14" s="2">
        <f>B14*C14</f>
        <v>60</v>
      </c>
      <c r="E14" t="s">
        <v>12</v>
      </c>
      <c r="F14" t="s">
        <v>13</v>
      </c>
      <c r="G14" t="s">
        <v>14</v>
      </c>
    </row>
    <row r="15" spans="1:12" x14ac:dyDescent="0.25">
      <c r="C15" t="s">
        <v>18</v>
      </c>
      <c r="D15" s="2">
        <f>D12+D14+D13</f>
        <v>465</v>
      </c>
      <c r="E15">
        <v>2387</v>
      </c>
      <c r="F15">
        <v>2000</v>
      </c>
      <c r="G15">
        <f>D15+E15-F15</f>
        <v>852</v>
      </c>
      <c r="H15">
        <f>792+60</f>
        <v>852</v>
      </c>
    </row>
    <row r="16" spans="1:12" ht="15.75" thickBot="1" x14ac:dyDescent="0.3">
      <c r="E16">
        <f>E15+D15</f>
        <v>2852</v>
      </c>
    </row>
    <row r="17" spans="1:12" ht="15.75" thickBot="1" x14ac:dyDescent="0.3">
      <c r="C17" s="6" t="s">
        <v>19</v>
      </c>
      <c r="D17" s="8"/>
    </row>
    <row r="18" spans="1:12" ht="15.75" thickBot="1" x14ac:dyDescent="0.3">
      <c r="A18" t="s">
        <v>3</v>
      </c>
      <c r="B18" t="s">
        <v>4</v>
      </c>
      <c r="C18" t="s">
        <v>5</v>
      </c>
      <c r="D18" t="s">
        <v>6</v>
      </c>
      <c r="E18" t="s">
        <v>12</v>
      </c>
      <c r="F18" t="s">
        <v>13</v>
      </c>
      <c r="G18" t="s">
        <v>14</v>
      </c>
      <c r="J18" s="15" t="s">
        <v>20</v>
      </c>
      <c r="K18" s="16"/>
      <c r="L18" s="17"/>
    </row>
    <row r="19" spans="1:12" x14ac:dyDescent="0.25">
      <c r="A19" t="s">
        <v>7</v>
      </c>
      <c r="B19" s="1">
        <v>0</v>
      </c>
      <c r="C19" s="1">
        <v>35</v>
      </c>
      <c r="D19" s="2">
        <f>B19*C19</f>
        <v>0</v>
      </c>
      <c r="E19">
        <v>0</v>
      </c>
      <c r="I19" t="s">
        <v>3</v>
      </c>
      <c r="J19" t="s">
        <v>4</v>
      </c>
      <c r="K19" t="s">
        <v>5</v>
      </c>
      <c r="L19" t="s">
        <v>6</v>
      </c>
    </row>
    <row r="20" spans="1:12" x14ac:dyDescent="0.25">
      <c r="A20" t="s">
        <v>7</v>
      </c>
      <c r="B20" s="1">
        <v>5</v>
      </c>
      <c r="C20" s="1">
        <v>25</v>
      </c>
      <c r="D20" s="2">
        <f>B20*C20</f>
        <v>125</v>
      </c>
      <c r="I20" t="s">
        <v>7</v>
      </c>
      <c r="J20" s="2">
        <v>0</v>
      </c>
      <c r="K20" s="2">
        <v>20</v>
      </c>
      <c r="L20" s="2">
        <f>J20*K20</f>
        <v>0</v>
      </c>
    </row>
    <row r="21" spans="1:12" x14ac:dyDescent="0.25">
      <c r="A21" t="s">
        <v>10</v>
      </c>
      <c r="B21" s="1">
        <v>33.5</v>
      </c>
      <c r="C21" s="2">
        <v>10</v>
      </c>
      <c r="D21" s="2">
        <f>B21*C21</f>
        <v>335</v>
      </c>
      <c r="I21" t="s">
        <v>10</v>
      </c>
      <c r="J21" s="2">
        <v>0</v>
      </c>
      <c r="K21" s="2">
        <v>10</v>
      </c>
      <c r="L21" s="2">
        <f>J21*K21</f>
        <v>0</v>
      </c>
    </row>
    <row r="22" spans="1:12" x14ac:dyDescent="0.25">
      <c r="B22" s="1"/>
      <c r="C22" s="2" t="s">
        <v>15</v>
      </c>
      <c r="D22" s="2">
        <f>SUM(D19:D21)</f>
        <v>460</v>
      </c>
      <c r="E22">
        <v>9104</v>
      </c>
      <c r="F22">
        <v>500</v>
      </c>
      <c r="G22">
        <f>D22+E22-F22</f>
        <v>9064</v>
      </c>
      <c r="J22" s="1"/>
      <c r="K22" s="2" t="s">
        <v>15</v>
      </c>
      <c r="L22" s="2">
        <f>L20+L21</f>
        <v>0</v>
      </c>
    </row>
    <row r="23" spans="1:12" ht="15.75" thickBot="1" x14ac:dyDescent="0.3">
      <c r="B23" s="1"/>
      <c r="C23" s="2"/>
      <c r="D23" s="2"/>
      <c r="E23">
        <f>D22+E22</f>
        <v>9564</v>
      </c>
    </row>
    <row r="24" spans="1:12" ht="15.75" thickBot="1" x14ac:dyDescent="0.3">
      <c r="A24" t="s">
        <v>16</v>
      </c>
      <c r="B24" s="1">
        <f>5.5+1.5</f>
        <v>7</v>
      </c>
      <c r="C24" s="2">
        <v>25</v>
      </c>
      <c r="D24" s="2">
        <f>B24*C24</f>
        <v>175</v>
      </c>
      <c r="F24" s="2"/>
      <c r="G24" s="2"/>
      <c r="I24" s="1"/>
      <c r="J24" s="15" t="s">
        <v>21</v>
      </c>
      <c r="K24" s="16"/>
      <c r="L24" s="17"/>
    </row>
    <row r="25" spans="1:12" x14ac:dyDescent="0.25">
      <c r="A25" t="s">
        <v>17</v>
      </c>
      <c r="B25" s="1">
        <v>0</v>
      </c>
      <c r="C25" s="2">
        <v>10</v>
      </c>
      <c r="D25" s="2">
        <f>B25*C25</f>
        <v>0</v>
      </c>
      <c r="E25" t="s">
        <v>12</v>
      </c>
      <c r="F25" t="s">
        <v>13</v>
      </c>
      <c r="G25" t="s">
        <v>14</v>
      </c>
      <c r="H25" s="2"/>
      <c r="I25" t="s">
        <v>11</v>
      </c>
      <c r="J25" s="2">
        <v>0</v>
      </c>
      <c r="K25" s="2">
        <v>10</v>
      </c>
      <c r="L25" s="1">
        <f>J25*K25</f>
        <v>0</v>
      </c>
    </row>
    <row r="26" spans="1:12" x14ac:dyDescent="0.25">
      <c r="C26" t="s">
        <v>15</v>
      </c>
      <c r="D26" s="1">
        <f>D25+D24</f>
        <v>175</v>
      </c>
      <c r="E26">
        <v>2422</v>
      </c>
      <c r="F26">
        <v>300</v>
      </c>
      <c r="G26">
        <f>D26+E26-F26</f>
        <v>2297</v>
      </c>
      <c r="H26" s="2"/>
      <c r="J26" s="1"/>
      <c r="K26" s="1" t="s">
        <v>18</v>
      </c>
      <c r="L26" s="1">
        <f>L25</f>
        <v>0</v>
      </c>
    </row>
    <row r="27" spans="1:12" x14ac:dyDescent="0.25">
      <c r="E27">
        <f>D26+E26</f>
        <v>2597</v>
      </c>
      <c r="J27" s="2"/>
      <c r="K27" s="2"/>
      <c r="L27" s="1"/>
    </row>
    <row r="28" spans="1:12" ht="15.75" thickBot="1" x14ac:dyDescent="0.3">
      <c r="I28" t="s">
        <v>17</v>
      </c>
      <c r="J28" s="1">
        <v>0</v>
      </c>
      <c r="K28" s="1">
        <v>10</v>
      </c>
      <c r="L28" s="1">
        <f>J28*K28</f>
        <v>0</v>
      </c>
    </row>
    <row r="29" spans="1:12" ht="15.75" thickBot="1" x14ac:dyDescent="0.3">
      <c r="B29" s="6" t="s">
        <v>22</v>
      </c>
      <c r="C29" s="7"/>
      <c r="D29" s="8"/>
      <c r="J29" s="2"/>
      <c r="K29" s="2" t="s">
        <v>18</v>
      </c>
      <c r="L29" s="2">
        <f>L28</f>
        <v>0</v>
      </c>
    </row>
    <row r="30" spans="1:12" x14ac:dyDescent="0.25">
      <c r="A30" t="s">
        <v>3</v>
      </c>
      <c r="B30" t="s">
        <v>4</v>
      </c>
      <c r="C30" t="s">
        <v>5</v>
      </c>
      <c r="D30" t="s">
        <v>6</v>
      </c>
    </row>
    <row r="31" spans="1:12" x14ac:dyDescent="0.25">
      <c r="A31" t="s">
        <v>23</v>
      </c>
      <c r="B31" s="1">
        <v>0</v>
      </c>
      <c r="C31" s="1">
        <v>25</v>
      </c>
      <c r="D31" s="2">
        <f>B31*C31</f>
        <v>0</v>
      </c>
    </row>
    <row r="32" spans="1:12" x14ac:dyDescent="0.25">
      <c r="A32" t="s">
        <v>24</v>
      </c>
      <c r="B32" s="1">
        <v>0</v>
      </c>
      <c r="C32" s="1">
        <v>10</v>
      </c>
      <c r="D32" s="2">
        <f>B32*C32</f>
        <v>0</v>
      </c>
    </row>
    <row r="33" spans="1:4" x14ac:dyDescent="0.25">
      <c r="A33" t="s">
        <v>10</v>
      </c>
      <c r="B33" s="2">
        <v>0</v>
      </c>
      <c r="C33" s="2">
        <v>10</v>
      </c>
      <c r="D33" s="2">
        <f>B33*C33</f>
        <v>0</v>
      </c>
    </row>
    <row r="34" spans="1:4" x14ac:dyDescent="0.25">
      <c r="B34" s="2"/>
      <c r="C34" s="2" t="s">
        <v>15</v>
      </c>
      <c r="D34" s="2">
        <f>D31+D33</f>
        <v>0</v>
      </c>
    </row>
    <row r="35" spans="1:4" x14ac:dyDescent="0.25">
      <c r="B35" s="2"/>
      <c r="C35" s="2"/>
      <c r="D35" s="2"/>
    </row>
    <row r="36" spans="1:4" x14ac:dyDescent="0.25">
      <c r="A36" t="s">
        <v>16</v>
      </c>
      <c r="B36" s="2">
        <v>0</v>
      </c>
      <c r="C36" s="2">
        <v>25</v>
      </c>
      <c r="D36" s="2">
        <f>B36*C36</f>
        <v>0</v>
      </c>
    </row>
    <row r="37" spans="1:4" x14ac:dyDescent="0.25">
      <c r="C37" t="s">
        <v>15</v>
      </c>
      <c r="D37" s="1">
        <f>D36</f>
        <v>0</v>
      </c>
    </row>
  </sheetData>
  <mergeCells count="8">
    <mergeCell ref="J24:L24"/>
    <mergeCell ref="B29:D29"/>
    <mergeCell ref="B1:K2"/>
    <mergeCell ref="C4:D4"/>
    <mergeCell ref="I4:L4"/>
    <mergeCell ref="I12:L12"/>
    <mergeCell ref="C17:D17"/>
    <mergeCell ref="J18:L18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workbookViewId="0">
      <selection activeCell="I27" sqref="I27"/>
    </sheetView>
  </sheetViews>
  <sheetFormatPr defaultRowHeight="15" x14ac:dyDescent="0.25"/>
  <cols>
    <col min="5" max="5" width="11.42578125" bestFit="1" customWidth="1"/>
    <col min="7" max="7" width="12.42578125" bestFit="1" customWidth="1"/>
  </cols>
  <sheetData>
    <row r="1" spans="1:12" x14ac:dyDescent="0.25">
      <c r="B1" s="9" t="s">
        <v>0</v>
      </c>
      <c r="C1" s="10"/>
      <c r="D1" s="10"/>
      <c r="E1" s="10"/>
      <c r="F1" s="10"/>
      <c r="G1" s="10"/>
      <c r="H1" s="10"/>
      <c r="I1" s="10"/>
      <c r="J1" s="10"/>
      <c r="K1" s="11"/>
    </row>
    <row r="2" spans="1:12" ht="15.75" thickBot="1" x14ac:dyDescent="0.3">
      <c r="B2" s="12"/>
      <c r="C2" s="13"/>
      <c r="D2" s="13"/>
      <c r="E2" s="13"/>
      <c r="F2" s="13"/>
      <c r="G2" s="13"/>
      <c r="H2" s="13"/>
      <c r="I2" s="13"/>
      <c r="J2" s="13"/>
      <c r="K2" s="14"/>
    </row>
    <row r="3" spans="1:12" ht="15.75" thickBot="1" x14ac:dyDescent="0.3"/>
    <row r="4" spans="1:12" ht="15.75" thickBot="1" x14ac:dyDescent="0.3">
      <c r="C4" s="6" t="s">
        <v>1</v>
      </c>
      <c r="D4" s="8"/>
      <c r="I4" s="15" t="s">
        <v>2</v>
      </c>
      <c r="J4" s="16"/>
      <c r="K4" s="16"/>
      <c r="L4" s="17"/>
    </row>
    <row r="5" spans="1:12" x14ac:dyDescent="0.25">
      <c r="A5" t="s">
        <v>3</v>
      </c>
      <c r="B5" t="s">
        <v>4</v>
      </c>
      <c r="C5" t="s">
        <v>5</v>
      </c>
      <c r="D5" t="s">
        <v>6</v>
      </c>
      <c r="I5" t="s">
        <v>3</v>
      </c>
      <c r="J5" t="s">
        <v>4</v>
      </c>
      <c r="K5" t="s">
        <v>5</v>
      </c>
      <c r="L5" t="s">
        <v>6</v>
      </c>
    </row>
    <row r="6" spans="1:12" x14ac:dyDescent="0.25">
      <c r="A6" t="s">
        <v>7</v>
      </c>
      <c r="B6" s="1">
        <v>0</v>
      </c>
      <c r="C6" s="1">
        <v>35</v>
      </c>
      <c r="D6" s="1">
        <f>B6*C6</f>
        <v>0</v>
      </c>
      <c r="G6">
        <f>11959+1230</f>
        <v>13189</v>
      </c>
      <c r="I6" t="s">
        <v>7</v>
      </c>
      <c r="J6" s="1">
        <v>0</v>
      </c>
      <c r="K6" s="1">
        <v>30</v>
      </c>
      <c r="L6" s="1">
        <f>J6*K6</f>
        <v>0</v>
      </c>
    </row>
    <row r="7" spans="1:12" x14ac:dyDescent="0.25">
      <c r="A7" t="s">
        <v>8</v>
      </c>
      <c r="B7" s="1">
        <v>0</v>
      </c>
      <c r="C7" s="1">
        <v>30</v>
      </c>
      <c r="D7" s="1">
        <f>B7*C7</f>
        <v>0</v>
      </c>
      <c r="J7" s="1"/>
      <c r="K7" s="1"/>
      <c r="L7" s="1"/>
    </row>
    <row r="8" spans="1:12" x14ac:dyDescent="0.25">
      <c r="A8" t="s">
        <v>9</v>
      </c>
      <c r="B8" s="1">
        <v>0</v>
      </c>
      <c r="C8" s="2">
        <v>20</v>
      </c>
      <c r="D8" s="1">
        <f>B8*C8</f>
        <v>0</v>
      </c>
      <c r="I8" t="s">
        <v>10</v>
      </c>
      <c r="J8" s="2">
        <v>0</v>
      </c>
      <c r="K8" s="2">
        <v>25</v>
      </c>
      <c r="L8" s="1">
        <f>J8*K8</f>
        <v>0</v>
      </c>
    </row>
    <row r="9" spans="1:12" x14ac:dyDescent="0.25">
      <c r="A9" t="s">
        <v>11</v>
      </c>
      <c r="B9" s="1">
        <f>27+6</f>
        <v>33</v>
      </c>
      <c r="C9" s="2">
        <v>10</v>
      </c>
      <c r="D9" s="1">
        <f>B9*C9</f>
        <v>330</v>
      </c>
      <c r="E9" t="s">
        <v>12</v>
      </c>
      <c r="F9" t="s">
        <v>13</v>
      </c>
      <c r="G9" t="s">
        <v>14</v>
      </c>
      <c r="J9" s="2"/>
      <c r="K9" s="2"/>
      <c r="L9" s="1"/>
    </row>
    <row r="10" spans="1:12" x14ac:dyDescent="0.25">
      <c r="B10" s="2"/>
      <c r="C10" s="2" t="s">
        <v>15</v>
      </c>
      <c r="D10" s="2">
        <f>D6+D8+D7+D9</f>
        <v>330</v>
      </c>
      <c r="E10">
        <v>9989</v>
      </c>
      <c r="F10">
        <v>0</v>
      </c>
      <c r="G10">
        <f>D10+E10-F10</f>
        <v>10319</v>
      </c>
      <c r="J10" s="2"/>
      <c r="K10" s="2" t="s">
        <v>15</v>
      </c>
      <c r="L10" s="2">
        <f>L6+L8</f>
        <v>0</v>
      </c>
    </row>
    <row r="11" spans="1:12" ht="15.75" thickBot="1" x14ac:dyDescent="0.3">
      <c r="B11" s="2"/>
      <c r="C11" s="2"/>
      <c r="D11" s="2"/>
      <c r="E11">
        <f>E10+D10</f>
        <v>10319</v>
      </c>
    </row>
    <row r="12" spans="1:12" ht="15.75" thickBot="1" x14ac:dyDescent="0.3">
      <c r="A12" t="s">
        <v>16</v>
      </c>
      <c r="B12" s="2">
        <v>0</v>
      </c>
      <c r="C12" s="2">
        <v>30</v>
      </c>
      <c r="D12" s="2">
        <f>B12*C12</f>
        <v>0</v>
      </c>
      <c r="I12" s="15" t="s">
        <v>25</v>
      </c>
      <c r="J12" s="16"/>
      <c r="K12" s="16"/>
      <c r="L12" s="17"/>
    </row>
    <row r="13" spans="1:12" x14ac:dyDescent="0.25">
      <c r="A13" t="s">
        <v>16</v>
      </c>
      <c r="B13" s="2">
        <v>0</v>
      </c>
      <c r="C13" s="2">
        <v>25</v>
      </c>
      <c r="D13" s="2">
        <f>B13*C13</f>
        <v>0</v>
      </c>
      <c r="I13" t="s">
        <v>7</v>
      </c>
      <c r="K13">
        <v>20</v>
      </c>
    </row>
    <row r="14" spans="1:12" x14ac:dyDescent="0.25">
      <c r="A14" t="s">
        <v>17</v>
      </c>
      <c r="B14" s="2">
        <v>7</v>
      </c>
      <c r="C14" s="2">
        <v>10</v>
      </c>
      <c r="D14" s="2">
        <f>B14*C14</f>
        <v>70</v>
      </c>
      <c r="E14" t="s">
        <v>12</v>
      </c>
      <c r="F14" t="s">
        <v>13</v>
      </c>
      <c r="G14" t="s">
        <v>14</v>
      </c>
    </row>
    <row r="15" spans="1:12" x14ac:dyDescent="0.25">
      <c r="C15" t="s">
        <v>18</v>
      </c>
      <c r="D15" s="2">
        <f>D12+D14+D13</f>
        <v>70</v>
      </c>
      <c r="E15">
        <v>852</v>
      </c>
      <c r="F15">
        <v>0</v>
      </c>
      <c r="G15">
        <f>D15+E15-F15</f>
        <v>922</v>
      </c>
    </row>
    <row r="16" spans="1:12" ht="15.75" thickBot="1" x14ac:dyDescent="0.3">
      <c r="E16">
        <f>E15+D15</f>
        <v>922</v>
      </c>
    </row>
    <row r="17" spans="1:12" ht="15.75" thickBot="1" x14ac:dyDescent="0.3">
      <c r="C17" s="6" t="s">
        <v>19</v>
      </c>
      <c r="D17" s="8"/>
    </row>
    <row r="18" spans="1:12" ht="15.75" thickBot="1" x14ac:dyDescent="0.3">
      <c r="A18" t="s">
        <v>3</v>
      </c>
      <c r="B18" t="s">
        <v>4</v>
      </c>
      <c r="C18" t="s">
        <v>5</v>
      </c>
      <c r="D18" t="s">
        <v>6</v>
      </c>
      <c r="E18" t="s">
        <v>12</v>
      </c>
      <c r="F18" t="s">
        <v>13</v>
      </c>
      <c r="G18" t="s">
        <v>14</v>
      </c>
      <c r="J18" s="15" t="s">
        <v>20</v>
      </c>
      <c r="K18" s="16"/>
      <c r="L18" s="17"/>
    </row>
    <row r="19" spans="1:12" x14ac:dyDescent="0.25">
      <c r="A19" t="s">
        <v>7</v>
      </c>
      <c r="B19" s="1">
        <v>0</v>
      </c>
      <c r="C19" s="1">
        <v>40</v>
      </c>
      <c r="D19" s="2">
        <f>B19*C19</f>
        <v>0</v>
      </c>
      <c r="E19">
        <v>0</v>
      </c>
      <c r="I19" t="s">
        <v>3</v>
      </c>
      <c r="J19" t="s">
        <v>4</v>
      </c>
      <c r="K19" t="s">
        <v>5</v>
      </c>
      <c r="L19" t="s">
        <v>6</v>
      </c>
    </row>
    <row r="20" spans="1:12" x14ac:dyDescent="0.25">
      <c r="A20" t="s">
        <v>7</v>
      </c>
      <c r="B20" s="1">
        <v>3</v>
      </c>
      <c r="C20" s="1">
        <v>25</v>
      </c>
      <c r="D20" s="2">
        <f>B20*C20</f>
        <v>75</v>
      </c>
      <c r="I20" t="s">
        <v>7</v>
      </c>
      <c r="J20" s="2">
        <v>0</v>
      </c>
      <c r="K20" s="2">
        <v>20</v>
      </c>
      <c r="L20" s="2">
        <f>J20*K20</f>
        <v>0</v>
      </c>
    </row>
    <row r="21" spans="1:12" x14ac:dyDescent="0.25">
      <c r="A21" t="s">
        <v>10</v>
      </c>
      <c r="B21" s="1">
        <v>35</v>
      </c>
      <c r="C21" s="2">
        <v>10</v>
      </c>
      <c r="D21" s="2">
        <f>B21*C21</f>
        <v>350</v>
      </c>
      <c r="I21" t="s">
        <v>10</v>
      </c>
      <c r="J21" s="2">
        <v>0</v>
      </c>
      <c r="K21" s="2">
        <v>10</v>
      </c>
      <c r="L21" s="2">
        <f>J21*K21</f>
        <v>0</v>
      </c>
    </row>
    <row r="22" spans="1:12" x14ac:dyDescent="0.25">
      <c r="B22" s="1"/>
      <c r="C22" s="2" t="s">
        <v>15</v>
      </c>
      <c r="D22" s="2">
        <f>SUM(D19:D21)</f>
        <v>425</v>
      </c>
      <c r="E22">
        <v>9064</v>
      </c>
      <c r="F22">
        <v>0</v>
      </c>
      <c r="G22">
        <f>D22+E22-F22</f>
        <v>9489</v>
      </c>
      <c r="J22" s="1"/>
      <c r="K22" s="2" t="s">
        <v>15</v>
      </c>
      <c r="L22" s="2">
        <f>L20+L21</f>
        <v>0</v>
      </c>
    </row>
    <row r="23" spans="1:12" ht="15.75" thickBot="1" x14ac:dyDescent="0.3">
      <c r="B23" s="1"/>
      <c r="C23" s="2"/>
      <c r="D23" s="2"/>
      <c r="E23">
        <f>D22+E22</f>
        <v>9489</v>
      </c>
    </row>
    <row r="24" spans="1:12" ht="15.75" thickBot="1" x14ac:dyDescent="0.3">
      <c r="A24" t="s">
        <v>16</v>
      </c>
      <c r="B24" s="1">
        <v>2</v>
      </c>
      <c r="C24" s="2">
        <v>25</v>
      </c>
      <c r="D24" s="2">
        <f>B24*C24</f>
        <v>50</v>
      </c>
      <c r="F24" s="2"/>
      <c r="G24" s="2"/>
      <c r="I24" s="1"/>
      <c r="J24" s="15" t="s">
        <v>21</v>
      </c>
      <c r="K24" s="16"/>
      <c r="L24" s="17"/>
    </row>
    <row r="25" spans="1:12" x14ac:dyDescent="0.25">
      <c r="A25" t="s">
        <v>17</v>
      </c>
      <c r="B25" s="1">
        <v>0</v>
      </c>
      <c r="C25" s="2">
        <v>10</v>
      </c>
      <c r="D25" s="2">
        <f>B25*C25</f>
        <v>0</v>
      </c>
      <c r="E25" t="s">
        <v>12</v>
      </c>
      <c r="F25" t="s">
        <v>13</v>
      </c>
      <c r="G25" t="s">
        <v>14</v>
      </c>
      <c r="H25" s="2"/>
      <c r="I25" t="s">
        <v>11</v>
      </c>
      <c r="J25" s="2">
        <v>0</v>
      </c>
      <c r="K25" s="2">
        <v>10</v>
      </c>
      <c r="L25" s="1">
        <f>J25*K25</f>
        <v>0</v>
      </c>
    </row>
    <row r="26" spans="1:12" x14ac:dyDescent="0.25">
      <c r="C26" t="s">
        <v>15</v>
      </c>
      <c r="D26" s="1">
        <f>D25+D24</f>
        <v>50</v>
      </c>
      <c r="E26">
        <v>2297</v>
      </c>
      <c r="F26">
        <v>0</v>
      </c>
      <c r="G26">
        <f>D26+E26-F26</f>
        <v>2347</v>
      </c>
      <c r="H26" s="2"/>
      <c r="J26" s="1"/>
      <c r="K26" s="1" t="s">
        <v>18</v>
      </c>
      <c r="L26" s="1">
        <f>L25</f>
        <v>0</v>
      </c>
    </row>
    <row r="27" spans="1:12" x14ac:dyDescent="0.25">
      <c r="E27">
        <f>D26+E26</f>
        <v>2347</v>
      </c>
      <c r="J27" s="2"/>
      <c r="K27" s="2"/>
      <c r="L27" s="1"/>
    </row>
    <row r="28" spans="1:12" ht="15.75" thickBot="1" x14ac:dyDescent="0.3">
      <c r="I28" t="s">
        <v>17</v>
      </c>
      <c r="J28" s="1">
        <v>0</v>
      </c>
      <c r="K28" s="1">
        <v>10</v>
      </c>
      <c r="L28" s="1">
        <f>J28*K28</f>
        <v>0</v>
      </c>
    </row>
    <row r="29" spans="1:12" ht="15.75" thickBot="1" x14ac:dyDescent="0.3">
      <c r="B29" s="6" t="s">
        <v>22</v>
      </c>
      <c r="C29" s="7"/>
      <c r="D29" s="8"/>
      <c r="J29" s="2"/>
      <c r="K29" s="2" t="s">
        <v>18</v>
      </c>
      <c r="L29" s="2">
        <f>L28</f>
        <v>0</v>
      </c>
    </row>
    <row r="30" spans="1:12" x14ac:dyDescent="0.25">
      <c r="A30" t="s">
        <v>3</v>
      </c>
      <c r="B30" t="s">
        <v>4</v>
      </c>
      <c r="C30" t="s">
        <v>5</v>
      </c>
      <c r="D30" t="s">
        <v>6</v>
      </c>
    </row>
    <row r="31" spans="1:12" x14ac:dyDescent="0.25">
      <c r="A31" t="s">
        <v>23</v>
      </c>
      <c r="B31" s="1">
        <v>0</v>
      </c>
      <c r="C31" s="1">
        <v>25</v>
      </c>
      <c r="D31" s="2">
        <f>B31*C31</f>
        <v>0</v>
      </c>
    </row>
    <row r="32" spans="1:12" x14ac:dyDescent="0.25">
      <c r="A32" t="s">
        <v>24</v>
      </c>
      <c r="B32" s="1">
        <v>0</v>
      </c>
      <c r="C32" s="1">
        <v>10</v>
      </c>
      <c r="D32" s="2">
        <f>B32*C32</f>
        <v>0</v>
      </c>
    </row>
    <row r="33" spans="1:4" x14ac:dyDescent="0.25">
      <c r="A33" t="s">
        <v>10</v>
      </c>
      <c r="B33" s="2">
        <v>0</v>
      </c>
      <c r="C33" s="2">
        <v>10</v>
      </c>
      <c r="D33" s="2">
        <f>B33*C33</f>
        <v>0</v>
      </c>
    </row>
    <row r="34" spans="1:4" x14ac:dyDescent="0.25">
      <c r="B34" s="2"/>
      <c r="C34" s="2" t="s">
        <v>15</v>
      </c>
      <c r="D34" s="2">
        <f>D31+D33</f>
        <v>0</v>
      </c>
    </row>
    <row r="35" spans="1:4" x14ac:dyDescent="0.25">
      <c r="B35" s="2"/>
      <c r="C35" s="2"/>
      <c r="D35" s="2"/>
    </row>
    <row r="36" spans="1:4" x14ac:dyDescent="0.25">
      <c r="A36" t="s">
        <v>16</v>
      </c>
      <c r="B36" s="2">
        <v>0</v>
      </c>
      <c r="C36" s="2">
        <v>25</v>
      </c>
      <c r="D36" s="2">
        <f>B36*C36</f>
        <v>0</v>
      </c>
    </row>
    <row r="37" spans="1:4" x14ac:dyDescent="0.25">
      <c r="C37" t="s">
        <v>15</v>
      </c>
      <c r="D37" s="1">
        <f>D36</f>
        <v>0</v>
      </c>
    </row>
  </sheetData>
  <mergeCells count="8">
    <mergeCell ref="J24:L24"/>
    <mergeCell ref="B29:D29"/>
    <mergeCell ref="B1:K2"/>
    <mergeCell ref="C4:D4"/>
    <mergeCell ref="I4:L4"/>
    <mergeCell ref="I12:L12"/>
    <mergeCell ref="C17:D17"/>
    <mergeCell ref="J18:L18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workbookViewId="0">
      <selection activeCell="B14" sqref="B14"/>
    </sheetView>
  </sheetViews>
  <sheetFormatPr defaultRowHeight="15" x14ac:dyDescent="0.25"/>
  <cols>
    <col min="5" max="5" width="11.42578125" bestFit="1" customWidth="1"/>
    <col min="7" max="7" width="12.42578125" bestFit="1" customWidth="1"/>
  </cols>
  <sheetData>
    <row r="1" spans="1:12" x14ac:dyDescent="0.25">
      <c r="B1" s="9" t="s">
        <v>0</v>
      </c>
      <c r="C1" s="10"/>
      <c r="D1" s="10"/>
      <c r="E1" s="10"/>
      <c r="F1" s="10"/>
      <c r="G1" s="10"/>
      <c r="H1" s="10"/>
      <c r="I1" s="10"/>
      <c r="J1" s="10"/>
      <c r="K1" s="11"/>
    </row>
    <row r="2" spans="1:12" ht="15.75" thickBot="1" x14ac:dyDescent="0.3">
      <c r="B2" s="12"/>
      <c r="C2" s="13"/>
      <c r="D2" s="13"/>
      <c r="E2" s="13"/>
      <c r="F2" s="13"/>
      <c r="G2" s="13"/>
      <c r="H2" s="13"/>
      <c r="I2" s="13"/>
      <c r="J2" s="13"/>
      <c r="K2" s="14"/>
    </row>
    <row r="3" spans="1:12" ht="15.75" thickBot="1" x14ac:dyDescent="0.3"/>
    <row r="4" spans="1:12" ht="15.75" thickBot="1" x14ac:dyDescent="0.3">
      <c r="C4" s="6" t="s">
        <v>1</v>
      </c>
      <c r="D4" s="8"/>
      <c r="I4" s="15" t="s">
        <v>2</v>
      </c>
      <c r="J4" s="16"/>
      <c r="K4" s="16"/>
      <c r="L4" s="17"/>
    </row>
    <row r="5" spans="1:12" x14ac:dyDescent="0.25">
      <c r="A5" t="s">
        <v>3</v>
      </c>
      <c r="B5" t="s">
        <v>4</v>
      </c>
      <c r="C5" t="s">
        <v>5</v>
      </c>
      <c r="D5" t="s">
        <v>6</v>
      </c>
      <c r="I5" t="s">
        <v>3</v>
      </c>
      <c r="J5" t="s">
        <v>4</v>
      </c>
      <c r="K5" t="s">
        <v>5</v>
      </c>
      <c r="L5" t="s">
        <v>6</v>
      </c>
    </row>
    <row r="6" spans="1:12" x14ac:dyDescent="0.25">
      <c r="A6" t="s">
        <v>7</v>
      </c>
      <c r="B6" s="1">
        <v>0</v>
      </c>
      <c r="C6" s="1">
        <v>35</v>
      </c>
      <c r="D6" s="1">
        <f>B6*C6</f>
        <v>0</v>
      </c>
      <c r="G6">
        <f>11959+1230</f>
        <v>13189</v>
      </c>
      <c r="I6" t="s">
        <v>7</v>
      </c>
      <c r="J6" s="1">
        <v>0</v>
      </c>
      <c r="K6" s="1">
        <v>30</v>
      </c>
      <c r="L6" s="1">
        <f>J6*K6</f>
        <v>0</v>
      </c>
    </row>
    <row r="7" spans="1:12" x14ac:dyDescent="0.25">
      <c r="A7" t="s">
        <v>8</v>
      </c>
      <c r="B7" s="1">
        <v>25</v>
      </c>
      <c r="C7" s="1">
        <v>30</v>
      </c>
      <c r="D7" s="1">
        <f>B7*C7</f>
        <v>750</v>
      </c>
      <c r="J7" s="1"/>
      <c r="K7" s="1"/>
      <c r="L7" s="1"/>
    </row>
    <row r="8" spans="1:12" x14ac:dyDescent="0.25">
      <c r="A8" t="s">
        <v>9</v>
      </c>
      <c r="B8" s="1">
        <v>38</v>
      </c>
      <c r="C8" s="2">
        <v>20</v>
      </c>
      <c r="D8" s="1">
        <f>B8*C8</f>
        <v>760</v>
      </c>
      <c r="I8" t="s">
        <v>10</v>
      </c>
      <c r="J8" s="2">
        <v>0</v>
      </c>
      <c r="K8" s="2">
        <v>25</v>
      </c>
      <c r="L8" s="1">
        <f>J8*K8</f>
        <v>0</v>
      </c>
    </row>
    <row r="9" spans="1:12" x14ac:dyDescent="0.25">
      <c r="A9" t="s">
        <v>11</v>
      </c>
      <c r="B9" s="1">
        <v>96</v>
      </c>
      <c r="C9" s="2">
        <v>10</v>
      </c>
      <c r="D9" s="1">
        <f>B9*C9</f>
        <v>960</v>
      </c>
      <c r="E9" t="s">
        <v>12</v>
      </c>
      <c r="F9" t="s">
        <v>13</v>
      </c>
      <c r="G9" t="s">
        <v>14</v>
      </c>
      <c r="J9" s="2"/>
      <c r="K9" s="2"/>
      <c r="L9" s="1"/>
    </row>
    <row r="10" spans="1:12" x14ac:dyDescent="0.25">
      <c r="B10" s="2"/>
      <c r="C10" s="2" t="s">
        <v>15</v>
      </c>
      <c r="D10" s="2">
        <f>D6+D8+D7+D9</f>
        <v>2470</v>
      </c>
      <c r="E10">
        <v>10319</v>
      </c>
      <c r="F10">
        <v>0</v>
      </c>
      <c r="G10">
        <f>D10+E10-F10</f>
        <v>12789</v>
      </c>
      <c r="J10" s="2"/>
      <c r="K10" s="2" t="s">
        <v>15</v>
      </c>
      <c r="L10" s="2">
        <f>L6+L8</f>
        <v>0</v>
      </c>
    </row>
    <row r="11" spans="1:12" ht="15.75" thickBot="1" x14ac:dyDescent="0.3">
      <c r="B11" s="2"/>
      <c r="C11" s="2"/>
      <c r="D11" s="2"/>
      <c r="E11">
        <f>E10+D10</f>
        <v>12789</v>
      </c>
    </row>
    <row r="12" spans="1:12" ht="15.75" thickBot="1" x14ac:dyDescent="0.3">
      <c r="A12" t="s">
        <v>16</v>
      </c>
      <c r="B12" s="2">
        <v>0</v>
      </c>
      <c r="C12" s="2">
        <v>30</v>
      </c>
      <c r="D12" s="2">
        <f>B12*C12</f>
        <v>0</v>
      </c>
      <c r="I12" s="15" t="s">
        <v>25</v>
      </c>
      <c r="J12" s="16"/>
      <c r="K12" s="16"/>
      <c r="L12" s="17"/>
    </row>
    <row r="13" spans="1:12" x14ac:dyDescent="0.25">
      <c r="A13" t="s">
        <v>16</v>
      </c>
      <c r="B13" s="2">
        <v>14</v>
      </c>
      <c r="C13" s="2">
        <v>25</v>
      </c>
      <c r="D13" s="2">
        <f>B13*C13</f>
        <v>350</v>
      </c>
      <c r="I13" t="s">
        <v>7</v>
      </c>
      <c r="K13">
        <v>20</v>
      </c>
    </row>
    <row r="14" spans="1:12" x14ac:dyDescent="0.25">
      <c r="A14" t="s">
        <v>17</v>
      </c>
      <c r="B14" s="2">
        <v>16</v>
      </c>
      <c r="C14" s="2">
        <v>10</v>
      </c>
      <c r="D14" s="2">
        <f>B14*C14</f>
        <v>160</v>
      </c>
      <c r="E14" t="s">
        <v>12</v>
      </c>
      <c r="F14" t="s">
        <v>13</v>
      </c>
      <c r="G14" t="s">
        <v>14</v>
      </c>
    </row>
    <row r="15" spans="1:12" x14ac:dyDescent="0.25">
      <c r="C15" t="s">
        <v>18</v>
      </c>
      <c r="D15" s="2">
        <f>D12+D14+D13</f>
        <v>510</v>
      </c>
      <c r="E15">
        <v>922</v>
      </c>
      <c r="F15">
        <v>0</v>
      </c>
      <c r="G15">
        <f>D15+E15-F15</f>
        <v>1432</v>
      </c>
    </row>
    <row r="16" spans="1:12" ht="15.75" thickBot="1" x14ac:dyDescent="0.3">
      <c r="E16">
        <f>E15+D15</f>
        <v>1432</v>
      </c>
    </row>
    <row r="17" spans="1:12" ht="15.75" thickBot="1" x14ac:dyDescent="0.3">
      <c r="C17" s="6" t="s">
        <v>19</v>
      </c>
      <c r="D17" s="8"/>
    </row>
    <row r="18" spans="1:12" ht="15.75" thickBot="1" x14ac:dyDescent="0.3">
      <c r="A18" t="s">
        <v>3</v>
      </c>
      <c r="B18" t="s">
        <v>4</v>
      </c>
      <c r="C18" t="s">
        <v>5</v>
      </c>
      <c r="D18" t="s">
        <v>6</v>
      </c>
      <c r="E18" t="s">
        <v>12</v>
      </c>
      <c r="F18" t="s">
        <v>13</v>
      </c>
      <c r="G18" t="s">
        <v>14</v>
      </c>
      <c r="J18" s="15" t="s">
        <v>20</v>
      </c>
      <c r="K18" s="16"/>
      <c r="L18" s="17"/>
    </row>
    <row r="19" spans="1:12" x14ac:dyDescent="0.25">
      <c r="A19" t="s">
        <v>7</v>
      </c>
      <c r="B19" s="1">
        <v>0</v>
      </c>
      <c r="C19" s="1">
        <v>40</v>
      </c>
      <c r="D19" s="2">
        <f>B19*C19</f>
        <v>0</v>
      </c>
      <c r="E19">
        <v>0</v>
      </c>
      <c r="I19" t="s">
        <v>3</v>
      </c>
      <c r="J19" t="s">
        <v>4</v>
      </c>
      <c r="K19" t="s">
        <v>5</v>
      </c>
      <c r="L19" t="s">
        <v>6</v>
      </c>
    </row>
    <row r="20" spans="1:12" x14ac:dyDescent="0.25">
      <c r="A20" t="s">
        <v>7</v>
      </c>
      <c r="B20" s="1">
        <v>0</v>
      </c>
      <c r="C20" s="1">
        <v>25</v>
      </c>
      <c r="D20" s="2">
        <f>B20*C20</f>
        <v>0</v>
      </c>
      <c r="I20" t="s">
        <v>7</v>
      </c>
      <c r="J20" s="2">
        <v>0</v>
      </c>
      <c r="K20" s="2">
        <v>20</v>
      </c>
      <c r="L20" s="2">
        <f>J20*K20</f>
        <v>0</v>
      </c>
    </row>
    <row r="21" spans="1:12" x14ac:dyDescent="0.25">
      <c r="A21" t="s">
        <v>10</v>
      </c>
      <c r="B21" s="1">
        <v>0</v>
      </c>
      <c r="C21" s="2">
        <v>10</v>
      </c>
      <c r="D21" s="2">
        <f>B21*C21</f>
        <v>0</v>
      </c>
      <c r="I21" t="s">
        <v>10</v>
      </c>
      <c r="J21" s="2">
        <v>0</v>
      </c>
      <c r="K21" s="2">
        <v>10</v>
      </c>
      <c r="L21" s="2">
        <f>J21*K21</f>
        <v>0</v>
      </c>
    </row>
    <row r="22" spans="1:12" x14ac:dyDescent="0.25">
      <c r="B22" s="1"/>
      <c r="C22" s="2" t="s">
        <v>15</v>
      </c>
      <c r="D22" s="2">
        <f>SUM(D19:D21)</f>
        <v>0</v>
      </c>
      <c r="E22">
        <v>9489</v>
      </c>
      <c r="F22">
        <v>0</v>
      </c>
      <c r="G22">
        <f>D22+E22-F22</f>
        <v>9489</v>
      </c>
      <c r="J22" s="1"/>
      <c r="K22" s="2" t="s">
        <v>15</v>
      </c>
      <c r="L22" s="2">
        <f>L20+L21</f>
        <v>0</v>
      </c>
    </row>
    <row r="23" spans="1:12" ht="15.75" thickBot="1" x14ac:dyDescent="0.3">
      <c r="B23" s="1"/>
      <c r="C23" s="2"/>
      <c r="D23" s="2"/>
      <c r="E23">
        <f>D22+E22</f>
        <v>9489</v>
      </c>
    </row>
    <row r="24" spans="1:12" ht="15.75" thickBot="1" x14ac:dyDescent="0.3">
      <c r="A24" t="s">
        <v>16</v>
      </c>
      <c r="B24" s="1">
        <v>0</v>
      </c>
      <c r="C24" s="2">
        <v>25</v>
      </c>
      <c r="D24" s="2">
        <f>B24*C24</f>
        <v>0</v>
      </c>
      <c r="F24" s="2"/>
      <c r="G24" s="2"/>
      <c r="I24" s="1"/>
      <c r="J24" s="15" t="s">
        <v>21</v>
      </c>
      <c r="K24" s="16"/>
      <c r="L24" s="17"/>
    </row>
    <row r="25" spans="1:12" x14ac:dyDescent="0.25">
      <c r="A25" t="s">
        <v>17</v>
      </c>
      <c r="B25" s="1">
        <v>0</v>
      </c>
      <c r="C25" s="2">
        <v>10</v>
      </c>
      <c r="D25" s="2">
        <f>B25*C25</f>
        <v>0</v>
      </c>
      <c r="E25" t="s">
        <v>12</v>
      </c>
      <c r="F25" t="s">
        <v>13</v>
      </c>
      <c r="G25" t="s">
        <v>14</v>
      </c>
      <c r="H25" s="2"/>
      <c r="I25" t="s">
        <v>11</v>
      </c>
      <c r="J25" s="2">
        <v>0</v>
      </c>
      <c r="K25" s="2">
        <v>10</v>
      </c>
      <c r="L25" s="1">
        <f>J25*K25</f>
        <v>0</v>
      </c>
    </row>
    <row r="26" spans="1:12" x14ac:dyDescent="0.25">
      <c r="C26" t="s">
        <v>15</v>
      </c>
      <c r="D26" s="1">
        <f>D25+D24</f>
        <v>0</v>
      </c>
      <c r="E26">
        <v>2347</v>
      </c>
      <c r="F26">
        <v>0</v>
      </c>
      <c r="G26">
        <f>D26+E26-F26</f>
        <v>2347</v>
      </c>
      <c r="H26" s="2"/>
      <c r="J26" s="1"/>
      <c r="K26" s="1" t="s">
        <v>18</v>
      </c>
      <c r="L26" s="1">
        <f>L25</f>
        <v>0</v>
      </c>
    </row>
    <row r="27" spans="1:12" x14ac:dyDescent="0.25">
      <c r="E27">
        <f>D26+E26</f>
        <v>2347</v>
      </c>
      <c r="J27" s="2"/>
      <c r="K27" s="2"/>
      <c r="L27" s="1"/>
    </row>
    <row r="28" spans="1:12" ht="15.75" thickBot="1" x14ac:dyDescent="0.3">
      <c r="I28" t="s">
        <v>17</v>
      </c>
      <c r="J28" s="1">
        <v>0</v>
      </c>
      <c r="K28" s="1">
        <v>10</v>
      </c>
      <c r="L28" s="1">
        <f>J28*K28</f>
        <v>0</v>
      </c>
    </row>
    <row r="29" spans="1:12" ht="15.75" thickBot="1" x14ac:dyDescent="0.3">
      <c r="B29" s="6" t="s">
        <v>22</v>
      </c>
      <c r="C29" s="7"/>
      <c r="D29" s="8"/>
      <c r="J29" s="2"/>
      <c r="K29" s="2" t="s">
        <v>18</v>
      </c>
      <c r="L29" s="2">
        <f>L28</f>
        <v>0</v>
      </c>
    </row>
    <row r="30" spans="1:12" x14ac:dyDescent="0.25">
      <c r="A30" t="s">
        <v>3</v>
      </c>
      <c r="B30" t="s">
        <v>4</v>
      </c>
      <c r="C30" t="s">
        <v>5</v>
      </c>
      <c r="D30" t="s">
        <v>6</v>
      </c>
    </row>
    <row r="31" spans="1:12" x14ac:dyDescent="0.25">
      <c r="A31" t="s">
        <v>23</v>
      </c>
      <c r="B31" s="1">
        <v>0</v>
      </c>
      <c r="C31" s="1">
        <v>25</v>
      </c>
      <c r="D31" s="2">
        <f>B31*C31</f>
        <v>0</v>
      </c>
    </row>
    <row r="32" spans="1:12" x14ac:dyDescent="0.25">
      <c r="A32" t="s">
        <v>24</v>
      </c>
      <c r="B32" s="1">
        <v>0</v>
      </c>
      <c r="C32" s="1">
        <v>10</v>
      </c>
      <c r="D32" s="2">
        <f>B32*C32</f>
        <v>0</v>
      </c>
    </row>
    <row r="33" spans="1:4" x14ac:dyDescent="0.25">
      <c r="A33" t="s">
        <v>10</v>
      </c>
      <c r="B33" s="2">
        <v>0</v>
      </c>
      <c r="C33" s="2">
        <v>10</v>
      </c>
      <c r="D33" s="2">
        <f>B33*C33</f>
        <v>0</v>
      </c>
    </row>
    <row r="34" spans="1:4" x14ac:dyDescent="0.25">
      <c r="B34" s="2"/>
      <c r="C34" s="2" t="s">
        <v>15</v>
      </c>
      <c r="D34" s="2">
        <f>D31+D33</f>
        <v>0</v>
      </c>
    </row>
    <row r="35" spans="1:4" x14ac:dyDescent="0.25">
      <c r="B35" s="2"/>
      <c r="C35" s="2"/>
      <c r="D35" s="2"/>
    </row>
    <row r="36" spans="1:4" x14ac:dyDescent="0.25">
      <c r="A36" t="s">
        <v>16</v>
      </c>
      <c r="B36" s="2">
        <v>0</v>
      </c>
      <c r="C36" s="2">
        <v>25</v>
      </c>
      <c r="D36" s="2">
        <f>B36*C36</f>
        <v>0</v>
      </c>
    </row>
    <row r="37" spans="1:4" x14ac:dyDescent="0.25">
      <c r="C37" t="s">
        <v>15</v>
      </c>
      <c r="D37" s="1">
        <f>D36</f>
        <v>0</v>
      </c>
    </row>
  </sheetData>
  <mergeCells count="8">
    <mergeCell ref="J24:L24"/>
    <mergeCell ref="B29:D29"/>
    <mergeCell ref="B1:K2"/>
    <mergeCell ref="C4:D4"/>
    <mergeCell ref="I4:L4"/>
    <mergeCell ref="I12:L12"/>
    <mergeCell ref="C17:D17"/>
    <mergeCell ref="J18:L18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8"/>
  <sheetViews>
    <sheetView topLeftCell="A4" workbookViewId="0">
      <selection activeCell="R20" sqref="R20"/>
    </sheetView>
  </sheetViews>
  <sheetFormatPr defaultRowHeight="15" x14ac:dyDescent="0.25"/>
  <cols>
    <col min="5" max="5" width="11.42578125" bestFit="1" customWidth="1"/>
    <col min="7" max="7" width="12.42578125" bestFit="1" customWidth="1"/>
  </cols>
  <sheetData>
    <row r="1" spans="1:12" x14ac:dyDescent="0.25">
      <c r="B1" s="9" t="s">
        <v>0</v>
      </c>
      <c r="C1" s="10"/>
      <c r="D1" s="10"/>
      <c r="E1" s="10"/>
      <c r="F1" s="10"/>
      <c r="G1" s="10"/>
      <c r="H1" s="10"/>
      <c r="I1" s="10"/>
      <c r="J1" s="10"/>
      <c r="K1" s="11"/>
    </row>
    <row r="2" spans="1:12" ht="15.75" thickBot="1" x14ac:dyDescent="0.3">
      <c r="B2" s="12"/>
      <c r="C2" s="13"/>
      <c r="D2" s="13"/>
      <c r="E2" s="13"/>
      <c r="F2" s="13"/>
      <c r="G2" s="13"/>
      <c r="H2" s="13"/>
      <c r="I2" s="13"/>
      <c r="J2" s="13"/>
      <c r="K2" s="14"/>
    </row>
    <row r="3" spans="1:12" ht="15.75" thickBot="1" x14ac:dyDescent="0.3"/>
    <row r="4" spans="1:12" ht="15.75" thickBot="1" x14ac:dyDescent="0.3">
      <c r="C4" s="6" t="s">
        <v>1</v>
      </c>
      <c r="D4" s="8"/>
      <c r="I4" s="15" t="s">
        <v>2</v>
      </c>
      <c r="J4" s="16"/>
      <c r="K4" s="16"/>
      <c r="L4" s="17"/>
    </row>
    <row r="5" spans="1:12" x14ac:dyDescent="0.25">
      <c r="A5" t="s">
        <v>3</v>
      </c>
      <c r="B5" t="s">
        <v>4</v>
      </c>
      <c r="C5" t="s">
        <v>5</v>
      </c>
      <c r="D5" t="s">
        <v>6</v>
      </c>
      <c r="I5" t="s">
        <v>3</v>
      </c>
      <c r="J5" t="s">
        <v>4</v>
      </c>
      <c r="K5" t="s">
        <v>5</v>
      </c>
      <c r="L5" t="s">
        <v>6</v>
      </c>
    </row>
    <row r="6" spans="1:12" x14ac:dyDescent="0.25">
      <c r="A6" t="s">
        <v>7</v>
      </c>
      <c r="B6" s="1">
        <v>22.5</v>
      </c>
      <c r="C6" s="1">
        <v>30</v>
      </c>
      <c r="D6" s="1">
        <f>B6*C6</f>
        <v>675</v>
      </c>
      <c r="G6">
        <f>11959+1230</f>
        <v>13189</v>
      </c>
      <c r="I6" t="s">
        <v>7</v>
      </c>
      <c r="J6" s="1">
        <v>0</v>
      </c>
      <c r="K6" s="1">
        <v>30</v>
      </c>
      <c r="L6" s="1">
        <f>J6*K6</f>
        <v>0</v>
      </c>
    </row>
    <row r="7" spans="1:12" x14ac:dyDescent="0.25">
      <c r="A7" t="s">
        <v>8</v>
      </c>
      <c r="B7" s="1">
        <v>5.5</v>
      </c>
      <c r="C7" s="1">
        <v>20</v>
      </c>
      <c r="D7" s="1">
        <f>B7*C7</f>
        <v>110</v>
      </c>
      <c r="J7" s="1"/>
      <c r="K7" s="1"/>
      <c r="L7" s="1"/>
    </row>
    <row r="8" spans="1:12" x14ac:dyDescent="0.25">
      <c r="A8" t="s">
        <v>9</v>
      </c>
      <c r="B8" s="1">
        <v>0</v>
      </c>
      <c r="C8" s="2">
        <v>20</v>
      </c>
      <c r="D8" s="1">
        <f>B8*C8</f>
        <v>0</v>
      </c>
      <c r="I8" t="s">
        <v>10</v>
      </c>
      <c r="J8" s="2">
        <v>0</v>
      </c>
      <c r="K8" s="2">
        <v>25</v>
      </c>
      <c r="L8" s="1">
        <f>J8*K8</f>
        <v>0</v>
      </c>
    </row>
    <row r="9" spans="1:12" x14ac:dyDescent="0.25">
      <c r="A9" t="s">
        <v>11</v>
      </c>
      <c r="B9" s="1">
        <v>94</v>
      </c>
      <c r="C9" s="2">
        <v>10</v>
      </c>
      <c r="D9" s="1">
        <f>B9*C9</f>
        <v>940</v>
      </c>
      <c r="E9" t="s">
        <v>12</v>
      </c>
      <c r="F9" t="s">
        <v>13</v>
      </c>
      <c r="G9" t="s">
        <v>14</v>
      </c>
      <c r="J9" s="2"/>
      <c r="K9" s="2"/>
      <c r="L9" s="1"/>
    </row>
    <row r="10" spans="1:12" x14ac:dyDescent="0.25">
      <c r="B10" s="2"/>
      <c r="C10" s="2" t="s">
        <v>15</v>
      </c>
      <c r="D10" s="2">
        <f>D6+D8+D7+D9</f>
        <v>1725</v>
      </c>
      <c r="E10">
        <v>12789</v>
      </c>
      <c r="F10">
        <v>0</v>
      </c>
      <c r="G10">
        <f>D10+E10-F10</f>
        <v>14514</v>
      </c>
      <c r="J10" s="2"/>
      <c r="K10" s="2" t="s">
        <v>15</v>
      </c>
      <c r="L10" s="2">
        <f>L6+L8</f>
        <v>0</v>
      </c>
    </row>
    <row r="11" spans="1:12" ht="15.75" thickBot="1" x14ac:dyDescent="0.3">
      <c r="B11" s="2"/>
      <c r="C11" s="2"/>
      <c r="D11" s="2"/>
      <c r="E11">
        <f>E10+D10</f>
        <v>14514</v>
      </c>
    </row>
    <row r="12" spans="1:12" ht="15.75" thickBot="1" x14ac:dyDescent="0.3">
      <c r="A12" t="s">
        <v>16</v>
      </c>
      <c r="B12" s="2">
        <v>0</v>
      </c>
      <c r="C12" s="2">
        <v>30</v>
      </c>
      <c r="D12" s="2">
        <f>B12*C12</f>
        <v>0</v>
      </c>
      <c r="I12" s="15" t="s">
        <v>25</v>
      </c>
      <c r="J12" s="16"/>
      <c r="K12" s="16"/>
      <c r="L12" s="17"/>
    </row>
    <row r="13" spans="1:12" x14ac:dyDescent="0.25">
      <c r="A13" t="s">
        <v>16</v>
      </c>
      <c r="B13" s="2">
        <v>1.5</v>
      </c>
      <c r="C13" s="2">
        <v>25</v>
      </c>
      <c r="D13" s="2">
        <f>B13*C13</f>
        <v>37.5</v>
      </c>
      <c r="I13" t="s">
        <v>7</v>
      </c>
      <c r="K13">
        <v>20</v>
      </c>
    </row>
    <row r="14" spans="1:12" x14ac:dyDescent="0.25">
      <c r="A14" t="s">
        <v>17</v>
      </c>
      <c r="B14" s="2">
        <v>0</v>
      </c>
      <c r="C14" s="2">
        <v>10</v>
      </c>
      <c r="D14" s="2">
        <f>B14*C14</f>
        <v>0</v>
      </c>
      <c r="E14" t="s">
        <v>12</v>
      </c>
      <c r="F14" t="s">
        <v>13</v>
      </c>
      <c r="G14" t="s">
        <v>14</v>
      </c>
    </row>
    <row r="15" spans="1:12" x14ac:dyDescent="0.25">
      <c r="C15" t="s">
        <v>18</v>
      </c>
      <c r="D15" s="2">
        <f>D12+D14+D13</f>
        <v>37.5</v>
      </c>
      <c r="E15">
        <v>1432</v>
      </c>
      <c r="F15">
        <v>0</v>
      </c>
      <c r="G15">
        <f>D15+E15-F15</f>
        <v>1469.5</v>
      </c>
    </row>
    <row r="16" spans="1:12" ht="15.75" thickBot="1" x14ac:dyDescent="0.3">
      <c r="E16">
        <f>E15+D15</f>
        <v>1469.5</v>
      </c>
    </row>
    <row r="17" spans="1:18" ht="15.75" thickBot="1" x14ac:dyDescent="0.3">
      <c r="C17" s="6" t="s">
        <v>19</v>
      </c>
      <c r="D17" s="8"/>
    </row>
    <row r="18" spans="1:18" ht="15.75" thickBot="1" x14ac:dyDescent="0.3">
      <c r="A18" t="s">
        <v>3</v>
      </c>
      <c r="B18" t="s">
        <v>4</v>
      </c>
      <c r="C18" t="s">
        <v>5</v>
      </c>
      <c r="D18" t="s">
        <v>6</v>
      </c>
      <c r="E18" t="s">
        <v>12</v>
      </c>
      <c r="F18" t="s">
        <v>13</v>
      </c>
      <c r="G18" t="s">
        <v>14</v>
      </c>
      <c r="J18" s="15" t="s">
        <v>20</v>
      </c>
      <c r="K18" s="16"/>
      <c r="L18" s="17"/>
    </row>
    <row r="19" spans="1:18" x14ac:dyDescent="0.25">
      <c r="A19" t="s">
        <v>7</v>
      </c>
      <c r="B19" s="1">
        <v>9</v>
      </c>
      <c r="C19" s="1">
        <v>30</v>
      </c>
      <c r="D19" s="2">
        <f>B19*C19</f>
        <v>270</v>
      </c>
      <c r="E19">
        <v>0</v>
      </c>
      <c r="I19" t="s">
        <v>3</v>
      </c>
      <c r="J19" t="s">
        <v>4</v>
      </c>
      <c r="K19" t="s">
        <v>5</v>
      </c>
      <c r="L19" t="s">
        <v>6</v>
      </c>
    </row>
    <row r="20" spans="1:18" x14ac:dyDescent="0.25">
      <c r="A20" t="s">
        <v>7</v>
      </c>
      <c r="B20" s="1">
        <v>5.5</v>
      </c>
      <c r="C20" s="1">
        <v>25</v>
      </c>
      <c r="D20" s="2">
        <f>B20*C20</f>
        <v>137.5</v>
      </c>
      <c r="I20" t="s">
        <v>7</v>
      </c>
      <c r="J20" s="2">
        <v>0</v>
      </c>
      <c r="K20" s="2">
        <v>20</v>
      </c>
      <c r="L20" s="2">
        <f>J20*K20</f>
        <v>0</v>
      </c>
      <c r="R20">
        <f>10354-1400</f>
        <v>8954</v>
      </c>
    </row>
    <row r="21" spans="1:18" x14ac:dyDescent="0.25">
      <c r="A21" t="s">
        <v>10</v>
      </c>
      <c r="B21" s="1">
        <v>3</v>
      </c>
      <c r="C21" s="1">
        <v>25</v>
      </c>
      <c r="D21" s="2">
        <f>B21*C21</f>
        <v>75</v>
      </c>
      <c r="I21" t="s">
        <v>10</v>
      </c>
      <c r="J21" s="2">
        <v>0</v>
      </c>
      <c r="K21" s="2">
        <v>10</v>
      </c>
      <c r="L21" s="2">
        <f>J21*K21</f>
        <v>0</v>
      </c>
    </row>
    <row r="22" spans="1:18" x14ac:dyDescent="0.25">
      <c r="A22" t="s">
        <v>10</v>
      </c>
      <c r="B22" s="1">
        <v>31</v>
      </c>
      <c r="C22" s="2">
        <v>10</v>
      </c>
      <c r="D22" s="2">
        <f>B22*C22</f>
        <v>310</v>
      </c>
      <c r="J22" s="1"/>
      <c r="K22" s="2" t="s">
        <v>15</v>
      </c>
      <c r="L22" s="2">
        <f>L20+L21</f>
        <v>0</v>
      </c>
    </row>
    <row r="23" spans="1:18" ht="15.75" thickBot="1" x14ac:dyDescent="0.3">
      <c r="B23" s="1"/>
      <c r="C23" s="2" t="s">
        <v>15</v>
      </c>
      <c r="D23" s="2">
        <f>SUM(D19:D22)</f>
        <v>792.5</v>
      </c>
      <c r="E23">
        <v>9489</v>
      </c>
      <c r="F23">
        <v>1400</v>
      </c>
      <c r="G23">
        <f>D23+E23-F23</f>
        <v>8881.5</v>
      </c>
    </row>
    <row r="24" spans="1:18" ht="15.75" thickBot="1" x14ac:dyDescent="0.3">
      <c r="B24" s="1"/>
      <c r="C24" s="2"/>
      <c r="D24" s="2"/>
      <c r="E24">
        <f>D23+E23</f>
        <v>10281.5</v>
      </c>
      <c r="I24" s="1"/>
      <c r="J24" s="15" t="s">
        <v>21</v>
      </c>
      <c r="K24" s="16"/>
      <c r="L24" s="17"/>
    </row>
    <row r="25" spans="1:18" x14ac:dyDescent="0.25">
      <c r="A25" t="s">
        <v>16</v>
      </c>
      <c r="B25" s="1">
        <v>0</v>
      </c>
      <c r="C25" s="2">
        <v>25</v>
      </c>
      <c r="D25" s="2">
        <f>B25*C25</f>
        <v>0</v>
      </c>
      <c r="F25" s="2"/>
      <c r="G25" s="2"/>
      <c r="H25" s="2"/>
      <c r="I25" t="s">
        <v>11</v>
      </c>
      <c r="J25" s="2">
        <v>0</v>
      </c>
      <c r="K25" s="2">
        <v>10</v>
      </c>
      <c r="L25" s="1">
        <f>J25*K25</f>
        <v>0</v>
      </c>
    </row>
    <row r="26" spans="1:18" x14ac:dyDescent="0.25">
      <c r="A26" t="s">
        <v>17</v>
      </c>
      <c r="B26" s="1">
        <v>0</v>
      </c>
      <c r="C26" s="2">
        <v>10</v>
      </c>
      <c r="D26" s="2">
        <f>B26*C26</f>
        <v>0</v>
      </c>
      <c r="E26" t="s">
        <v>12</v>
      </c>
      <c r="F26" t="s">
        <v>13</v>
      </c>
      <c r="G26" t="s">
        <v>14</v>
      </c>
      <c r="H26" s="2"/>
      <c r="J26" s="1"/>
      <c r="K26" s="1" t="s">
        <v>18</v>
      </c>
      <c r="L26" s="1">
        <f>L25</f>
        <v>0</v>
      </c>
    </row>
    <row r="27" spans="1:18" x14ac:dyDescent="0.25">
      <c r="C27" t="s">
        <v>15</v>
      </c>
      <c r="D27" s="1">
        <f>D26+D25</f>
        <v>0</v>
      </c>
      <c r="E27">
        <v>2347</v>
      </c>
      <c r="F27">
        <v>300</v>
      </c>
      <c r="G27">
        <f>D27+E27-F27</f>
        <v>2047</v>
      </c>
      <c r="J27" s="2"/>
      <c r="K27" s="2"/>
      <c r="L27" s="1"/>
    </row>
    <row r="28" spans="1:18" x14ac:dyDescent="0.25">
      <c r="E28">
        <f>D27+E27</f>
        <v>2347</v>
      </c>
      <c r="I28" t="s">
        <v>17</v>
      </c>
      <c r="J28" s="1">
        <v>0</v>
      </c>
      <c r="K28" s="1">
        <v>10</v>
      </c>
      <c r="L28" s="1">
        <f>J28*K28</f>
        <v>0</v>
      </c>
    </row>
    <row r="29" spans="1:18" ht="15.75" thickBot="1" x14ac:dyDescent="0.3">
      <c r="J29" s="2"/>
      <c r="K29" s="2" t="s">
        <v>18</v>
      </c>
      <c r="L29" s="2">
        <f>L28</f>
        <v>0</v>
      </c>
    </row>
    <row r="30" spans="1:18" ht="15.75" thickBot="1" x14ac:dyDescent="0.3">
      <c r="B30" s="6" t="s">
        <v>22</v>
      </c>
      <c r="C30" s="7"/>
      <c r="D30" s="8"/>
    </row>
    <row r="31" spans="1:18" x14ac:dyDescent="0.25">
      <c r="A31" t="s">
        <v>3</v>
      </c>
      <c r="B31" t="s">
        <v>4</v>
      </c>
      <c r="C31" t="s">
        <v>5</v>
      </c>
      <c r="D31" t="s">
        <v>6</v>
      </c>
    </row>
    <row r="32" spans="1:18" x14ac:dyDescent="0.25">
      <c r="A32" t="s">
        <v>23</v>
      </c>
      <c r="B32" s="1">
        <v>0</v>
      </c>
      <c r="C32" s="1">
        <v>25</v>
      </c>
      <c r="D32" s="2">
        <f>B32*C32</f>
        <v>0</v>
      </c>
    </row>
    <row r="33" spans="1:4" x14ac:dyDescent="0.25">
      <c r="A33" t="s">
        <v>24</v>
      </c>
      <c r="B33" s="1">
        <v>0</v>
      </c>
      <c r="C33" s="1">
        <v>10</v>
      </c>
      <c r="D33" s="2">
        <f>B33*C33</f>
        <v>0</v>
      </c>
    </row>
    <row r="34" spans="1:4" x14ac:dyDescent="0.25">
      <c r="A34" t="s">
        <v>10</v>
      </c>
      <c r="B34" s="2">
        <v>0</v>
      </c>
      <c r="C34" s="2">
        <v>10</v>
      </c>
      <c r="D34" s="2">
        <f>B34*C34</f>
        <v>0</v>
      </c>
    </row>
    <row r="35" spans="1:4" x14ac:dyDescent="0.25">
      <c r="B35" s="2"/>
      <c r="C35" s="2" t="s">
        <v>15</v>
      </c>
      <c r="D35" s="2">
        <f>D32+D34</f>
        <v>0</v>
      </c>
    </row>
    <row r="36" spans="1:4" x14ac:dyDescent="0.25">
      <c r="B36" s="2"/>
      <c r="C36" s="2"/>
      <c r="D36" s="2"/>
    </row>
    <row r="37" spans="1:4" x14ac:dyDescent="0.25">
      <c r="A37" t="s">
        <v>16</v>
      </c>
      <c r="B37" s="2">
        <v>0</v>
      </c>
      <c r="C37" s="2">
        <v>25</v>
      </c>
      <c r="D37" s="2">
        <f>B37*C37</f>
        <v>0</v>
      </c>
    </row>
    <row r="38" spans="1:4" x14ac:dyDescent="0.25">
      <c r="C38" t="s">
        <v>15</v>
      </c>
      <c r="D38" s="1">
        <f>D37</f>
        <v>0</v>
      </c>
    </row>
  </sheetData>
  <mergeCells count="8">
    <mergeCell ref="J24:L24"/>
    <mergeCell ref="B30:D30"/>
    <mergeCell ref="B1:K2"/>
    <mergeCell ref="C4:D4"/>
    <mergeCell ref="I4:L4"/>
    <mergeCell ref="I12:L12"/>
    <mergeCell ref="C17:D17"/>
    <mergeCell ref="J18:L1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workbookViewId="0">
      <selection activeCell="L23" sqref="L23"/>
    </sheetView>
  </sheetViews>
  <sheetFormatPr defaultRowHeight="15" x14ac:dyDescent="0.25"/>
  <cols>
    <col min="5" max="5" width="11.42578125" bestFit="1" customWidth="1"/>
    <col min="7" max="7" width="12.42578125" bestFit="1" customWidth="1"/>
  </cols>
  <sheetData>
    <row r="1" spans="1:12" x14ac:dyDescent="0.25">
      <c r="B1" s="9" t="s">
        <v>0</v>
      </c>
      <c r="C1" s="10"/>
      <c r="D1" s="10"/>
      <c r="E1" s="10"/>
      <c r="F1" s="10"/>
      <c r="G1" s="10"/>
      <c r="H1" s="10"/>
      <c r="I1" s="10"/>
      <c r="J1" s="10"/>
      <c r="K1" s="11"/>
    </row>
    <row r="2" spans="1:12" ht="15.75" thickBot="1" x14ac:dyDescent="0.3">
      <c r="B2" s="12"/>
      <c r="C2" s="13"/>
      <c r="D2" s="13"/>
      <c r="E2" s="13"/>
      <c r="F2" s="13"/>
      <c r="G2" s="13"/>
      <c r="H2" s="13"/>
      <c r="I2" s="13"/>
      <c r="J2" s="13"/>
      <c r="K2" s="14"/>
    </row>
    <row r="3" spans="1:12" ht="15.75" thickBot="1" x14ac:dyDescent="0.3"/>
    <row r="4" spans="1:12" ht="15.75" thickBot="1" x14ac:dyDescent="0.3">
      <c r="C4" s="6" t="s">
        <v>1</v>
      </c>
      <c r="D4" s="8"/>
      <c r="I4" s="15" t="s">
        <v>2</v>
      </c>
      <c r="J4" s="16"/>
      <c r="K4" s="16"/>
      <c r="L4" s="17"/>
    </row>
    <row r="5" spans="1:12" x14ac:dyDescent="0.25">
      <c r="A5" t="s">
        <v>3</v>
      </c>
      <c r="B5" t="s">
        <v>4</v>
      </c>
      <c r="C5" t="s">
        <v>5</v>
      </c>
      <c r="D5" t="s">
        <v>6</v>
      </c>
      <c r="I5" t="s">
        <v>3</v>
      </c>
      <c r="J5" t="s">
        <v>4</v>
      </c>
      <c r="K5" t="s">
        <v>5</v>
      </c>
      <c r="L5" t="s">
        <v>6</v>
      </c>
    </row>
    <row r="6" spans="1:12" x14ac:dyDescent="0.25">
      <c r="A6" t="s">
        <v>7</v>
      </c>
      <c r="B6" s="1">
        <v>0</v>
      </c>
      <c r="C6" s="1">
        <v>35</v>
      </c>
      <c r="D6" s="1">
        <f>B6*C6</f>
        <v>0</v>
      </c>
      <c r="G6">
        <f>11959+1230</f>
        <v>13189</v>
      </c>
      <c r="I6" t="s">
        <v>7</v>
      </c>
      <c r="J6" s="1">
        <v>0</v>
      </c>
      <c r="K6" s="1">
        <v>30</v>
      </c>
      <c r="L6" s="1">
        <f>J6*K6</f>
        <v>0</v>
      </c>
    </row>
    <row r="7" spans="1:12" x14ac:dyDescent="0.25">
      <c r="A7" t="s">
        <v>8</v>
      </c>
      <c r="B7" s="1">
        <v>3</v>
      </c>
      <c r="C7" s="1">
        <v>30</v>
      </c>
      <c r="D7" s="1">
        <f>B7*C7</f>
        <v>90</v>
      </c>
      <c r="J7" s="1"/>
      <c r="K7" s="1"/>
      <c r="L7" s="1"/>
    </row>
    <row r="8" spans="1:12" x14ac:dyDescent="0.25">
      <c r="A8" t="s">
        <v>9</v>
      </c>
      <c r="B8" s="2">
        <v>0</v>
      </c>
      <c r="C8" s="2">
        <v>20</v>
      </c>
      <c r="D8" s="1">
        <f>B8*C8</f>
        <v>0</v>
      </c>
      <c r="I8" t="s">
        <v>10</v>
      </c>
      <c r="J8" s="2">
        <v>0</v>
      </c>
      <c r="K8" s="2">
        <v>25</v>
      </c>
      <c r="L8" s="1">
        <f>J8*K8</f>
        <v>0</v>
      </c>
    </row>
    <row r="9" spans="1:12" x14ac:dyDescent="0.25">
      <c r="A9" t="s">
        <v>11</v>
      </c>
      <c r="B9" s="2">
        <v>166</v>
      </c>
      <c r="C9" s="2">
        <v>10</v>
      </c>
      <c r="D9" s="1">
        <f>B9*C9</f>
        <v>1660</v>
      </c>
      <c r="E9" t="s">
        <v>12</v>
      </c>
      <c r="F9" t="s">
        <v>13</v>
      </c>
      <c r="G9" t="s">
        <v>14</v>
      </c>
      <c r="J9" s="2"/>
      <c r="K9" s="2"/>
      <c r="L9" s="1"/>
    </row>
    <row r="10" spans="1:12" x14ac:dyDescent="0.25">
      <c r="B10" s="2"/>
      <c r="C10" s="2" t="s">
        <v>15</v>
      </c>
      <c r="D10" s="2">
        <f>D6+D8+D7+D9</f>
        <v>1750</v>
      </c>
      <c r="E10">
        <v>17579</v>
      </c>
      <c r="F10">
        <v>0</v>
      </c>
      <c r="G10">
        <f>D10+E10-F10</f>
        <v>19329</v>
      </c>
      <c r="J10" s="2"/>
      <c r="K10" s="2" t="s">
        <v>15</v>
      </c>
      <c r="L10" s="2">
        <f>L6+L8</f>
        <v>0</v>
      </c>
    </row>
    <row r="11" spans="1:12" ht="15.75" thickBot="1" x14ac:dyDescent="0.3">
      <c r="B11" s="2"/>
      <c r="C11" s="2"/>
      <c r="D11" s="2"/>
      <c r="E11">
        <f>E10+D10</f>
        <v>19329</v>
      </c>
    </row>
    <row r="12" spans="1:12" ht="15.75" thickBot="1" x14ac:dyDescent="0.3">
      <c r="A12" t="s">
        <v>16</v>
      </c>
      <c r="B12" s="2">
        <v>0</v>
      </c>
      <c r="C12" s="2">
        <v>30</v>
      </c>
      <c r="D12" s="2">
        <f>B12*C12</f>
        <v>0</v>
      </c>
      <c r="I12" s="15" t="s">
        <v>25</v>
      </c>
      <c r="J12" s="16"/>
      <c r="K12" s="16"/>
      <c r="L12" s="17"/>
    </row>
    <row r="13" spans="1:12" x14ac:dyDescent="0.25">
      <c r="A13" t="s">
        <v>16</v>
      </c>
      <c r="B13" s="2">
        <v>7</v>
      </c>
      <c r="C13" s="2">
        <v>25</v>
      </c>
      <c r="D13" s="2">
        <f>B13*C13</f>
        <v>175</v>
      </c>
      <c r="I13" t="s">
        <v>7</v>
      </c>
      <c r="K13">
        <v>20</v>
      </c>
    </row>
    <row r="14" spans="1:12" x14ac:dyDescent="0.25">
      <c r="A14" t="s">
        <v>17</v>
      </c>
      <c r="B14" s="2">
        <v>8</v>
      </c>
      <c r="C14" s="2">
        <v>10</v>
      </c>
      <c r="D14" s="2">
        <f>B14*C14</f>
        <v>80</v>
      </c>
      <c r="E14" t="s">
        <v>12</v>
      </c>
      <c r="F14" t="s">
        <v>13</v>
      </c>
      <c r="G14" t="s">
        <v>14</v>
      </c>
    </row>
    <row r="15" spans="1:12" x14ac:dyDescent="0.25">
      <c r="C15" t="s">
        <v>18</v>
      </c>
      <c r="D15">
        <f>D12+D14+D13</f>
        <v>255</v>
      </c>
      <c r="E15">
        <v>2060</v>
      </c>
      <c r="F15">
        <v>0</v>
      </c>
      <c r="G15">
        <f>D15+E15-F15</f>
        <v>2315</v>
      </c>
    </row>
    <row r="16" spans="1:12" ht="15.75" thickBot="1" x14ac:dyDescent="0.3">
      <c r="E16">
        <f>E15+D15</f>
        <v>2315</v>
      </c>
    </row>
    <row r="17" spans="1:12" ht="15.75" thickBot="1" x14ac:dyDescent="0.3">
      <c r="C17" s="6" t="s">
        <v>19</v>
      </c>
      <c r="D17" s="8"/>
    </row>
    <row r="18" spans="1:12" ht="15.75" thickBot="1" x14ac:dyDescent="0.3">
      <c r="A18" t="s">
        <v>3</v>
      </c>
      <c r="B18" t="s">
        <v>4</v>
      </c>
      <c r="C18" t="s">
        <v>5</v>
      </c>
      <c r="D18" t="s">
        <v>6</v>
      </c>
      <c r="E18" t="s">
        <v>12</v>
      </c>
      <c r="F18" t="s">
        <v>13</v>
      </c>
      <c r="G18" t="s">
        <v>14</v>
      </c>
      <c r="J18" s="15" t="s">
        <v>20</v>
      </c>
      <c r="K18" s="16"/>
      <c r="L18" s="17"/>
    </row>
    <row r="19" spans="1:12" x14ac:dyDescent="0.25">
      <c r="A19" t="s">
        <v>7</v>
      </c>
      <c r="B19" s="1">
        <v>0</v>
      </c>
      <c r="C19" s="1">
        <v>35</v>
      </c>
      <c r="D19" s="2">
        <f>B19*C19</f>
        <v>0</v>
      </c>
      <c r="E19">
        <v>0</v>
      </c>
      <c r="I19" t="s">
        <v>3</v>
      </c>
      <c r="J19" t="s">
        <v>4</v>
      </c>
      <c r="K19" t="s">
        <v>5</v>
      </c>
      <c r="L19" t="s">
        <v>6</v>
      </c>
    </row>
    <row r="20" spans="1:12" x14ac:dyDescent="0.25">
      <c r="A20" t="s">
        <v>7</v>
      </c>
      <c r="B20" s="1">
        <v>8</v>
      </c>
      <c r="C20" s="1">
        <v>30</v>
      </c>
      <c r="D20" s="2">
        <f>B20*C20</f>
        <v>240</v>
      </c>
      <c r="I20" t="s">
        <v>7</v>
      </c>
      <c r="J20" s="2">
        <v>146</v>
      </c>
      <c r="K20" s="2">
        <v>20</v>
      </c>
      <c r="L20" s="2">
        <f>J20*K20</f>
        <v>2920</v>
      </c>
    </row>
    <row r="21" spans="1:12" x14ac:dyDescent="0.25">
      <c r="A21" t="s">
        <v>10</v>
      </c>
      <c r="B21" s="2">
        <v>23</v>
      </c>
      <c r="C21" s="2">
        <v>10</v>
      </c>
      <c r="D21" s="2">
        <f>B21*C21</f>
        <v>230</v>
      </c>
      <c r="I21" t="s">
        <v>10</v>
      </c>
      <c r="J21" s="2">
        <v>15</v>
      </c>
      <c r="K21" s="2">
        <v>10</v>
      </c>
      <c r="L21" s="2">
        <f>J21*K21</f>
        <v>150</v>
      </c>
    </row>
    <row r="22" spans="1:12" x14ac:dyDescent="0.25">
      <c r="B22" s="2"/>
      <c r="C22" s="2" t="s">
        <v>15</v>
      </c>
      <c r="D22" s="2">
        <f>SUM(D19:D21)</f>
        <v>470</v>
      </c>
      <c r="E22">
        <v>9134</v>
      </c>
      <c r="F22">
        <v>500</v>
      </c>
      <c r="G22">
        <f>D22+E22-F22</f>
        <v>9104</v>
      </c>
      <c r="J22" s="1"/>
      <c r="K22" s="2" t="s">
        <v>15</v>
      </c>
      <c r="L22" s="2">
        <f>L20+L21</f>
        <v>3070</v>
      </c>
    </row>
    <row r="23" spans="1:12" ht="15.75" thickBot="1" x14ac:dyDescent="0.3">
      <c r="B23" s="2"/>
      <c r="C23" s="2"/>
      <c r="D23" s="2"/>
      <c r="E23">
        <f>D22+E22</f>
        <v>9604</v>
      </c>
    </row>
    <row r="24" spans="1:12" ht="15.75" thickBot="1" x14ac:dyDescent="0.3">
      <c r="A24" t="s">
        <v>16</v>
      </c>
      <c r="B24" s="2">
        <v>7</v>
      </c>
      <c r="C24" s="2">
        <v>25</v>
      </c>
      <c r="D24" s="2">
        <f>B24*C24</f>
        <v>175</v>
      </c>
      <c r="F24" s="2"/>
      <c r="G24" s="2"/>
      <c r="I24" s="1"/>
      <c r="J24" s="15" t="s">
        <v>21</v>
      </c>
      <c r="K24" s="16"/>
      <c r="L24" s="17"/>
    </row>
    <row r="25" spans="1:12" x14ac:dyDescent="0.25">
      <c r="A25" t="s">
        <v>17</v>
      </c>
      <c r="B25" s="2">
        <v>0</v>
      </c>
      <c r="C25" s="2">
        <v>10</v>
      </c>
      <c r="D25" s="2">
        <f>B25*C25</f>
        <v>0</v>
      </c>
      <c r="E25" t="s">
        <v>12</v>
      </c>
      <c r="F25" t="s">
        <v>13</v>
      </c>
      <c r="G25" t="s">
        <v>14</v>
      </c>
      <c r="H25" s="2"/>
      <c r="I25" t="s">
        <v>11</v>
      </c>
      <c r="J25" s="2">
        <v>0</v>
      </c>
      <c r="K25" s="2">
        <v>10</v>
      </c>
      <c r="L25" s="1">
        <f>J25*K25</f>
        <v>0</v>
      </c>
    </row>
    <row r="26" spans="1:12" x14ac:dyDescent="0.25">
      <c r="C26" t="s">
        <v>15</v>
      </c>
      <c r="D26" s="1">
        <f>D25+D24</f>
        <v>175</v>
      </c>
      <c r="E26">
        <v>2187</v>
      </c>
      <c r="F26">
        <v>200</v>
      </c>
      <c r="G26">
        <f>D26+E26-F26</f>
        <v>2162</v>
      </c>
      <c r="H26" s="2"/>
      <c r="J26" s="1"/>
      <c r="K26" s="1" t="s">
        <v>18</v>
      </c>
      <c r="L26" s="1">
        <f>L25</f>
        <v>0</v>
      </c>
    </row>
    <row r="27" spans="1:12" x14ac:dyDescent="0.25">
      <c r="E27">
        <f>D26+E26</f>
        <v>2362</v>
      </c>
      <c r="J27" s="2"/>
      <c r="K27" s="2"/>
      <c r="L27" s="1"/>
    </row>
    <row r="28" spans="1:12" ht="15.75" thickBot="1" x14ac:dyDescent="0.3">
      <c r="I28" t="s">
        <v>17</v>
      </c>
      <c r="J28" s="1">
        <v>0</v>
      </c>
      <c r="K28" s="1">
        <v>10</v>
      </c>
      <c r="L28" s="1">
        <f>J28*K28</f>
        <v>0</v>
      </c>
    </row>
    <row r="29" spans="1:12" ht="15.75" thickBot="1" x14ac:dyDescent="0.3">
      <c r="B29" s="6" t="s">
        <v>22</v>
      </c>
      <c r="C29" s="7"/>
      <c r="D29" s="8"/>
      <c r="J29" s="2"/>
      <c r="K29" s="2" t="s">
        <v>18</v>
      </c>
      <c r="L29" s="2">
        <f>L28</f>
        <v>0</v>
      </c>
    </row>
    <row r="30" spans="1:12" x14ac:dyDescent="0.25">
      <c r="A30" t="s">
        <v>3</v>
      </c>
      <c r="B30" t="s">
        <v>4</v>
      </c>
      <c r="C30" t="s">
        <v>5</v>
      </c>
      <c r="D30" t="s">
        <v>6</v>
      </c>
    </row>
    <row r="31" spans="1:12" x14ac:dyDescent="0.25">
      <c r="A31" t="s">
        <v>23</v>
      </c>
      <c r="B31" s="1">
        <v>0</v>
      </c>
      <c r="C31" s="1">
        <v>25</v>
      </c>
      <c r="D31" s="2">
        <f>B31*C31</f>
        <v>0</v>
      </c>
    </row>
    <row r="32" spans="1:12" x14ac:dyDescent="0.25">
      <c r="A32" t="s">
        <v>24</v>
      </c>
      <c r="B32" s="1">
        <v>0</v>
      </c>
      <c r="C32" s="1">
        <v>10</v>
      </c>
      <c r="D32" s="2">
        <f>B32*C32</f>
        <v>0</v>
      </c>
    </row>
    <row r="33" spans="1:4" x14ac:dyDescent="0.25">
      <c r="A33" t="s">
        <v>10</v>
      </c>
      <c r="B33" s="2">
        <v>0</v>
      </c>
      <c r="C33" s="2">
        <v>10</v>
      </c>
      <c r="D33" s="2">
        <f>B33*C33</f>
        <v>0</v>
      </c>
    </row>
    <row r="34" spans="1:4" x14ac:dyDescent="0.25">
      <c r="B34" s="2"/>
      <c r="C34" s="2" t="s">
        <v>15</v>
      </c>
      <c r="D34" s="2">
        <f>D31+D33</f>
        <v>0</v>
      </c>
    </row>
    <row r="35" spans="1:4" x14ac:dyDescent="0.25">
      <c r="B35" s="2"/>
      <c r="C35" s="2"/>
      <c r="D35" s="2"/>
    </row>
    <row r="36" spans="1:4" x14ac:dyDescent="0.25">
      <c r="A36" t="s">
        <v>16</v>
      </c>
      <c r="B36" s="2">
        <v>0</v>
      </c>
      <c r="C36" s="2">
        <v>25</v>
      </c>
      <c r="D36" s="2">
        <f>B36*C36</f>
        <v>0</v>
      </c>
    </row>
    <row r="37" spans="1:4" x14ac:dyDescent="0.25">
      <c r="C37" t="s">
        <v>15</v>
      </c>
      <c r="D37" s="1">
        <f>D36</f>
        <v>0</v>
      </c>
    </row>
  </sheetData>
  <mergeCells count="8">
    <mergeCell ref="B29:D29"/>
    <mergeCell ref="B1:K2"/>
    <mergeCell ref="C4:D4"/>
    <mergeCell ref="I4:L4"/>
    <mergeCell ref="C17:D17"/>
    <mergeCell ref="J18:L18"/>
    <mergeCell ref="J24:L24"/>
    <mergeCell ref="I12:L12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workbookViewId="0">
      <selection activeCell="F27" sqref="F27"/>
    </sheetView>
  </sheetViews>
  <sheetFormatPr defaultRowHeight="15" x14ac:dyDescent="0.25"/>
  <cols>
    <col min="5" max="5" width="11.42578125" bestFit="1" customWidth="1"/>
    <col min="7" max="7" width="12.42578125" bestFit="1" customWidth="1"/>
  </cols>
  <sheetData>
    <row r="1" spans="1:12" x14ac:dyDescent="0.25">
      <c r="B1" s="9" t="s">
        <v>0</v>
      </c>
      <c r="C1" s="10"/>
      <c r="D1" s="10"/>
      <c r="E1" s="10"/>
      <c r="F1" s="10"/>
      <c r="G1" s="10"/>
      <c r="H1" s="10"/>
      <c r="I1" s="10"/>
      <c r="J1" s="10"/>
      <c r="K1" s="11"/>
    </row>
    <row r="2" spans="1:12" ht="15.75" thickBot="1" x14ac:dyDescent="0.3">
      <c r="B2" s="12"/>
      <c r="C2" s="13"/>
      <c r="D2" s="13"/>
      <c r="E2" s="13"/>
      <c r="F2" s="13"/>
      <c r="G2" s="13"/>
      <c r="H2" s="13"/>
      <c r="I2" s="13"/>
      <c r="J2" s="13"/>
      <c r="K2" s="14"/>
    </row>
    <row r="3" spans="1:12" ht="15.75" thickBot="1" x14ac:dyDescent="0.3"/>
    <row r="4" spans="1:12" ht="15.75" thickBot="1" x14ac:dyDescent="0.3">
      <c r="C4" s="6" t="s">
        <v>1</v>
      </c>
      <c r="D4" s="8"/>
      <c r="I4" s="15" t="s">
        <v>2</v>
      </c>
      <c r="J4" s="16"/>
      <c r="K4" s="16"/>
      <c r="L4" s="17"/>
    </row>
    <row r="5" spans="1:12" x14ac:dyDescent="0.25">
      <c r="A5" t="s">
        <v>3</v>
      </c>
      <c r="B5" t="s">
        <v>4</v>
      </c>
      <c r="C5" t="s">
        <v>5</v>
      </c>
      <c r="D5" t="s">
        <v>6</v>
      </c>
      <c r="I5" t="s">
        <v>3</v>
      </c>
      <c r="J5" t="s">
        <v>4</v>
      </c>
      <c r="K5" t="s">
        <v>5</v>
      </c>
      <c r="L5" t="s">
        <v>6</v>
      </c>
    </row>
    <row r="6" spans="1:12" x14ac:dyDescent="0.25">
      <c r="A6" t="s">
        <v>7</v>
      </c>
      <c r="B6" s="1">
        <v>1</v>
      </c>
      <c r="C6" s="1">
        <v>30</v>
      </c>
      <c r="D6" s="1">
        <f>B6*C6</f>
        <v>30</v>
      </c>
      <c r="G6">
        <f>11959+1230</f>
        <v>13189</v>
      </c>
      <c r="I6" t="s">
        <v>7</v>
      </c>
      <c r="J6" s="1">
        <v>0</v>
      </c>
      <c r="K6" s="1">
        <v>30</v>
      </c>
      <c r="L6" s="1">
        <f>J6*K6</f>
        <v>0</v>
      </c>
    </row>
    <row r="7" spans="1:12" x14ac:dyDescent="0.25">
      <c r="A7" t="s">
        <v>24</v>
      </c>
      <c r="B7" s="1">
        <v>14</v>
      </c>
      <c r="C7" s="1">
        <v>25</v>
      </c>
      <c r="D7" s="1">
        <f>B7*C7</f>
        <v>350</v>
      </c>
      <c r="J7" s="1"/>
      <c r="K7" s="1"/>
      <c r="L7" s="1"/>
    </row>
    <row r="8" spans="1:12" x14ac:dyDescent="0.25">
      <c r="A8" t="s">
        <v>8</v>
      </c>
      <c r="B8" s="1">
        <v>2</v>
      </c>
      <c r="C8" s="1">
        <v>10</v>
      </c>
      <c r="D8" s="1">
        <f>B8*C8</f>
        <v>20</v>
      </c>
      <c r="J8" s="1"/>
      <c r="K8" s="1"/>
      <c r="L8" s="1"/>
    </row>
    <row r="9" spans="1:12" x14ac:dyDescent="0.25">
      <c r="A9" t="s">
        <v>9</v>
      </c>
      <c r="B9" s="1">
        <v>0</v>
      </c>
      <c r="C9" s="2">
        <v>20</v>
      </c>
      <c r="D9" s="1">
        <f>B9*C9</f>
        <v>0</v>
      </c>
      <c r="I9" t="s">
        <v>10</v>
      </c>
      <c r="J9" s="2">
        <v>0</v>
      </c>
      <c r="K9" s="2">
        <v>25</v>
      </c>
      <c r="L9" s="1">
        <f>J9*K9</f>
        <v>0</v>
      </c>
    </row>
    <row r="10" spans="1:12" x14ac:dyDescent="0.25">
      <c r="A10" t="s">
        <v>11</v>
      </c>
      <c r="B10" s="1">
        <v>91.5</v>
      </c>
      <c r="C10" s="2">
        <v>10</v>
      </c>
      <c r="D10" s="1">
        <f>B10*C10</f>
        <v>915</v>
      </c>
      <c r="E10" t="s">
        <v>12</v>
      </c>
      <c r="F10" t="s">
        <v>13</v>
      </c>
      <c r="G10" t="s">
        <v>14</v>
      </c>
      <c r="J10" s="2"/>
      <c r="K10" s="2"/>
      <c r="L10" s="1"/>
    </row>
    <row r="11" spans="1:12" x14ac:dyDescent="0.25">
      <c r="B11" s="2"/>
      <c r="C11" s="2" t="s">
        <v>15</v>
      </c>
      <c r="D11" s="2">
        <f>SUM(D6:D10)</f>
        <v>1315</v>
      </c>
      <c r="E11">
        <v>14514</v>
      </c>
      <c r="F11">
        <v>0</v>
      </c>
      <c r="G11">
        <f>D11+E11-F11</f>
        <v>15829</v>
      </c>
      <c r="J11" s="2"/>
      <c r="K11" s="2" t="s">
        <v>15</v>
      </c>
      <c r="L11" s="2">
        <f>L6+L9</f>
        <v>0</v>
      </c>
    </row>
    <row r="12" spans="1:12" ht="15.75" thickBot="1" x14ac:dyDescent="0.3">
      <c r="B12" s="2"/>
      <c r="C12" s="2"/>
      <c r="D12" s="2"/>
      <c r="E12">
        <f>E11+D11</f>
        <v>15829</v>
      </c>
    </row>
    <row r="13" spans="1:12" ht="15.75" thickBot="1" x14ac:dyDescent="0.3">
      <c r="A13" t="s">
        <v>16</v>
      </c>
      <c r="B13" s="2">
        <v>0</v>
      </c>
      <c r="C13" s="2">
        <v>30</v>
      </c>
      <c r="D13" s="2">
        <f>B13*C13</f>
        <v>0</v>
      </c>
      <c r="I13" s="15" t="s">
        <v>25</v>
      </c>
      <c r="J13" s="16"/>
      <c r="K13" s="16"/>
      <c r="L13" s="17"/>
    </row>
    <row r="14" spans="1:12" x14ac:dyDescent="0.25">
      <c r="A14" t="s">
        <v>16</v>
      </c>
      <c r="B14" s="2">
        <v>9.5</v>
      </c>
      <c r="C14" s="2">
        <v>25</v>
      </c>
      <c r="D14" s="2">
        <f>B14*C14</f>
        <v>237.5</v>
      </c>
      <c r="I14" t="s">
        <v>7</v>
      </c>
      <c r="K14">
        <v>20</v>
      </c>
    </row>
    <row r="15" spans="1:12" x14ac:dyDescent="0.25">
      <c r="A15" t="s">
        <v>17</v>
      </c>
      <c r="B15" s="2">
        <v>5.5</v>
      </c>
      <c r="C15" s="2">
        <v>10</v>
      </c>
      <c r="D15" s="2">
        <f>B15*C15</f>
        <v>55</v>
      </c>
      <c r="E15" t="s">
        <v>12</v>
      </c>
      <c r="F15" t="s">
        <v>13</v>
      </c>
      <c r="G15" t="s">
        <v>14</v>
      </c>
    </row>
    <row r="16" spans="1:12" x14ac:dyDescent="0.25">
      <c r="C16" t="s">
        <v>18</v>
      </c>
      <c r="D16" s="2">
        <f>D13+D15+D14</f>
        <v>292.5</v>
      </c>
      <c r="E16">
        <v>1469.5</v>
      </c>
      <c r="F16">
        <v>0</v>
      </c>
      <c r="G16">
        <f>D16+E16-F16</f>
        <v>1762</v>
      </c>
    </row>
    <row r="17" spans="1:12" ht="15.75" thickBot="1" x14ac:dyDescent="0.3">
      <c r="E17">
        <f>E16+D16</f>
        <v>1762</v>
      </c>
    </row>
    <row r="18" spans="1:12" ht="15.75" thickBot="1" x14ac:dyDescent="0.3">
      <c r="C18" s="6" t="s">
        <v>19</v>
      </c>
      <c r="D18" s="8"/>
    </row>
    <row r="19" spans="1:12" ht="15.75" thickBot="1" x14ac:dyDescent="0.3">
      <c r="A19" t="s">
        <v>3</v>
      </c>
      <c r="B19" t="s">
        <v>4</v>
      </c>
      <c r="C19" t="s">
        <v>5</v>
      </c>
      <c r="D19" t="s">
        <v>6</v>
      </c>
      <c r="E19" t="s">
        <v>12</v>
      </c>
      <c r="F19" t="s">
        <v>13</v>
      </c>
      <c r="G19" t="s">
        <v>14</v>
      </c>
      <c r="J19" s="15" t="s">
        <v>20</v>
      </c>
      <c r="K19" s="16"/>
      <c r="L19" s="17"/>
    </row>
    <row r="20" spans="1:12" x14ac:dyDescent="0.25">
      <c r="A20" t="s">
        <v>7</v>
      </c>
      <c r="B20" s="1">
        <v>2</v>
      </c>
      <c r="C20" s="1">
        <v>25</v>
      </c>
      <c r="D20" s="2">
        <f>B20*C20</f>
        <v>50</v>
      </c>
      <c r="E20">
        <v>0</v>
      </c>
      <c r="I20" t="s">
        <v>3</v>
      </c>
      <c r="J20" t="s">
        <v>4</v>
      </c>
      <c r="K20" t="s">
        <v>5</v>
      </c>
      <c r="L20" t="s">
        <v>6</v>
      </c>
    </row>
    <row r="21" spans="1:12" x14ac:dyDescent="0.25">
      <c r="A21" t="s">
        <v>7</v>
      </c>
      <c r="B21" s="1">
        <v>2.5</v>
      </c>
      <c r="C21" s="1">
        <v>10</v>
      </c>
      <c r="D21" s="2">
        <f>B21*C21</f>
        <v>25</v>
      </c>
      <c r="I21" t="s">
        <v>7</v>
      </c>
      <c r="J21" s="2">
        <v>0</v>
      </c>
      <c r="K21" s="2">
        <v>20</v>
      </c>
      <c r="L21" s="2">
        <f>J21*K21</f>
        <v>0</v>
      </c>
    </row>
    <row r="22" spans="1:12" x14ac:dyDescent="0.25">
      <c r="A22" t="s">
        <v>10</v>
      </c>
      <c r="B22" s="1">
        <v>0</v>
      </c>
      <c r="C22" s="1">
        <v>25</v>
      </c>
      <c r="D22" s="2">
        <f>B22*C22</f>
        <v>0</v>
      </c>
      <c r="I22" t="s">
        <v>10</v>
      </c>
      <c r="J22" s="2">
        <v>0</v>
      </c>
      <c r="K22" s="2">
        <v>10</v>
      </c>
      <c r="L22" s="2">
        <f>J22*K22</f>
        <v>0</v>
      </c>
    </row>
    <row r="23" spans="1:12" x14ac:dyDescent="0.25">
      <c r="A23" t="s">
        <v>10</v>
      </c>
      <c r="B23" s="1">
        <v>19.5</v>
      </c>
      <c r="C23" s="2">
        <v>10</v>
      </c>
      <c r="D23" s="2">
        <f>B23*C23</f>
        <v>195</v>
      </c>
      <c r="J23" s="1"/>
      <c r="K23" s="2" t="s">
        <v>15</v>
      </c>
      <c r="L23" s="2">
        <f>L21+L22</f>
        <v>0</v>
      </c>
    </row>
    <row r="24" spans="1:12" ht="15.75" thickBot="1" x14ac:dyDescent="0.3">
      <c r="B24" s="1"/>
      <c r="C24" s="2" t="s">
        <v>15</v>
      </c>
      <c r="D24" s="2">
        <f>SUM(D20:D23)</f>
        <v>270</v>
      </c>
      <c r="E24">
        <v>8881.5</v>
      </c>
      <c r="F24">
        <v>300</v>
      </c>
      <c r="G24">
        <f>D24+E24-F24</f>
        <v>8851.5</v>
      </c>
    </row>
    <row r="25" spans="1:12" ht="15.75" thickBot="1" x14ac:dyDescent="0.3">
      <c r="B25" s="1"/>
      <c r="C25" s="2"/>
      <c r="D25" s="2"/>
      <c r="E25">
        <f>D24+E24</f>
        <v>9151.5</v>
      </c>
      <c r="I25" s="1"/>
      <c r="J25" s="15" t="s">
        <v>21</v>
      </c>
      <c r="K25" s="16"/>
      <c r="L25" s="17"/>
    </row>
    <row r="26" spans="1:12" x14ac:dyDescent="0.25">
      <c r="A26" t="s">
        <v>16</v>
      </c>
      <c r="B26" s="1">
        <v>7</v>
      </c>
      <c r="C26" s="2">
        <v>25</v>
      </c>
      <c r="D26" s="2">
        <f>B26*C26</f>
        <v>175</v>
      </c>
      <c r="F26" s="2"/>
      <c r="G26" s="2"/>
      <c r="H26" s="2"/>
      <c r="I26" t="s">
        <v>11</v>
      </c>
      <c r="J26" s="2">
        <v>0</v>
      </c>
      <c r="K26" s="2">
        <v>10</v>
      </c>
      <c r="L26" s="1">
        <f>J26*K26</f>
        <v>0</v>
      </c>
    </row>
    <row r="27" spans="1:12" x14ac:dyDescent="0.25">
      <c r="A27" t="s">
        <v>17</v>
      </c>
      <c r="B27" s="1">
        <v>5</v>
      </c>
      <c r="C27" s="2">
        <v>10</v>
      </c>
      <c r="D27" s="2">
        <f>B27*C27</f>
        <v>50</v>
      </c>
      <c r="E27" t="s">
        <v>12</v>
      </c>
      <c r="F27" t="s">
        <v>13</v>
      </c>
      <c r="G27" t="s">
        <v>14</v>
      </c>
      <c r="H27" s="2"/>
      <c r="J27" s="1"/>
      <c r="K27" s="1" t="s">
        <v>18</v>
      </c>
      <c r="L27" s="1">
        <f>L26</f>
        <v>0</v>
      </c>
    </row>
    <row r="28" spans="1:12" x14ac:dyDescent="0.25">
      <c r="C28" t="s">
        <v>15</v>
      </c>
      <c r="D28" s="1">
        <f>D27+D26</f>
        <v>225</v>
      </c>
      <c r="E28">
        <v>2047</v>
      </c>
      <c r="F28">
        <v>200</v>
      </c>
      <c r="G28">
        <f>D28+E28-F28</f>
        <v>2072</v>
      </c>
      <c r="J28" s="2"/>
      <c r="K28" s="2"/>
      <c r="L28" s="1"/>
    </row>
    <row r="29" spans="1:12" x14ac:dyDescent="0.25">
      <c r="E29">
        <f>D28+E28</f>
        <v>2272</v>
      </c>
      <c r="I29" t="s">
        <v>17</v>
      </c>
      <c r="J29" s="1">
        <v>0</v>
      </c>
      <c r="K29" s="1">
        <v>10</v>
      </c>
      <c r="L29" s="1">
        <f>J29*K29</f>
        <v>0</v>
      </c>
    </row>
    <row r="30" spans="1:12" ht="15.75" thickBot="1" x14ac:dyDescent="0.3">
      <c r="J30" s="2"/>
      <c r="K30" s="2" t="s">
        <v>18</v>
      </c>
      <c r="L30" s="2">
        <f>L29</f>
        <v>0</v>
      </c>
    </row>
    <row r="31" spans="1:12" ht="15.75" thickBot="1" x14ac:dyDescent="0.3">
      <c r="B31" s="6" t="s">
        <v>22</v>
      </c>
      <c r="C31" s="7"/>
      <c r="D31" s="8"/>
    </row>
    <row r="32" spans="1:12" x14ac:dyDescent="0.25">
      <c r="A32" t="s">
        <v>3</v>
      </c>
      <c r="B32" t="s">
        <v>4</v>
      </c>
      <c r="C32" t="s">
        <v>5</v>
      </c>
      <c r="D32" t="s">
        <v>6</v>
      </c>
    </row>
    <row r="33" spans="1:4" x14ac:dyDescent="0.25">
      <c r="A33" t="s">
        <v>23</v>
      </c>
      <c r="B33" s="1">
        <v>0</v>
      </c>
      <c r="C33" s="1">
        <v>25</v>
      </c>
      <c r="D33" s="2">
        <f>B33*C33</f>
        <v>0</v>
      </c>
    </row>
    <row r="34" spans="1:4" x14ac:dyDescent="0.25">
      <c r="A34" t="s">
        <v>24</v>
      </c>
      <c r="B34" s="1">
        <v>0</v>
      </c>
      <c r="C34" s="1">
        <v>10</v>
      </c>
      <c r="D34" s="2">
        <f>B34*C34</f>
        <v>0</v>
      </c>
    </row>
    <row r="35" spans="1:4" x14ac:dyDescent="0.25">
      <c r="A35" t="s">
        <v>10</v>
      </c>
      <c r="B35" s="2">
        <v>0</v>
      </c>
      <c r="C35" s="2">
        <v>10</v>
      </c>
      <c r="D35" s="2">
        <f>B35*C35</f>
        <v>0</v>
      </c>
    </row>
    <row r="36" spans="1:4" x14ac:dyDescent="0.25">
      <c r="B36" s="2"/>
      <c r="C36" s="2" t="s">
        <v>15</v>
      </c>
      <c r="D36" s="2">
        <f>D33+D35</f>
        <v>0</v>
      </c>
    </row>
    <row r="37" spans="1:4" x14ac:dyDescent="0.25">
      <c r="B37" s="2"/>
      <c r="C37" s="2"/>
      <c r="D37" s="2"/>
    </row>
    <row r="38" spans="1:4" x14ac:dyDescent="0.25">
      <c r="A38" t="s">
        <v>16</v>
      </c>
      <c r="B38" s="2">
        <v>0</v>
      </c>
      <c r="C38" s="2">
        <v>25</v>
      </c>
      <c r="D38" s="2">
        <f>B38*C38</f>
        <v>0</v>
      </c>
    </row>
    <row r="39" spans="1:4" x14ac:dyDescent="0.25">
      <c r="C39" t="s">
        <v>15</v>
      </c>
      <c r="D39" s="1">
        <f>D38</f>
        <v>0</v>
      </c>
    </row>
  </sheetData>
  <mergeCells count="8">
    <mergeCell ref="J25:L25"/>
    <mergeCell ref="B31:D31"/>
    <mergeCell ref="B1:K2"/>
    <mergeCell ref="C4:D4"/>
    <mergeCell ref="I4:L4"/>
    <mergeCell ref="I13:L13"/>
    <mergeCell ref="C18:D18"/>
    <mergeCell ref="J19:L19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workbookViewId="0">
      <selection activeCell="O25" sqref="O25"/>
    </sheetView>
  </sheetViews>
  <sheetFormatPr defaultRowHeight="15" x14ac:dyDescent="0.25"/>
  <cols>
    <col min="5" max="5" width="11.42578125" bestFit="1" customWidth="1"/>
    <col min="7" max="7" width="12.42578125" bestFit="1" customWidth="1"/>
  </cols>
  <sheetData>
    <row r="1" spans="1:12" x14ac:dyDescent="0.25">
      <c r="B1" s="9" t="s">
        <v>0</v>
      </c>
      <c r="C1" s="10"/>
      <c r="D1" s="10"/>
      <c r="E1" s="10"/>
      <c r="F1" s="10"/>
      <c r="G1" s="10"/>
      <c r="H1" s="10"/>
      <c r="I1" s="10"/>
      <c r="J1" s="10"/>
      <c r="K1" s="11"/>
    </row>
    <row r="2" spans="1:12" ht="15.75" thickBot="1" x14ac:dyDescent="0.3">
      <c r="B2" s="12"/>
      <c r="C2" s="13"/>
      <c r="D2" s="13"/>
      <c r="E2" s="13"/>
      <c r="F2" s="13"/>
      <c r="G2" s="13"/>
      <c r="H2" s="13"/>
      <c r="I2" s="13"/>
      <c r="J2" s="13"/>
      <c r="K2" s="14"/>
    </row>
    <row r="3" spans="1:12" ht="15.75" thickBot="1" x14ac:dyDescent="0.3"/>
    <row r="4" spans="1:12" ht="15.75" thickBot="1" x14ac:dyDescent="0.3">
      <c r="C4" s="6" t="s">
        <v>1</v>
      </c>
      <c r="D4" s="8"/>
      <c r="I4" s="15" t="s">
        <v>2</v>
      </c>
      <c r="J4" s="16"/>
      <c r="K4" s="16"/>
      <c r="L4" s="17"/>
    </row>
    <row r="5" spans="1:12" x14ac:dyDescent="0.25">
      <c r="A5" t="s">
        <v>3</v>
      </c>
      <c r="B5" t="s">
        <v>4</v>
      </c>
      <c r="C5" t="s">
        <v>5</v>
      </c>
      <c r="D5" t="s">
        <v>6</v>
      </c>
      <c r="I5" t="s">
        <v>3</v>
      </c>
      <c r="J5" t="s">
        <v>4</v>
      </c>
      <c r="K5" t="s">
        <v>5</v>
      </c>
      <c r="L5" t="s">
        <v>6</v>
      </c>
    </row>
    <row r="6" spans="1:12" x14ac:dyDescent="0.25">
      <c r="A6" t="s">
        <v>7</v>
      </c>
      <c r="B6" s="1">
        <v>0</v>
      </c>
      <c r="C6" s="1">
        <v>30</v>
      </c>
      <c r="D6" s="1">
        <f>B6*C6</f>
        <v>0</v>
      </c>
      <c r="G6">
        <f>11959+1230</f>
        <v>13189</v>
      </c>
      <c r="I6" t="s">
        <v>7</v>
      </c>
      <c r="J6" s="1">
        <v>0</v>
      </c>
      <c r="K6" s="1">
        <v>30</v>
      </c>
      <c r="L6" s="1">
        <f>J6*K6</f>
        <v>0</v>
      </c>
    </row>
    <row r="7" spans="1:12" x14ac:dyDescent="0.25">
      <c r="A7" t="s">
        <v>24</v>
      </c>
      <c r="B7" s="1">
        <v>0</v>
      </c>
      <c r="C7" s="1">
        <v>25</v>
      </c>
      <c r="D7" s="1">
        <f>B7*C7</f>
        <v>0</v>
      </c>
      <c r="J7" s="1"/>
      <c r="K7" s="1"/>
      <c r="L7" s="1"/>
    </row>
    <row r="8" spans="1:12" x14ac:dyDescent="0.25">
      <c r="A8" t="s">
        <v>8</v>
      </c>
      <c r="B8" s="1">
        <v>0</v>
      </c>
      <c r="C8" s="1">
        <v>10</v>
      </c>
      <c r="D8" s="1">
        <f>B8*C8</f>
        <v>0</v>
      </c>
      <c r="J8" s="1"/>
      <c r="K8" s="1"/>
      <c r="L8" s="1"/>
    </row>
    <row r="9" spans="1:12" x14ac:dyDescent="0.25">
      <c r="A9" t="s">
        <v>9</v>
      </c>
      <c r="B9" s="1">
        <v>0</v>
      </c>
      <c r="C9" s="2">
        <v>20</v>
      </c>
      <c r="D9" s="1">
        <f>B9*C9</f>
        <v>0</v>
      </c>
      <c r="I9" t="s">
        <v>10</v>
      </c>
      <c r="J9" s="2">
        <v>0</v>
      </c>
      <c r="K9" s="2">
        <v>25</v>
      </c>
      <c r="L9" s="1">
        <f>J9*K9</f>
        <v>0</v>
      </c>
    </row>
    <row r="10" spans="1:12" x14ac:dyDescent="0.25">
      <c r="A10" t="s">
        <v>11</v>
      </c>
      <c r="B10" s="1">
        <v>17.5</v>
      </c>
      <c r="C10" s="2">
        <v>10</v>
      </c>
      <c r="D10" s="1">
        <f>B10*C10</f>
        <v>175</v>
      </c>
      <c r="E10" t="s">
        <v>12</v>
      </c>
      <c r="F10" t="s">
        <v>13</v>
      </c>
      <c r="G10" t="s">
        <v>14</v>
      </c>
      <c r="J10" s="2"/>
      <c r="K10" s="2"/>
      <c r="L10" s="1"/>
    </row>
    <row r="11" spans="1:12" x14ac:dyDescent="0.25">
      <c r="B11" s="1"/>
      <c r="C11" s="2" t="s">
        <v>15</v>
      </c>
      <c r="D11" s="2">
        <f>SUM(D6:D10)</f>
        <v>175</v>
      </c>
      <c r="E11">
        <v>15829</v>
      </c>
      <c r="F11">
        <v>6500</v>
      </c>
      <c r="G11">
        <f>D11+E11-F11</f>
        <v>9504</v>
      </c>
      <c r="J11" s="2"/>
      <c r="K11" s="2" t="s">
        <v>15</v>
      </c>
      <c r="L11" s="2">
        <f>L6+L9</f>
        <v>0</v>
      </c>
    </row>
    <row r="12" spans="1:12" ht="15.75" thickBot="1" x14ac:dyDescent="0.3">
      <c r="B12" s="1"/>
      <c r="C12" s="2"/>
      <c r="D12" s="2"/>
      <c r="E12">
        <f>E11+D11</f>
        <v>16004</v>
      </c>
    </row>
    <row r="13" spans="1:12" ht="15.75" thickBot="1" x14ac:dyDescent="0.3">
      <c r="A13" t="s">
        <v>16</v>
      </c>
      <c r="B13" s="1">
        <v>0</v>
      </c>
      <c r="C13" s="2">
        <v>30</v>
      </c>
      <c r="D13" s="2">
        <f>B13*C13</f>
        <v>0</v>
      </c>
      <c r="I13" s="15" t="s">
        <v>25</v>
      </c>
      <c r="J13" s="16"/>
      <c r="K13" s="16"/>
      <c r="L13" s="17"/>
    </row>
    <row r="14" spans="1:12" x14ac:dyDescent="0.25">
      <c r="A14" t="s">
        <v>16</v>
      </c>
      <c r="B14" s="1">
        <v>0</v>
      </c>
      <c r="C14" s="2">
        <v>25</v>
      </c>
      <c r="D14" s="2">
        <f>B14*C14</f>
        <v>0</v>
      </c>
      <c r="I14" t="s">
        <v>7</v>
      </c>
      <c r="K14">
        <v>20</v>
      </c>
    </row>
    <row r="15" spans="1:12" x14ac:dyDescent="0.25">
      <c r="A15" t="s">
        <v>17</v>
      </c>
      <c r="B15" s="1">
        <v>0</v>
      </c>
      <c r="C15" s="2">
        <v>10</v>
      </c>
      <c r="D15" s="2">
        <f>B15*C15</f>
        <v>0</v>
      </c>
      <c r="E15" t="s">
        <v>12</v>
      </c>
      <c r="F15" t="s">
        <v>13</v>
      </c>
      <c r="G15" t="s">
        <v>14</v>
      </c>
    </row>
    <row r="16" spans="1:12" x14ac:dyDescent="0.25">
      <c r="C16" t="s">
        <v>18</v>
      </c>
      <c r="D16" s="2">
        <f>D13+D15+D14</f>
        <v>0</v>
      </c>
      <c r="E16">
        <v>1762</v>
      </c>
      <c r="F16">
        <v>1300</v>
      </c>
      <c r="G16">
        <f>D16+E16-F16</f>
        <v>462</v>
      </c>
    </row>
    <row r="17" spans="1:12" ht="15.75" thickBot="1" x14ac:dyDescent="0.3">
      <c r="E17">
        <f>E16+D16</f>
        <v>1762</v>
      </c>
    </row>
    <row r="18" spans="1:12" ht="15.75" thickBot="1" x14ac:dyDescent="0.3">
      <c r="C18" s="6" t="s">
        <v>19</v>
      </c>
      <c r="D18" s="8"/>
    </row>
    <row r="19" spans="1:12" ht="15.75" thickBot="1" x14ac:dyDescent="0.3">
      <c r="A19" t="s">
        <v>3</v>
      </c>
      <c r="B19" t="s">
        <v>4</v>
      </c>
      <c r="C19" t="s">
        <v>5</v>
      </c>
      <c r="D19" t="s">
        <v>6</v>
      </c>
      <c r="E19" t="s">
        <v>12</v>
      </c>
      <c r="F19" t="s">
        <v>13</v>
      </c>
      <c r="G19" t="s">
        <v>14</v>
      </c>
      <c r="J19" s="15" t="s">
        <v>20</v>
      </c>
      <c r="K19" s="16"/>
      <c r="L19" s="17"/>
    </row>
    <row r="20" spans="1:12" x14ac:dyDescent="0.25">
      <c r="A20" t="s">
        <v>7</v>
      </c>
      <c r="B20" s="1">
        <v>0</v>
      </c>
      <c r="C20" s="1">
        <v>30</v>
      </c>
      <c r="D20" s="2">
        <f>B20*C20</f>
        <v>0</v>
      </c>
      <c r="E20">
        <v>0</v>
      </c>
      <c r="I20" t="s">
        <v>3</v>
      </c>
      <c r="J20" t="s">
        <v>4</v>
      </c>
      <c r="K20" t="s">
        <v>5</v>
      </c>
      <c r="L20" t="s">
        <v>6</v>
      </c>
    </row>
    <row r="21" spans="1:12" x14ac:dyDescent="0.25">
      <c r="A21" t="s">
        <v>7</v>
      </c>
      <c r="B21" s="1">
        <v>0</v>
      </c>
      <c r="C21" s="1">
        <v>10</v>
      </c>
      <c r="D21" s="2">
        <f>B21*C21</f>
        <v>0</v>
      </c>
      <c r="I21" t="s">
        <v>7</v>
      </c>
      <c r="J21" s="2">
        <v>0</v>
      </c>
      <c r="K21" s="2">
        <v>20</v>
      </c>
      <c r="L21" s="2">
        <f>J21*K21</f>
        <v>0</v>
      </c>
    </row>
    <row r="22" spans="1:12" x14ac:dyDescent="0.25">
      <c r="A22" t="s">
        <v>10</v>
      </c>
      <c r="B22" s="1">
        <v>0</v>
      </c>
      <c r="C22" s="1">
        <v>25</v>
      </c>
      <c r="D22" s="2">
        <f>B22*C22</f>
        <v>0</v>
      </c>
      <c r="I22" t="s">
        <v>10</v>
      </c>
      <c r="J22" s="2">
        <v>0</v>
      </c>
      <c r="K22" s="2">
        <v>10</v>
      </c>
      <c r="L22" s="2">
        <f>J22*K22</f>
        <v>0</v>
      </c>
    </row>
    <row r="23" spans="1:12" x14ac:dyDescent="0.25">
      <c r="A23" t="s">
        <v>10</v>
      </c>
      <c r="B23" s="1">
        <v>0</v>
      </c>
      <c r="C23" s="2">
        <v>10</v>
      </c>
      <c r="D23" s="2">
        <f>B23*C23</f>
        <v>0</v>
      </c>
      <c r="J23" s="1"/>
      <c r="K23" s="2" t="s">
        <v>15</v>
      </c>
      <c r="L23" s="2">
        <f>L21+L22</f>
        <v>0</v>
      </c>
    </row>
    <row r="24" spans="1:12" ht="15.75" thickBot="1" x14ac:dyDescent="0.3">
      <c r="B24" s="1"/>
      <c r="C24" s="2" t="s">
        <v>15</v>
      </c>
      <c r="D24" s="2">
        <f>SUM(D20:D23)</f>
        <v>0</v>
      </c>
      <c r="E24">
        <v>8851</v>
      </c>
      <c r="F24">
        <v>0</v>
      </c>
      <c r="G24">
        <f>D24+E24-F24</f>
        <v>8851</v>
      </c>
    </row>
    <row r="25" spans="1:12" ht="15.75" thickBot="1" x14ac:dyDescent="0.3">
      <c r="B25" s="1"/>
      <c r="C25" s="2"/>
      <c r="D25" s="2"/>
      <c r="E25">
        <f>D24+E24</f>
        <v>8851</v>
      </c>
      <c r="I25" s="1"/>
      <c r="J25" s="15" t="s">
        <v>21</v>
      </c>
      <c r="K25" s="16"/>
      <c r="L25" s="17"/>
    </row>
    <row r="26" spans="1:12" x14ac:dyDescent="0.25">
      <c r="A26" t="s">
        <v>16</v>
      </c>
      <c r="B26" s="1">
        <v>0</v>
      </c>
      <c r="C26" s="2">
        <v>25</v>
      </c>
      <c r="D26" s="2">
        <f>B26*C26</f>
        <v>0</v>
      </c>
      <c r="F26" s="2"/>
      <c r="G26" s="2"/>
      <c r="H26" s="2"/>
      <c r="I26" t="s">
        <v>11</v>
      </c>
      <c r="J26" s="2">
        <v>0</v>
      </c>
      <c r="K26" s="2">
        <v>10</v>
      </c>
      <c r="L26" s="1">
        <f>J26*K26</f>
        <v>0</v>
      </c>
    </row>
    <row r="27" spans="1:12" x14ac:dyDescent="0.25">
      <c r="A27" t="s">
        <v>17</v>
      </c>
      <c r="B27" s="1">
        <v>0</v>
      </c>
      <c r="C27" s="2">
        <v>10</v>
      </c>
      <c r="D27" s="2">
        <f>B27*C27</f>
        <v>0</v>
      </c>
      <c r="E27" t="s">
        <v>12</v>
      </c>
      <c r="F27" t="s">
        <v>13</v>
      </c>
      <c r="G27" t="s">
        <v>14</v>
      </c>
      <c r="H27" s="2"/>
      <c r="J27" s="1"/>
      <c r="K27" s="1" t="s">
        <v>18</v>
      </c>
      <c r="L27" s="1">
        <f>L26</f>
        <v>0</v>
      </c>
    </row>
    <row r="28" spans="1:12" x14ac:dyDescent="0.25">
      <c r="C28" t="s">
        <v>15</v>
      </c>
      <c r="D28" s="1">
        <f>D27+D26</f>
        <v>0</v>
      </c>
      <c r="E28">
        <v>2072</v>
      </c>
      <c r="F28">
        <v>0</v>
      </c>
      <c r="G28">
        <f>D28+E28-F28</f>
        <v>2072</v>
      </c>
      <c r="J28" s="2"/>
      <c r="K28" s="2"/>
      <c r="L28" s="1"/>
    </row>
    <row r="29" spans="1:12" x14ac:dyDescent="0.25">
      <c r="E29">
        <f>D28+E28</f>
        <v>2072</v>
      </c>
      <c r="I29" t="s">
        <v>17</v>
      </c>
      <c r="J29" s="1">
        <v>0</v>
      </c>
      <c r="K29" s="1">
        <v>10</v>
      </c>
      <c r="L29" s="1">
        <f>J29*K29</f>
        <v>0</v>
      </c>
    </row>
    <row r="30" spans="1:12" ht="15.75" thickBot="1" x14ac:dyDescent="0.3">
      <c r="J30" s="2"/>
      <c r="K30" s="2" t="s">
        <v>18</v>
      </c>
      <c r="L30" s="2">
        <f>L29</f>
        <v>0</v>
      </c>
    </row>
    <row r="31" spans="1:12" ht="15.75" thickBot="1" x14ac:dyDescent="0.3">
      <c r="B31" s="6" t="s">
        <v>22</v>
      </c>
      <c r="C31" s="7"/>
      <c r="D31" s="8"/>
    </row>
    <row r="32" spans="1:12" x14ac:dyDescent="0.25">
      <c r="A32" t="s">
        <v>3</v>
      </c>
      <c r="B32" t="s">
        <v>4</v>
      </c>
      <c r="C32" t="s">
        <v>5</v>
      </c>
      <c r="D32" t="s">
        <v>6</v>
      </c>
    </row>
    <row r="33" spans="1:4" x14ac:dyDescent="0.25">
      <c r="A33" t="s">
        <v>23</v>
      </c>
      <c r="B33" s="1">
        <v>0</v>
      </c>
      <c r="C33" s="1">
        <v>25</v>
      </c>
      <c r="D33" s="2">
        <f>B33*C33</f>
        <v>0</v>
      </c>
    </row>
    <row r="34" spans="1:4" x14ac:dyDescent="0.25">
      <c r="A34" t="s">
        <v>24</v>
      </c>
      <c r="B34" s="1">
        <v>0</v>
      </c>
      <c r="C34" s="1">
        <v>10</v>
      </c>
      <c r="D34" s="2">
        <f>B34*C34</f>
        <v>0</v>
      </c>
    </row>
    <row r="35" spans="1:4" x14ac:dyDescent="0.25">
      <c r="A35" t="s">
        <v>10</v>
      </c>
      <c r="B35" s="2">
        <v>0</v>
      </c>
      <c r="C35" s="2">
        <v>10</v>
      </c>
      <c r="D35" s="2">
        <f>B35*C35</f>
        <v>0</v>
      </c>
    </row>
    <row r="36" spans="1:4" x14ac:dyDescent="0.25">
      <c r="B36" s="2"/>
      <c r="C36" s="2" t="s">
        <v>15</v>
      </c>
      <c r="D36" s="2">
        <f>D33+D35</f>
        <v>0</v>
      </c>
    </row>
    <row r="37" spans="1:4" x14ac:dyDescent="0.25">
      <c r="B37" s="2"/>
      <c r="C37" s="2"/>
      <c r="D37" s="2"/>
    </row>
    <row r="38" spans="1:4" x14ac:dyDescent="0.25">
      <c r="A38" t="s">
        <v>16</v>
      </c>
      <c r="B38" s="2">
        <v>0</v>
      </c>
      <c r="C38" s="2">
        <v>25</v>
      </c>
      <c r="D38" s="2">
        <f>B38*C38</f>
        <v>0</v>
      </c>
    </row>
    <row r="39" spans="1:4" x14ac:dyDescent="0.25">
      <c r="C39" t="s">
        <v>15</v>
      </c>
      <c r="D39" s="1">
        <f>D38</f>
        <v>0</v>
      </c>
    </row>
  </sheetData>
  <mergeCells count="8">
    <mergeCell ref="J25:L25"/>
    <mergeCell ref="B31:D31"/>
    <mergeCell ref="B1:K2"/>
    <mergeCell ref="C4:D4"/>
    <mergeCell ref="I4:L4"/>
    <mergeCell ref="I13:L13"/>
    <mergeCell ref="C18:D18"/>
    <mergeCell ref="J19:L19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topLeftCell="A7" workbookViewId="0">
      <selection activeCell="F25" sqref="F25"/>
    </sheetView>
  </sheetViews>
  <sheetFormatPr defaultRowHeight="15" x14ac:dyDescent="0.25"/>
  <cols>
    <col min="5" max="5" width="11.42578125" bestFit="1" customWidth="1"/>
    <col min="7" max="7" width="12.42578125" bestFit="1" customWidth="1"/>
  </cols>
  <sheetData>
    <row r="1" spans="1:12" x14ac:dyDescent="0.25">
      <c r="B1" s="9" t="s">
        <v>0</v>
      </c>
      <c r="C1" s="10"/>
      <c r="D1" s="10"/>
      <c r="E1" s="10"/>
      <c r="F1" s="10"/>
      <c r="G1" s="10"/>
      <c r="H1" s="10"/>
      <c r="I1" s="10"/>
      <c r="J1" s="10"/>
      <c r="K1" s="11"/>
    </row>
    <row r="2" spans="1:12" ht="15.75" thickBot="1" x14ac:dyDescent="0.3">
      <c r="B2" s="12"/>
      <c r="C2" s="13"/>
      <c r="D2" s="13"/>
      <c r="E2" s="13"/>
      <c r="F2" s="13"/>
      <c r="G2" s="13"/>
      <c r="H2" s="13"/>
      <c r="I2" s="13"/>
      <c r="J2" s="13"/>
      <c r="K2" s="14"/>
    </row>
    <row r="3" spans="1:12" ht="15.75" thickBot="1" x14ac:dyDescent="0.3"/>
    <row r="4" spans="1:12" ht="15.75" thickBot="1" x14ac:dyDescent="0.3">
      <c r="C4" s="6" t="s">
        <v>1</v>
      </c>
      <c r="D4" s="8"/>
      <c r="I4" s="15" t="s">
        <v>2</v>
      </c>
      <c r="J4" s="16"/>
      <c r="K4" s="16"/>
      <c r="L4" s="17"/>
    </row>
    <row r="5" spans="1:12" x14ac:dyDescent="0.25">
      <c r="A5" t="s">
        <v>3</v>
      </c>
      <c r="B5" t="s">
        <v>4</v>
      </c>
      <c r="C5" t="s">
        <v>5</v>
      </c>
      <c r="D5" t="s">
        <v>6</v>
      </c>
      <c r="I5" t="s">
        <v>3</v>
      </c>
      <c r="J5" t="s">
        <v>4</v>
      </c>
      <c r="K5" t="s">
        <v>5</v>
      </c>
      <c r="L5" t="s">
        <v>6</v>
      </c>
    </row>
    <row r="6" spans="1:12" x14ac:dyDescent="0.25">
      <c r="A6" t="s">
        <v>7</v>
      </c>
      <c r="B6" s="1">
        <v>0</v>
      </c>
      <c r="C6" s="1">
        <v>30</v>
      </c>
      <c r="D6" s="1">
        <f>B6*C6</f>
        <v>0</v>
      </c>
      <c r="G6">
        <f>11959+1230</f>
        <v>13189</v>
      </c>
      <c r="I6" t="s">
        <v>7</v>
      </c>
      <c r="J6" s="1">
        <v>0</v>
      </c>
      <c r="K6" s="1">
        <v>30</v>
      </c>
      <c r="L6" s="1">
        <f>J6*K6</f>
        <v>0</v>
      </c>
    </row>
    <row r="7" spans="1:12" x14ac:dyDescent="0.25">
      <c r="A7" t="s">
        <v>24</v>
      </c>
      <c r="B7" s="1">
        <v>0</v>
      </c>
      <c r="C7" s="1">
        <v>25</v>
      </c>
      <c r="D7" s="1">
        <f>B7*C7</f>
        <v>0</v>
      </c>
      <c r="J7" s="1"/>
      <c r="K7" s="1"/>
      <c r="L7" s="1"/>
    </row>
    <row r="8" spans="1:12" x14ac:dyDescent="0.25">
      <c r="A8" t="s">
        <v>8</v>
      </c>
      <c r="B8" s="1">
        <v>0</v>
      </c>
      <c r="C8" s="1">
        <v>10</v>
      </c>
      <c r="D8" s="1">
        <f>B8*C8</f>
        <v>0</v>
      </c>
      <c r="J8" s="1"/>
      <c r="K8" s="1"/>
      <c r="L8" s="1"/>
    </row>
    <row r="9" spans="1:12" x14ac:dyDescent="0.25">
      <c r="A9" t="s">
        <v>9</v>
      </c>
      <c r="B9" s="1">
        <v>0</v>
      </c>
      <c r="C9" s="2">
        <v>20</v>
      </c>
      <c r="D9" s="1">
        <f>B9*C9</f>
        <v>0</v>
      </c>
      <c r="I9" t="s">
        <v>10</v>
      </c>
      <c r="J9" s="2">
        <v>0</v>
      </c>
      <c r="K9" s="2">
        <v>25</v>
      </c>
      <c r="L9" s="1">
        <f>J9*K9</f>
        <v>0</v>
      </c>
    </row>
    <row r="10" spans="1:12" x14ac:dyDescent="0.25">
      <c r="A10" t="s">
        <v>11</v>
      </c>
      <c r="B10" s="1">
        <v>55.5</v>
      </c>
      <c r="C10" s="2">
        <v>10</v>
      </c>
      <c r="D10" s="1">
        <f>B10*C10</f>
        <v>555</v>
      </c>
      <c r="E10" t="s">
        <v>12</v>
      </c>
      <c r="F10" t="s">
        <v>13</v>
      </c>
      <c r="G10" t="s">
        <v>14</v>
      </c>
      <c r="J10" s="2"/>
      <c r="K10" s="2"/>
      <c r="L10" s="1"/>
    </row>
    <row r="11" spans="1:12" x14ac:dyDescent="0.25">
      <c r="B11" s="1"/>
      <c r="C11" s="2" t="s">
        <v>15</v>
      </c>
      <c r="D11" s="2">
        <f>SUM(D6:D10)</f>
        <v>555</v>
      </c>
      <c r="E11">
        <v>9504</v>
      </c>
      <c r="F11">
        <v>0</v>
      </c>
      <c r="G11">
        <f>D11+E11-F11</f>
        <v>10059</v>
      </c>
      <c r="J11" s="2"/>
      <c r="K11" s="2" t="s">
        <v>15</v>
      </c>
      <c r="L11" s="2">
        <f>L6+L9</f>
        <v>0</v>
      </c>
    </row>
    <row r="12" spans="1:12" ht="15.75" thickBot="1" x14ac:dyDescent="0.3">
      <c r="B12" s="1"/>
      <c r="C12" s="2"/>
      <c r="D12" s="2"/>
      <c r="E12">
        <f>E11+D11</f>
        <v>10059</v>
      </c>
    </row>
    <row r="13" spans="1:12" ht="15.75" thickBot="1" x14ac:dyDescent="0.3">
      <c r="A13" t="s">
        <v>16</v>
      </c>
      <c r="B13" s="1">
        <v>0</v>
      </c>
      <c r="C13" s="2">
        <v>30</v>
      </c>
      <c r="D13" s="2">
        <f>B13*C13</f>
        <v>0</v>
      </c>
      <c r="I13" s="15" t="s">
        <v>25</v>
      </c>
      <c r="J13" s="16"/>
      <c r="K13" s="16"/>
      <c r="L13" s="17"/>
    </row>
    <row r="14" spans="1:12" x14ac:dyDescent="0.25">
      <c r="A14" t="s">
        <v>16</v>
      </c>
      <c r="B14" s="1">
        <v>8</v>
      </c>
      <c r="C14" s="2">
        <v>25</v>
      </c>
      <c r="D14" s="2">
        <f>B14*C14</f>
        <v>200</v>
      </c>
      <c r="I14" t="s">
        <v>7</v>
      </c>
      <c r="K14">
        <v>20</v>
      </c>
    </row>
    <row r="15" spans="1:12" x14ac:dyDescent="0.25">
      <c r="A15" t="s">
        <v>17</v>
      </c>
      <c r="B15" s="1">
        <v>6.5</v>
      </c>
      <c r="C15" s="2">
        <v>10</v>
      </c>
      <c r="D15" s="2">
        <f>B15*C15</f>
        <v>65</v>
      </c>
      <c r="E15" t="s">
        <v>12</v>
      </c>
      <c r="F15" t="s">
        <v>13</v>
      </c>
      <c r="G15" t="s">
        <v>14</v>
      </c>
    </row>
    <row r="16" spans="1:12" x14ac:dyDescent="0.25">
      <c r="C16" t="s">
        <v>18</v>
      </c>
      <c r="D16" s="2">
        <f>D13+D15+D14</f>
        <v>265</v>
      </c>
      <c r="E16">
        <v>462</v>
      </c>
      <c r="F16">
        <v>0</v>
      </c>
      <c r="G16">
        <f>D16+E16-F16</f>
        <v>727</v>
      </c>
    </row>
    <row r="17" spans="1:12" ht="15.75" thickBot="1" x14ac:dyDescent="0.3">
      <c r="E17">
        <f>E16+D16</f>
        <v>727</v>
      </c>
    </row>
    <row r="18" spans="1:12" ht="15.75" thickBot="1" x14ac:dyDescent="0.3">
      <c r="C18" s="6" t="s">
        <v>19</v>
      </c>
      <c r="D18" s="8"/>
    </row>
    <row r="19" spans="1:12" ht="15.75" thickBot="1" x14ac:dyDescent="0.3">
      <c r="A19" t="s">
        <v>3</v>
      </c>
      <c r="B19" t="s">
        <v>4</v>
      </c>
      <c r="C19" t="s">
        <v>5</v>
      </c>
      <c r="D19" t="s">
        <v>6</v>
      </c>
      <c r="E19" t="s">
        <v>12</v>
      </c>
      <c r="F19" t="s">
        <v>13</v>
      </c>
      <c r="G19" t="s">
        <v>14</v>
      </c>
      <c r="J19" s="15" t="s">
        <v>20</v>
      </c>
      <c r="K19" s="16"/>
      <c r="L19" s="17"/>
    </row>
    <row r="20" spans="1:12" x14ac:dyDescent="0.25">
      <c r="A20" t="s">
        <v>7</v>
      </c>
      <c r="B20" s="1">
        <v>4.5</v>
      </c>
      <c r="C20" s="1">
        <v>30</v>
      </c>
      <c r="D20" s="2">
        <f>B20*C20</f>
        <v>135</v>
      </c>
      <c r="E20">
        <v>0</v>
      </c>
      <c r="I20" t="s">
        <v>3</v>
      </c>
      <c r="J20" t="s">
        <v>4</v>
      </c>
      <c r="K20" t="s">
        <v>5</v>
      </c>
      <c r="L20" t="s">
        <v>6</v>
      </c>
    </row>
    <row r="21" spans="1:12" x14ac:dyDescent="0.25">
      <c r="A21" t="s">
        <v>7</v>
      </c>
      <c r="B21" s="1">
        <v>0</v>
      </c>
      <c r="C21" s="1">
        <v>10</v>
      </c>
      <c r="D21" s="2">
        <f>B21*C21</f>
        <v>0</v>
      </c>
      <c r="I21" t="s">
        <v>7</v>
      </c>
      <c r="J21" s="2">
        <v>0</v>
      </c>
      <c r="K21" s="2">
        <v>20</v>
      </c>
      <c r="L21" s="2">
        <f>J21*K21</f>
        <v>0</v>
      </c>
    </row>
    <row r="22" spans="1:12" x14ac:dyDescent="0.25">
      <c r="A22" t="s">
        <v>10</v>
      </c>
      <c r="B22" s="1">
        <v>0</v>
      </c>
      <c r="C22" s="1">
        <v>25</v>
      </c>
      <c r="D22" s="2">
        <f>B22*C22</f>
        <v>0</v>
      </c>
      <c r="I22" t="s">
        <v>10</v>
      </c>
      <c r="J22" s="2">
        <v>0</v>
      </c>
      <c r="K22" s="2">
        <v>10</v>
      </c>
      <c r="L22" s="2">
        <f>J22*K22</f>
        <v>0</v>
      </c>
    </row>
    <row r="23" spans="1:12" x14ac:dyDescent="0.25">
      <c r="A23" t="s">
        <v>10</v>
      </c>
      <c r="B23" s="1">
        <v>30</v>
      </c>
      <c r="C23" s="2">
        <v>10</v>
      </c>
      <c r="D23" s="2">
        <f>B23*C23</f>
        <v>300</v>
      </c>
      <c r="J23" s="1"/>
      <c r="K23" s="2" t="s">
        <v>15</v>
      </c>
      <c r="L23" s="2">
        <f>L21+L22</f>
        <v>0</v>
      </c>
    </row>
    <row r="24" spans="1:12" ht="15.75" thickBot="1" x14ac:dyDescent="0.3">
      <c r="B24" s="1"/>
      <c r="C24" s="2" t="s">
        <v>15</v>
      </c>
      <c r="D24" s="2">
        <f>SUM(D20:D23)</f>
        <v>435</v>
      </c>
      <c r="E24">
        <v>8851</v>
      </c>
      <c r="F24">
        <v>500</v>
      </c>
      <c r="G24">
        <f>D24+E24-F24</f>
        <v>8786</v>
      </c>
    </row>
    <row r="25" spans="1:12" ht="15.75" thickBot="1" x14ac:dyDescent="0.3">
      <c r="B25" s="1"/>
      <c r="C25" s="2"/>
      <c r="D25" s="2"/>
      <c r="E25">
        <f>D24+E24</f>
        <v>9286</v>
      </c>
      <c r="I25" s="1"/>
      <c r="J25" s="15" t="s">
        <v>21</v>
      </c>
      <c r="K25" s="16"/>
      <c r="L25" s="17"/>
    </row>
    <row r="26" spans="1:12" x14ac:dyDescent="0.25">
      <c r="A26" t="s">
        <v>16</v>
      </c>
      <c r="B26" s="1">
        <v>0</v>
      </c>
      <c r="C26" s="2">
        <v>25</v>
      </c>
      <c r="D26" s="2">
        <f>B26*C26</f>
        <v>0</v>
      </c>
      <c r="F26" s="2"/>
      <c r="G26" s="2"/>
      <c r="H26" s="2"/>
      <c r="I26" t="s">
        <v>11</v>
      </c>
      <c r="J26" s="2">
        <v>0</v>
      </c>
      <c r="K26" s="2">
        <v>10</v>
      </c>
      <c r="L26" s="1">
        <f>J26*K26</f>
        <v>0</v>
      </c>
    </row>
    <row r="27" spans="1:12" x14ac:dyDescent="0.25">
      <c r="A27" t="s">
        <v>17</v>
      </c>
      <c r="B27" s="1">
        <v>0</v>
      </c>
      <c r="C27" s="2">
        <v>10</v>
      </c>
      <c r="D27" s="2">
        <f>B27*C27</f>
        <v>0</v>
      </c>
      <c r="E27" t="s">
        <v>12</v>
      </c>
      <c r="F27" t="s">
        <v>13</v>
      </c>
      <c r="G27" t="s">
        <v>14</v>
      </c>
      <c r="H27" s="2"/>
      <c r="J27" s="1"/>
      <c r="K27" s="1" t="s">
        <v>18</v>
      </c>
      <c r="L27" s="1">
        <f>L26</f>
        <v>0</v>
      </c>
    </row>
    <row r="28" spans="1:12" x14ac:dyDescent="0.25">
      <c r="C28" t="s">
        <v>15</v>
      </c>
      <c r="D28" s="1">
        <f>D27+D26</f>
        <v>0</v>
      </c>
      <c r="E28">
        <v>2072</v>
      </c>
      <c r="F28">
        <v>0</v>
      </c>
      <c r="G28">
        <f>D28+E28-F28</f>
        <v>2072</v>
      </c>
      <c r="J28" s="2"/>
      <c r="K28" s="2"/>
      <c r="L28" s="1"/>
    </row>
    <row r="29" spans="1:12" x14ac:dyDescent="0.25">
      <c r="E29">
        <f>D28+E28</f>
        <v>2072</v>
      </c>
      <c r="I29" t="s">
        <v>17</v>
      </c>
      <c r="J29" s="1">
        <v>0</v>
      </c>
      <c r="K29" s="1">
        <v>10</v>
      </c>
      <c r="L29" s="1">
        <f>J29*K29</f>
        <v>0</v>
      </c>
    </row>
    <row r="30" spans="1:12" ht="15.75" thickBot="1" x14ac:dyDescent="0.3">
      <c r="J30" s="2"/>
      <c r="K30" s="2" t="s">
        <v>18</v>
      </c>
      <c r="L30" s="2">
        <f>L29</f>
        <v>0</v>
      </c>
    </row>
    <row r="31" spans="1:12" ht="15.75" thickBot="1" x14ac:dyDescent="0.3">
      <c r="B31" s="6" t="s">
        <v>22</v>
      </c>
      <c r="C31" s="7"/>
      <c r="D31" s="8"/>
    </row>
    <row r="32" spans="1:12" x14ac:dyDescent="0.25">
      <c r="A32" t="s">
        <v>3</v>
      </c>
      <c r="B32" t="s">
        <v>4</v>
      </c>
      <c r="C32" t="s">
        <v>5</v>
      </c>
      <c r="D32" t="s">
        <v>6</v>
      </c>
    </row>
    <row r="33" spans="1:4" x14ac:dyDescent="0.25">
      <c r="A33" t="s">
        <v>23</v>
      </c>
      <c r="B33" s="1">
        <v>0</v>
      </c>
      <c r="C33" s="1">
        <v>25</v>
      </c>
      <c r="D33" s="2">
        <f>B33*C33</f>
        <v>0</v>
      </c>
    </row>
    <row r="34" spans="1:4" x14ac:dyDescent="0.25">
      <c r="A34" t="s">
        <v>24</v>
      </c>
      <c r="B34" s="1">
        <v>0</v>
      </c>
      <c r="C34" s="1">
        <v>10</v>
      </c>
      <c r="D34" s="2">
        <f>B34*C34</f>
        <v>0</v>
      </c>
    </row>
    <row r="35" spans="1:4" x14ac:dyDescent="0.25">
      <c r="A35" t="s">
        <v>10</v>
      </c>
      <c r="B35" s="2">
        <v>0</v>
      </c>
      <c r="C35" s="2">
        <v>10</v>
      </c>
      <c r="D35" s="2">
        <f>B35*C35</f>
        <v>0</v>
      </c>
    </row>
    <row r="36" spans="1:4" x14ac:dyDescent="0.25">
      <c r="B36" s="2"/>
      <c r="C36" s="2" t="s">
        <v>15</v>
      </c>
      <c r="D36" s="2">
        <f>D33+D35</f>
        <v>0</v>
      </c>
    </row>
    <row r="37" spans="1:4" x14ac:dyDescent="0.25">
      <c r="B37" s="2"/>
      <c r="C37" s="2"/>
      <c r="D37" s="2"/>
    </row>
    <row r="38" spans="1:4" x14ac:dyDescent="0.25">
      <c r="A38" t="s">
        <v>16</v>
      </c>
      <c r="B38" s="2">
        <v>0</v>
      </c>
      <c r="C38" s="2">
        <v>25</v>
      </c>
      <c r="D38" s="2">
        <f>B38*C38</f>
        <v>0</v>
      </c>
    </row>
    <row r="39" spans="1:4" x14ac:dyDescent="0.25">
      <c r="C39" t="s">
        <v>15</v>
      </c>
      <c r="D39" s="1">
        <f>D38</f>
        <v>0</v>
      </c>
    </row>
  </sheetData>
  <mergeCells count="8">
    <mergeCell ref="J25:L25"/>
    <mergeCell ref="B31:D31"/>
    <mergeCell ref="B1:K2"/>
    <mergeCell ref="C4:D4"/>
    <mergeCell ref="I4:L4"/>
    <mergeCell ref="I13:L13"/>
    <mergeCell ref="C18:D18"/>
    <mergeCell ref="J19:L19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workbookViewId="0">
      <selection activeCell="F13" sqref="F13"/>
    </sheetView>
  </sheetViews>
  <sheetFormatPr defaultRowHeight="15" x14ac:dyDescent="0.25"/>
  <cols>
    <col min="5" max="5" width="11.42578125" bestFit="1" customWidth="1"/>
    <col min="7" max="7" width="12.42578125" bestFit="1" customWidth="1"/>
  </cols>
  <sheetData>
    <row r="1" spans="1:12" x14ac:dyDescent="0.25">
      <c r="B1" s="9" t="s">
        <v>0</v>
      </c>
      <c r="C1" s="10"/>
      <c r="D1" s="10"/>
      <c r="E1" s="10"/>
      <c r="F1" s="10"/>
      <c r="G1" s="10"/>
      <c r="H1" s="10"/>
      <c r="I1" s="10"/>
      <c r="J1" s="10"/>
      <c r="K1" s="11"/>
    </row>
    <row r="2" spans="1:12" ht="15.75" thickBot="1" x14ac:dyDescent="0.3">
      <c r="B2" s="12"/>
      <c r="C2" s="13"/>
      <c r="D2" s="13"/>
      <c r="E2" s="13"/>
      <c r="F2" s="13"/>
      <c r="G2" s="13"/>
      <c r="H2" s="13"/>
      <c r="I2" s="13"/>
      <c r="J2" s="13"/>
      <c r="K2" s="14"/>
    </row>
    <row r="3" spans="1:12" ht="15.75" thickBot="1" x14ac:dyDescent="0.3"/>
    <row r="4" spans="1:12" ht="15.75" thickBot="1" x14ac:dyDescent="0.3">
      <c r="C4" s="6" t="s">
        <v>1</v>
      </c>
      <c r="D4" s="8"/>
      <c r="I4" s="15" t="s">
        <v>2</v>
      </c>
      <c r="J4" s="16"/>
      <c r="K4" s="16"/>
      <c r="L4" s="17"/>
    </row>
    <row r="5" spans="1:12" ht="18.75" x14ac:dyDescent="0.3">
      <c r="A5" t="s">
        <v>3</v>
      </c>
      <c r="B5" t="s">
        <v>4</v>
      </c>
      <c r="C5" t="s">
        <v>5</v>
      </c>
      <c r="D5" t="s">
        <v>6</v>
      </c>
      <c r="E5" s="4" t="s">
        <v>27</v>
      </c>
      <c r="I5" t="s">
        <v>3</v>
      </c>
      <c r="J5" t="s">
        <v>4</v>
      </c>
      <c r="K5" t="s">
        <v>5</v>
      </c>
      <c r="L5" t="s">
        <v>6</v>
      </c>
    </row>
    <row r="6" spans="1:12" x14ac:dyDescent="0.25">
      <c r="A6" t="s">
        <v>7</v>
      </c>
      <c r="B6" s="1">
        <v>25</v>
      </c>
      <c r="C6" s="1">
        <v>30</v>
      </c>
      <c r="D6" s="1">
        <f>B6*C6</f>
        <v>750</v>
      </c>
      <c r="G6">
        <f>11959+1230</f>
        <v>13189</v>
      </c>
      <c r="I6" t="s">
        <v>7</v>
      </c>
      <c r="J6" s="1">
        <v>0</v>
      </c>
      <c r="K6" s="1">
        <v>30</v>
      </c>
      <c r="L6" s="1">
        <f>J6*K6</f>
        <v>0</v>
      </c>
    </row>
    <row r="7" spans="1:12" x14ac:dyDescent="0.25">
      <c r="A7" t="s">
        <v>24</v>
      </c>
      <c r="B7" s="1">
        <v>0</v>
      </c>
      <c r="C7" s="1">
        <v>25</v>
      </c>
      <c r="D7" s="1">
        <f>B7*C7</f>
        <v>0</v>
      </c>
      <c r="J7" s="1"/>
      <c r="K7" s="1"/>
      <c r="L7" s="1"/>
    </row>
    <row r="8" spans="1:12" x14ac:dyDescent="0.25">
      <c r="A8" t="s">
        <v>8</v>
      </c>
      <c r="B8" s="1">
        <v>0</v>
      </c>
      <c r="C8" s="1">
        <v>10</v>
      </c>
      <c r="D8" s="1">
        <f>B8*C8</f>
        <v>0</v>
      </c>
      <c r="J8" s="1"/>
      <c r="K8" s="1"/>
      <c r="L8" s="1"/>
    </row>
    <row r="9" spans="1:12" x14ac:dyDescent="0.25">
      <c r="A9" t="s">
        <v>9</v>
      </c>
      <c r="B9" s="1">
        <v>0</v>
      </c>
      <c r="C9" s="2">
        <v>20</v>
      </c>
      <c r="D9" s="1">
        <f>B9*C9</f>
        <v>0</v>
      </c>
      <c r="I9" t="s">
        <v>10</v>
      </c>
      <c r="J9" s="2">
        <v>0</v>
      </c>
      <c r="K9" s="2">
        <v>25</v>
      </c>
      <c r="L9" s="1">
        <f>J9*K9</f>
        <v>0</v>
      </c>
    </row>
    <row r="10" spans="1:12" x14ac:dyDescent="0.25">
      <c r="A10" t="s">
        <v>11</v>
      </c>
      <c r="B10" s="1">
        <v>63</v>
      </c>
      <c r="C10" s="2">
        <v>10</v>
      </c>
      <c r="D10" s="1">
        <f>B10*C10</f>
        <v>630</v>
      </c>
      <c r="E10" t="s">
        <v>12</v>
      </c>
      <c r="F10" t="s">
        <v>28</v>
      </c>
      <c r="G10" t="s">
        <v>14</v>
      </c>
      <c r="J10" s="2"/>
      <c r="K10" s="2"/>
      <c r="L10" s="1"/>
    </row>
    <row r="11" spans="1:12" x14ac:dyDescent="0.25">
      <c r="B11" s="1"/>
      <c r="C11" s="2" t="s">
        <v>15</v>
      </c>
      <c r="D11" s="2">
        <f>SUM(D6:D10)</f>
        <v>1380</v>
      </c>
      <c r="E11">
        <v>10059</v>
      </c>
      <c r="F11">
        <v>0</v>
      </c>
      <c r="G11">
        <f>D11+E11-F11</f>
        <v>11439</v>
      </c>
      <c r="J11" s="2"/>
      <c r="K11" s="2" t="s">
        <v>15</v>
      </c>
      <c r="L11" s="2">
        <f>L6+L9</f>
        <v>0</v>
      </c>
    </row>
    <row r="12" spans="1:12" ht="15.75" thickBot="1" x14ac:dyDescent="0.3">
      <c r="B12" s="1"/>
      <c r="C12" s="2"/>
      <c r="D12" s="2"/>
      <c r="E12">
        <f>E11+D11</f>
        <v>11439</v>
      </c>
    </row>
    <row r="13" spans="1:12" ht="15.75" thickBot="1" x14ac:dyDescent="0.3">
      <c r="A13" t="s">
        <v>16</v>
      </c>
      <c r="B13" s="1">
        <v>0</v>
      </c>
      <c r="C13" s="2">
        <v>30</v>
      </c>
      <c r="D13" s="2">
        <f>B13*C13</f>
        <v>0</v>
      </c>
      <c r="I13" s="15" t="s">
        <v>25</v>
      </c>
      <c r="J13" s="16"/>
      <c r="K13" s="16"/>
      <c r="L13" s="17"/>
    </row>
    <row r="14" spans="1:12" x14ac:dyDescent="0.25">
      <c r="A14" t="s">
        <v>16</v>
      </c>
      <c r="B14" s="1">
        <v>0</v>
      </c>
      <c r="C14" s="2">
        <v>25</v>
      </c>
      <c r="D14" s="2">
        <f>B14*C14</f>
        <v>0</v>
      </c>
      <c r="I14" t="s">
        <v>7</v>
      </c>
      <c r="K14">
        <v>20</v>
      </c>
    </row>
    <row r="15" spans="1:12" x14ac:dyDescent="0.25">
      <c r="A15" t="s">
        <v>17</v>
      </c>
      <c r="B15" s="1">
        <v>3</v>
      </c>
      <c r="C15" s="2">
        <v>10</v>
      </c>
      <c r="D15" s="2">
        <f>B15*C15</f>
        <v>30</v>
      </c>
      <c r="E15" t="s">
        <v>12</v>
      </c>
      <c r="F15" t="s">
        <v>28</v>
      </c>
      <c r="G15" t="s">
        <v>14</v>
      </c>
    </row>
    <row r="16" spans="1:12" x14ac:dyDescent="0.25">
      <c r="C16" t="s">
        <v>18</v>
      </c>
      <c r="D16" s="2">
        <f>D13+D15+D14</f>
        <v>30</v>
      </c>
      <c r="E16">
        <v>727</v>
      </c>
      <c r="F16">
        <v>0</v>
      </c>
      <c r="G16">
        <f>D16+E16-F16</f>
        <v>757</v>
      </c>
    </row>
    <row r="17" spans="1:12" ht="15.75" thickBot="1" x14ac:dyDescent="0.3">
      <c r="E17">
        <f>E16+D16</f>
        <v>757</v>
      </c>
    </row>
    <row r="18" spans="1:12" ht="15.75" thickBot="1" x14ac:dyDescent="0.3">
      <c r="C18" s="6" t="s">
        <v>19</v>
      </c>
      <c r="D18" s="8"/>
    </row>
    <row r="19" spans="1:12" ht="15.75" thickBot="1" x14ac:dyDescent="0.3">
      <c r="A19" t="s">
        <v>3</v>
      </c>
      <c r="B19" t="s">
        <v>4</v>
      </c>
      <c r="C19" t="s">
        <v>5</v>
      </c>
      <c r="D19" t="s">
        <v>6</v>
      </c>
      <c r="E19" t="s">
        <v>12</v>
      </c>
      <c r="F19" t="s">
        <v>28</v>
      </c>
      <c r="G19" t="s">
        <v>14</v>
      </c>
      <c r="J19" s="15" t="s">
        <v>20</v>
      </c>
      <c r="K19" s="16"/>
      <c r="L19" s="17"/>
    </row>
    <row r="20" spans="1:12" x14ac:dyDescent="0.25">
      <c r="A20" t="s">
        <v>7</v>
      </c>
      <c r="B20" s="1">
        <v>8</v>
      </c>
      <c r="C20" s="1">
        <v>30</v>
      </c>
      <c r="D20" s="2">
        <f>B20*C20</f>
        <v>240</v>
      </c>
      <c r="E20">
        <v>0</v>
      </c>
      <c r="I20" t="s">
        <v>3</v>
      </c>
      <c r="J20" t="s">
        <v>4</v>
      </c>
      <c r="K20" t="s">
        <v>5</v>
      </c>
      <c r="L20" t="s">
        <v>6</v>
      </c>
    </row>
    <row r="21" spans="1:12" x14ac:dyDescent="0.25">
      <c r="A21" t="s">
        <v>7</v>
      </c>
      <c r="B21" s="1">
        <v>0</v>
      </c>
      <c r="C21" s="1">
        <v>10</v>
      </c>
      <c r="D21" s="2">
        <f>B21*C21</f>
        <v>0</v>
      </c>
      <c r="I21" t="s">
        <v>7</v>
      </c>
      <c r="J21" s="2">
        <v>0</v>
      </c>
      <c r="K21" s="2">
        <v>20</v>
      </c>
      <c r="L21" s="2">
        <f>J21*K21</f>
        <v>0</v>
      </c>
    </row>
    <row r="22" spans="1:12" x14ac:dyDescent="0.25">
      <c r="A22" t="s">
        <v>10</v>
      </c>
      <c r="B22" s="1">
        <v>0</v>
      </c>
      <c r="C22" s="1">
        <v>25</v>
      </c>
      <c r="D22" s="2">
        <f>B22*C22</f>
        <v>0</v>
      </c>
      <c r="I22" t="s">
        <v>10</v>
      </c>
      <c r="J22" s="2">
        <v>0</v>
      </c>
      <c r="K22" s="2">
        <v>10</v>
      </c>
      <c r="L22" s="2">
        <f>J22*K22</f>
        <v>0</v>
      </c>
    </row>
    <row r="23" spans="1:12" x14ac:dyDescent="0.25">
      <c r="A23" t="s">
        <v>10</v>
      </c>
      <c r="B23" s="1">
        <v>24.5</v>
      </c>
      <c r="C23" s="2">
        <v>10</v>
      </c>
      <c r="D23" s="2">
        <f>B23*C23</f>
        <v>245</v>
      </c>
      <c r="J23" s="1"/>
      <c r="K23" s="2" t="s">
        <v>15</v>
      </c>
      <c r="L23" s="2">
        <f>L21+L22</f>
        <v>0</v>
      </c>
    </row>
    <row r="24" spans="1:12" ht="15.75" thickBot="1" x14ac:dyDescent="0.3">
      <c r="B24" s="1"/>
      <c r="C24" s="2" t="s">
        <v>15</v>
      </c>
      <c r="D24" s="2">
        <f>SUM(D20:D23)</f>
        <v>485</v>
      </c>
      <c r="E24">
        <v>8786</v>
      </c>
      <c r="F24">
        <v>900</v>
      </c>
      <c r="G24">
        <f>D24+E24-F24</f>
        <v>8371</v>
      </c>
    </row>
    <row r="25" spans="1:12" ht="15.75" thickBot="1" x14ac:dyDescent="0.3">
      <c r="B25" s="1"/>
      <c r="C25" s="2"/>
      <c r="D25" s="2"/>
      <c r="E25">
        <f>D24+E24</f>
        <v>9271</v>
      </c>
      <c r="I25" s="1"/>
      <c r="J25" s="15" t="s">
        <v>21</v>
      </c>
      <c r="K25" s="16"/>
      <c r="L25" s="17"/>
    </row>
    <row r="26" spans="1:12" x14ac:dyDescent="0.25">
      <c r="A26" t="s">
        <v>16</v>
      </c>
      <c r="B26" s="1">
        <v>1</v>
      </c>
      <c r="C26" s="2">
        <v>25</v>
      </c>
      <c r="D26" s="2">
        <f>B26*C26</f>
        <v>25</v>
      </c>
      <c r="F26" s="2"/>
      <c r="G26" s="2"/>
      <c r="H26" s="2"/>
      <c r="I26" t="s">
        <v>11</v>
      </c>
      <c r="J26" s="2">
        <v>0</v>
      </c>
      <c r="K26" s="2">
        <v>10</v>
      </c>
      <c r="L26" s="1">
        <f>J26*K26</f>
        <v>0</v>
      </c>
    </row>
    <row r="27" spans="1:12" x14ac:dyDescent="0.25">
      <c r="A27" t="s">
        <v>17</v>
      </c>
      <c r="B27" s="1">
        <v>0</v>
      </c>
      <c r="C27" s="2">
        <v>10</v>
      </c>
      <c r="D27" s="2">
        <f>B27*C27</f>
        <v>0</v>
      </c>
      <c r="E27" t="s">
        <v>12</v>
      </c>
      <c r="F27" t="s">
        <v>28</v>
      </c>
      <c r="G27" t="s">
        <v>14</v>
      </c>
      <c r="H27" s="2"/>
      <c r="J27" s="1"/>
      <c r="K27" s="1" t="s">
        <v>18</v>
      </c>
      <c r="L27" s="1">
        <f>L26</f>
        <v>0</v>
      </c>
    </row>
    <row r="28" spans="1:12" x14ac:dyDescent="0.25">
      <c r="C28" t="s">
        <v>15</v>
      </c>
      <c r="D28" s="1">
        <f>D27+D26</f>
        <v>25</v>
      </c>
      <c r="E28">
        <v>2072</v>
      </c>
      <c r="F28">
        <v>220</v>
      </c>
      <c r="G28">
        <f>D28+E28-F28</f>
        <v>1877</v>
      </c>
      <c r="J28" s="2"/>
      <c r="K28" s="2"/>
      <c r="L28" s="1"/>
    </row>
    <row r="29" spans="1:12" x14ac:dyDescent="0.25">
      <c r="E29">
        <f>D28+E28</f>
        <v>2097</v>
      </c>
      <c r="I29" t="s">
        <v>17</v>
      </c>
      <c r="J29" s="1">
        <v>0</v>
      </c>
      <c r="K29" s="1">
        <v>10</v>
      </c>
      <c r="L29" s="1">
        <f>J29*K29</f>
        <v>0</v>
      </c>
    </row>
    <row r="30" spans="1:12" ht="15.75" thickBot="1" x14ac:dyDescent="0.3">
      <c r="J30" s="2"/>
      <c r="K30" s="2" t="s">
        <v>18</v>
      </c>
      <c r="L30" s="2">
        <f>L29</f>
        <v>0</v>
      </c>
    </row>
    <row r="31" spans="1:12" ht="15.75" thickBot="1" x14ac:dyDescent="0.3">
      <c r="B31" s="6" t="s">
        <v>22</v>
      </c>
      <c r="C31" s="7"/>
      <c r="D31" s="8"/>
    </row>
    <row r="32" spans="1:12" x14ac:dyDescent="0.25">
      <c r="A32" t="s">
        <v>3</v>
      </c>
      <c r="B32" t="s">
        <v>4</v>
      </c>
      <c r="C32" t="s">
        <v>5</v>
      </c>
      <c r="D32" t="s">
        <v>6</v>
      </c>
    </row>
    <row r="33" spans="1:4" x14ac:dyDescent="0.25">
      <c r="A33" t="s">
        <v>23</v>
      </c>
      <c r="B33" s="1">
        <v>0</v>
      </c>
      <c r="C33" s="1">
        <v>25</v>
      </c>
      <c r="D33" s="2">
        <f>B33*C33</f>
        <v>0</v>
      </c>
    </row>
    <row r="34" spans="1:4" x14ac:dyDescent="0.25">
      <c r="A34" t="s">
        <v>24</v>
      </c>
      <c r="B34" s="1">
        <v>0</v>
      </c>
      <c r="C34" s="1">
        <v>10</v>
      </c>
      <c r="D34" s="2">
        <f>B34*C34</f>
        <v>0</v>
      </c>
    </row>
    <row r="35" spans="1:4" x14ac:dyDescent="0.25">
      <c r="A35" t="s">
        <v>10</v>
      </c>
      <c r="B35" s="2">
        <v>0</v>
      </c>
      <c r="C35" s="2">
        <v>10</v>
      </c>
      <c r="D35" s="2">
        <f>B35*C35</f>
        <v>0</v>
      </c>
    </row>
    <row r="36" spans="1:4" x14ac:dyDescent="0.25">
      <c r="B36" s="2"/>
      <c r="C36" s="2" t="s">
        <v>15</v>
      </c>
      <c r="D36" s="2">
        <f>D33+D35</f>
        <v>0</v>
      </c>
    </row>
    <row r="37" spans="1:4" x14ac:dyDescent="0.25">
      <c r="B37" s="2"/>
      <c r="C37" s="2"/>
      <c r="D37" s="2"/>
    </row>
    <row r="38" spans="1:4" x14ac:dyDescent="0.25">
      <c r="A38" t="s">
        <v>16</v>
      </c>
      <c r="B38" s="2">
        <v>0</v>
      </c>
      <c r="C38" s="2">
        <v>25</v>
      </c>
      <c r="D38" s="2">
        <f>B38*C38</f>
        <v>0</v>
      </c>
    </row>
    <row r="39" spans="1:4" x14ac:dyDescent="0.25">
      <c r="C39" t="s">
        <v>15</v>
      </c>
      <c r="D39" s="1">
        <f>D38</f>
        <v>0</v>
      </c>
    </row>
  </sheetData>
  <mergeCells count="8">
    <mergeCell ref="J25:L25"/>
    <mergeCell ref="B31:D31"/>
    <mergeCell ref="B1:K2"/>
    <mergeCell ref="C4:D4"/>
    <mergeCell ref="I4:L4"/>
    <mergeCell ref="I13:L13"/>
    <mergeCell ref="C18:D18"/>
    <mergeCell ref="J19:L19"/>
  </mergeCells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topLeftCell="A4" workbookViewId="0">
      <selection activeCell="B14" sqref="B14"/>
    </sheetView>
  </sheetViews>
  <sheetFormatPr defaultRowHeight="15" x14ac:dyDescent="0.25"/>
  <cols>
    <col min="5" max="5" width="11.42578125" bestFit="1" customWidth="1"/>
    <col min="7" max="7" width="12.42578125" bestFit="1" customWidth="1"/>
  </cols>
  <sheetData>
    <row r="1" spans="1:12" x14ac:dyDescent="0.25">
      <c r="B1" s="9" t="s">
        <v>0</v>
      </c>
      <c r="C1" s="10"/>
      <c r="D1" s="10"/>
      <c r="E1" s="10"/>
      <c r="F1" s="10"/>
      <c r="G1" s="10"/>
      <c r="H1" s="10"/>
      <c r="I1" s="10"/>
      <c r="J1" s="10"/>
      <c r="K1" s="11"/>
    </row>
    <row r="2" spans="1:12" ht="15.75" thickBot="1" x14ac:dyDescent="0.3">
      <c r="B2" s="12"/>
      <c r="C2" s="13"/>
      <c r="D2" s="13"/>
      <c r="E2" s="13"/>
      <c r="F2" s="13"/>
      <c r="G2" s="13"/>
      <c r="H2" s="13"/>
      <c r="I2" s="13"/>
      <c r="J2" s="13"/>
      <c r="K2" s="14"/>
    </row>
    <row r="3" spans="1:12" ht="15.75" thickBot="1" x14ac:dyDescent="0.3"/>
    <row r="4" spans="1:12" ht="15.75" thickBot="1" x14ac:dyDescent="0.3">
      <c r="C4" s="6" t="s">
        <v>1</v>
      </c>
      <c r="D4" s="8"/>
      <c r="I4" s="15" t="s">
        <v>2</v>
      </c>
      <c r="J4" s="16"/>
      <c r="K4" s="16"/>
      <c r="L4" s="17"/>
    </row>
    <row r="5" spans="1:12" x14ac:dyDescent="0.25">
      <c r="A5" t="s">
        <v>3</v>
      </c>
      <c r="B5" t="s">
        <v>4</v>
      </c>
      <c r="C5" t="s">
        <v>5</v>
      </c>
      <c r="D5" t="s">
        <v>6</v>
      </c>
      <c r="I5" t="s">
        <v>3</v>
      </c>
      <c r="J5" t="s">
        <v>4</v>
      </c>
      <c r="K5" t="s">
        <v>5</v>
      </c>
      <c r="L5" t="s">
        <v>6</v>
      </c>
    </row>
    <row r="6" spans="1:12" x14ac:dyDescent="0.25">
      <c r="A6" t="s">
        <v>7</v>
      </c>
      <c r="B6" s="1">
        <v>0</v>
      </c>
      <c r="C6" s="1">
        <v>30</v>
      </c>
      <c r="D6" s="1">
        <f>B6*C6</f>
        <v>0</v>
      </c>
      <c r="I6" t="s">
        <v>7</v>
      </c>
      <c r="J6" s="1">
        <v>0</v>
      </c>
      <c r="K6" s="1">
        <v>30</v>
      </c>
      <c r="L6" s="1">
        <f>J6*K6</f>
        <v>0</v>
      </c>
    </row>
    <row r="7" spans="1:12" x14ac:dyDescent="0.25">
      <c r="A7" t="s">
        <v>24</v>
      </c>
      <c r="B7" s="1">
        <v>0</v>
      </c>
      <c r="C7" s="1">
        <v>25</v>
      </c>
      <c r="D7" s="1">
        <f>B7*C7</f>
        <v>0</v>
      </c>
      <c r="J7" s="1"/>
      <c r="K7" s="1"/>
      <c r="L7" s="1"/>
    </row>
    <row r="8" spans="1:12" x14ac:dyDescent="0.25">
      <c r="A8" t="s">
        <v>8</v>
      </c>
      <c r="B8" s="1">
        <v>0</v>
      </c>
      <c r="C8" s="1">
        <v>10</v>
      </c>
      <c r="D8" s="1">
        <f>B8*C8</f>
        <v>0</v>
      </c>
      <c r="J8" s="1"/>
      <c r="K8" s="1"/>
      <c r="L8" s="1"/>
    </row>
    <row r="9" spans="1:12" x14ac:dyDescent="0.25">
      <c r="A9" t="s">
        <v>9</v>
      </c>
      <c r="B9" s="1">
        <v>101</v>
      </c>
      <c r="C9" s="2">
        <v>20</v>
      </c>
      <c r="D9" s="1">
        <f>B9*C9</f>
        <v>2020</v>
      </c>
      <c r="I9" t="s">
        <v>10</v>
      </c>
      <c r="J9" s="2">
        <v>0</v>
      </c>
      <c r="K9" s="2">
        <v>25</v>
      </c>
      <c r="L9" s="1">
        <f>J9*K9</f>
        <v>0</v>
      </c>
    </row>
    <row r="10" spans="1:12" x14ac:dyDescent="0.25">
      <c r="A10" t="s">
        <v>11</v>
      </c>
      <c r="B10" s="1">
        <v>161.5</v>
      </c>
      <c r="C10" s="2">
        <v>10</v>
      </c>
      <c r="D10" s="1">
        <f>B10*C10</f>
        <v>1615</v>
      </c>
      <c r="E10" t="s">
        <v>12</v>
      </c>
      <c r="F10" t="s">
        <v>28</v>
      </c>
      <c r="G10" t="s">
        <v>14</v>
      </c>
      <c r="J10" s="2"/>
      <c r="K10" s="2"/>
      <c r="L10" s="1"/>
    </row>
    <row r="11" spans="1:12" x14ac:dyDescent="0.25">
      <c r="B11" s="1"/>
      <c r="C11" s="2" t="s">
        <v>15</v>
      </c>
      <c r="D11" s="2">
        <f>SUM(D6:D10)</f>
        <v>3635</v>
      </c>
      <c r="E11">
        <v>11439</v>
      </c>
      <c r="F11">
        <v>0</v>
      </c>
      <c r="G11">
        <f>D11+E11-F11</f>
        <v>15074</v>
      </c>
      <c r="J11" s="2"/>
      <c r="K11" s="2" t="s">
        <v>15</v>
      </c>
      <c r="L11" s="2">
        <f>L6+L9</f>
        <v>0</v>
      </c>
    </row>
    <row r="12" spans="1:12" ht="15.75" thickBot="1" x14ac:dyDescent="0.3">
      <c r="B12" s="1"/>
      <c r="C12" s="2"/>
      <c r="D12" s="2"/>
      <c r="E12">
        <f>E11+D11</f>
        <v>15074</v>
      </c>
    </row>
    <row r="13" spans="1:12" ht="15.75" thickBot="1" x14ac:dyDescent="0.3">
      <c r="A13" t="s">
        <v>16</v>
      </c>
      <c r="B13" s="1">
        <v>0</v>
      </c>
      <c r="C13" s="2">
        <v>30</v>
      </c>
      <c r="D13" s="2">
        <f>B13*C13</f>
        <v>0</v>
      </c>
      <c r="I13" s="15" t="s">
        <v>25</v>
      </c>
      <c r="J13" s="16"/>
      <c r="K13" s="16"/>
      <c r="L13" s="17"/>
    </row>
    <row r="14" spans="1:12" x14ac:dyDescent="0.25">
      <c r="A14" t="s">
        <v>16</v>
      </c>
      <c r="B14" s="1">
        <v>8</v>
      </c>
      <c r="C14" s="2">
        <v>25</v>
      </c>
      <c r="D14" s="2">
        <f>B14*C14</f>
        <v>200</v>
      </c>
      <c r="I14" t="s">
        <v>7</v>
      </c>
      <c r="K14">
        <v>20</v>
      </c>
    </row>
    <row r="15" spans="1:12" x14ac:dyDescent="0.25">
      <c r="A15" t="s">
        <v>17</v>
      </c>
      <c r="B15" s="1">
        <v>9</v>
      </c>
      <c r="C15" s="2">
        <v>10</v>
      </c>
      <c r="D15" s="2">
        <f>B15*C15</f>
        <v>90</v>
      </c>
      <c r="E15" t="s">
        <v>12</v>
      </c>
      <c r="F15" t="s">
        <v>28</v>
      </c>
      <c r="G15" t="s">
        <v>14</v>
      </c>
    </row>
    <row r="16" spans="1:12" x14ac:dyDescent="0.25">
      <c r="C16" t="s">
        <v>18</v>
      </c>
      <c r="D16" s="2">
        <f>D13+D15+D14</f>
        <v>290</v>
      </c>
      <c r="E16">
        <v>757</v>
      </c>
      <c r="F16">
        <v>0</v>
      </c>
      <c r="G16">
        <f>D16+E16-F16</f>
        <v>1047</v>
      </c>
    </row>
    <row r="17" spans="1:12" ht="15.75" thickBot="1" x14ac:dyDescent="0.3">
      <c r="E17">
        <f>E16+D16</f>
        <v>1047</v>
      </c>
    </row>
    <row r="18" spans="1:12" ht="15.75" thickBot="1" x14ac:dyDescent="0.3">
      <c r="C18" s="6" t="s">
        <v>19</v>
      </c>
      <c r="D18" s="8"/>
    </row>
    <row r="19" spans="1:12" ht="15.75" thickBot="1" x14ac:dyDescent="0.3">
      <c r="A19" t="s">
        <v>3</v>
      </c>
      <c r="B19" t="s">
        <v>4</v>
      </c>
      <c r="C19" t="s">
        <v>5</v>
      </c>
      <c r="D19" t="s">
        <v>6</v>
      </c>
      <c r="E19" t="s">
        <v>12</v>
      </c>
      <c r="F19" t="s">
        <v>28</v>
      </c>
      <c r="G19" t="s">
        <v>14</v>
      </c>
      <c r="J19" s="15" t="s">
        <v>20</v>
      </c>
      <c r="K19" s="16"/>
      <c r="L19" s="17"/>
    </row>
    <row r="20" spans="1:12" x14ac:dyDescent="0.25">
      <c r="A20" t="s">
        <v>7</v>
      </c>
      <c r="B20" s="1">
        <v>2.5</v>
      </c>
      <c r="C20" s="1">
        <v>30</v>
      </c>
      <c r="D20" s="2">
        <f>B20*C20</f>
        <v>75</v>
      </c>
      <c r="E20">
        <v>0</v>
      </c>
      <c r="I20" t="s">
        <v>3</v>
      </c>
      <c r="J20" t="s">
        <v>4</v>
      </c>
      <c r="K20" t="s">
        <v>5</v>
      </c>
      <c r="L20" t="s">
        <v>6</v>
      </c>
    </row>
    <row r="21" spans="1:12" x14ac:dyDescent="0.25">
      <c r="A21" t="s">
        <v>7</v>
      </c>
      <c r="B21" s="1">
        <v>0</v>
      </c>
      <c r="C21" s="1">
        <v>10</v>
      </c>
      <c r="D21" s="2">
        <f>B21*C21</f>
        <v>0</v>
      </c>
      <c r="I21" t="s">
        <v>7</v>
      </c>
      <c r="J21" s="2">
        <v>0</v>
      </c>
      <c r="K21" s="2">
        <v>20</v>
      </c>
      <c r="L21" s="2">
        <f>J21*K21</f>
        <v>0</v>
      </c>
    </row>
    <row r="22" spans="1:12" x14ac:dyDescent="0.25">
      <c r="A22" t="s">
        <v>10</v>
      </c>
      <c r="B22" s="1">
        <v>0</v>
      </c>
      <c r="C22" s="1">
        <v>25</v>
      </c>
      <c r="D22" s="2">
        <f>B22*C22</f>
        <v>0</v>
      </c>
      <c r="I22" t="s">
        <v>10</v>
      </c>
      <c r="J22" s="2">
        <v>0</v>
      </c>
      <c r="K22" s="2">
        <v>10</v>
      </c>
      <c r="L22" s="2">
        <f>J22*K22</f>
        <v>0</v>
      </c>
    </row>
    <row r="23" spans="1:12" x14ac:dyDescent="0.25">
      <c r="A23" t="s">
        <v>10</v>
      </c>
      <c r="B23" s="1">
        <v>58</v>
      </c>
      <c r="C23" s="2">
        <v>10</v>
      </c>
      <c r="D23" s="2">
        <f>B23*C23</f>
        <v>580</v>
      </c>
      <c r="J23" s="1"/>
      <c r="K23" s="2" t="s">
        <v>15</v>
      </c>
      <c r="L23" s="2">
        <f>L21+L22</f>
        <v>0</v>
      </c>
    </row>
    <row r="24" spans="1:12" ht="15.75" thickBot="1" x14ac:dyDescent="0.3">
      <c r="B24" s="1"/>
      <c r="C24" s="2" t="s">
        <v>15</v>
      </c>
      <c r="D24" s="2">
        <f>SUM(D20:D23)</f>
        <v>655</v>
      </c>
      <c r="E24">
        <v>8371</v>
      </c>
      <c r="F24">
        <v>400</v>
      </c>
      <c r="G24">
        <f>D24+E24-F24</f>
        <v>8626</v>
      </c>
    </row>
    <row r="25" spans="1:12" ht="15.75" thickBot="1" x14ac:dyDescent="0.3">
      <c r="B25" s="1"/>
      <c r="C25" s="2"/>
      <c r="D25" s="2"/>
      <c r="E25">
        <f>D24+E24</f>
        <v>9026</v>
      </c>
      <c r="I25" s="1"/>
      <c r="J25" s="15" t="s">
        <v>21</v>
      </c>
      <c r="K25" s="16"/>
      <c r="L25" s="17"/>
    </row>
    <row r="26" spans="1:12" x14ac:dyDescent="0.25">
      <c r="A26" t="s">
        <v>16</v>
      </c>
      <c r="B26" s="1">
        <f>6.5+6.5+1</f>
        <v>14</v>
      </c>
      <c r="C26" s="2">
        <v>25</v>
      </c>
      <c r="D26" s="2">
        <f>B26*C26</f>
        <v>350</v>
      </c>
      <c r="I26" s="1"/>
      <c r="J26" s="5"/>
      <c r="K26" s="5"/>
      <c r="L26" s="5"/>
    </row>
    <row r="27" spans="1:12" x14ac:dyDescent="0.25">
      <c r="A27" t="s">
        <v>17</v>
      </c>
      <c r="B27" s="1">
        <v>3</v>
      </c>
      <c r="C27" s="2">
        <v>20</v>
      </c>
      <c r="D27" s="2">
        <f>B27*C27</f>
        <v>60</v>
      </c>
      <c r="F27" s="2"/>
      <c r="G27" s="2"/>
      <c r="H27" s="2"/>
      <c r="I27" t="s">
        <v>11</v>
      </c>
      <c r="J27" s="2">
        <v>0</v>
      </c>
      <c r="K27" s="2">
        <v>10</v>
      </c>
      <c r="L27" s="1">
        <f>J27*K27</f>
        <v>0</v>
      </c>
    </row>
    <row r="28" spans="1:12" x14ac:dyDescent="0.25">
      <c r="A28" t="s">
        <v>17</v>
      </c>
      <c r="B28" s="1">
        <v>1</v>
      </c>
      <c r="C28" s="2">
        <v>10</v>
      </c>
      <c r="D28" s="2">
        <f>B28*C28</f>
        <v>10</v>
      </c>
      <c r="E28" t="s">
        <v>12</v>
      </c>
      <c r="F28" t="s">
        <v>28</v>
      </c>
      <c r="G28" t="s">
        <v>14</v>
      </c>
      <c r="H28" s="2"/>
      <c r="J28" s="1"/>
      <c r="K28" s="1" t="s">
        <v>18</v>
      </c>
      <c r="L28" s="1">
        <f>L27</f>
        <v>0</v>
      </c>
    </row>
    <row r="29" spans="1:12" x14ac:dyDescent="0.25">
      <c r="C29" t="s">
        <v>15</v>
      </c>
      <c r="D29" s="1">
        <f>D28+D26+D27</f>
        <v>420</v>
      </c>
      <c r="E29">
        <v>1877</v>
      </c>
      <c r="F29">
        <v>0</v>
      </c>
      <c r="G29">
        <f>D29+E29-F29</f>
        <v>2297</v>
      </c>
      <c r="J29" s="2"/>
      <c r="K29" s="2"/>
      <c r="L29" s="1"/>
    </row>
    <row r="30" spans="1:12" x14ac:dyDescent="0.25">
      <c r="E30">
        <f>D29+E29</f>
        <v>2297</v>
      </c>
      <c r="I30" t="s">
        <v>17</v>
      </c>
      <c r="J30" s="1">
        <v>0</v>
      </c>
      <c r="K30" s="1">
        <v>10</v>
      </c>
      <c r="L30" s="1">
        <f>J30*K30</f>
        <v>0</v>
      </c>
    </row>
    <row r="31" spans="1:12" ht="15.75" thickBot="1" x14ac:dyDescent="0.3">
      <c r="J31" s="2"/>
      <c r="K31" s="2" t="s">
        <v>18</v>
      </c>
      <c r="L31" s="2">
        <f>L30</f>
        <v>0</v>
      </c>
    </row>
    <row r="32" spans="1:12" ht="15.75" thickBot="1" x14ac:dyDescent="0.3">
      <c r="B32" s="6" t="s">
        <v>22</v>
      </c>
      <c r="C32" s="7"/>
      <c r="D32" s="8"/>
    </row>
    <row r="33" spans="1:4" x14ac:dyDescent="0.25">
      <c r="A33" t="s">
        <v>3</v>
      </c>
      <c r="B33" t="s">
        <v>4</v>
      </c>
      <c r="C33" t="s">
        <v>5</v>
      </c>
      <c r="D33" t="s">
        <v>6</v>
      </c>
    </row>
    <row r="34" spans="1:4" x14ac:dyDescent="0.25">
      <c r="A34" t="s">
        <v>23</v>
      </c>
      <c r="B34" s="1">
        <v>0</v>
      </c>
      <c r="C34" s="1">
        <v>25</v>
      </c>
      <c r="D34" s="2">
        <f>B34*C34</f>
        <v>0</v>
      </c>
    </row>
    <row r="35" spans="1:4" x14ac:dyDescent="0.25">
      <c r="A35" t="s">
        <v>24</v>
      </c>
      <c r="B35" s="1">
        <v>0</v>
      </c>
      <c r="C35" s="1">
        <v>10</v>
      </c>
      <c r="D35" s="2">
        <f>B35*C35</f>
        <v>0</v>
      </c>
    </row>
    <row r="36" spans="1:4" x14ac:dyDescent="0.25">
      <c r="A36" t="s">
        <v>10</v>
      </c>
      <c r="B36" s="2">
        <v>0</v>
      </c>
      <c r="C36" s="2">
        <v>10</v>
      </c>
      <c r="D36" s="2">
        <f>B36*C36</f>
        <v>0</v>
      </c>
    </row>
    <row r="37" spans="1:4" x14ac:dyDescent="0.25">
      <c r="B37" s="2"/>
      <c r="C37" s="2" t="s">
        <v>15</v>
      </c>
      <c r="D37" s="2">
        <f>D34+D36</f>
        <v>0</v>
      </c>
    </row>
    <row r="38" spans="1:4" x14ac:dyDescent="0.25">
      <c r="B38" s="2"/>
      <c r="C38" s="2"/>
      <c r="D38" s="2"/>
    </row>
    <row r="39" spans="1:4" x14ac:dyDescent="0.25">
      <c r="A39" t="s">
        <v>16</v>
      </c>
      <c r="B39" s="2">
        <v>0</v>
      </c>
      <c r="C39" s="2">
        <v>25</v>
      </c>
      <c r="D39" s="2">
        <f>B39*C39</f>
        <v>0</v>
      </c>
    </row>
    <row r="40" spans="1:4" x14ac:dyDescent="0.25">
      <c r="C40" t="s">
        <v>15</v>
      </c>
      <c r="D40" s="1">
        <f>D39</f>
        <v>0</v>
      </c>
    </row>
  </sheetData>
  <mergeCells count="8">
    <mergeCell ref="J25:L25"/>
    <mergeCell ref="B32:D32"/>
    <mergeCell ref="B1:K2"/>
    <mergeCell ref="C4:D4"/>
    <mergeCell ref="I4:L4"/>
    <mergeCell ref="I13:L13"/>
    <mergeCell ref="C18:D18"/>
    <mergeCell ref="J19:L19"/>
  </mergeCells>
  <pageMargins left="0.7" right="0.7" top="0.75" bottom="0.75" header="0.3" footer="0.3"/>
  <pageSetup paperSize="9"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topLeftCell="A4" workbookViewId="0">
      <selection activeCell="G26" sqref="G26"/>
    </sheetView>
  </sheetViews>
  <sheetFormatPr defaultRowHeight="15" x14ac:dyDescent="0.25"/>
  <cols>
    <col min="5" max="5" width="11.42578125" bestFit="1" customWidth="1"/>
    <col min="7" max="7" width="12.42578125" bestFit="1" customWidth="1"/>
  </cols>
  <sheetData>
    <row r="1" spans="1:12" x14ac:dyDescent="0.25">
      <c r="B1" s="9" t="s">
        <v>0</v>
      </c>
      <c r="C1" s="10"/>
      <c r="D1" s="10"/>
      <c r="E1" s="10"/>
      <c r="F1" s="10"/>
      <c r="G1" s="10"/>
      <c r="H1" s="10"/>
      <c r="I1" s="10"/>
      <c r="J1" s="10"/>
      <c r="K1" s="11"/>
    </row>
    <row r="2" spans="1:12" ht="15.75" thickBot="1" x14ac:dyDescent="0.3">
      <c r="B2" s="12"/>
      <c r="C2" s="13"/>
      <c r="D2" s="13"/>
      <c r="E2" s="13"/>
      <c r="F2" s="13"/>
      <c r="G2" s="13"/>
      <c r="H2" s="13"/>
      <c r="I2" s="13"/>
      <c r="J2" s="13"/>
      <c r="K2" s="14"/>
    </row>
    <row r="3" spans="1:12" ht="15.75" thickBot="1" x14ac:dyDescent="0.3"/>
    <row r="4" spans="1:12" ht="15.75" thickBot="1" x14ac:dyDescent="0.3">
      <c r="C4" s="6" t="s">
        <v>1</v>
      </c>
      <c r="D4" s="8"/>
      <c r="I4" s="15" t="s">
        <v>2</v>
      </c>
      <c r="J4" s="16"/>
      <c r="K4" s="16"/>
      <c r="L4" s="17"/>
    </row>
    <row r="5" spans="1:12" x14ac:dyDescent="0.25">
      <c r="A5" t="s">
        <v>3</v>
      </c>
      <c r="B5" t="s">
        <v>4</v>
      </c>
      <c r="C5" t="s">
        <v>5</v>
      </c>
      <c r="D5" t="s">
        <v>6</v>
      </c>
      <c r="I5" t="s">
        <v>3</v>
      </c>
      <c r="J5" t="s">
        <v>4</v>
      </c>
      <c r="K5" t="s">
        <v>5</v>
      </c>
      <c r="L5" t="s">
        <v>6</v>
      </c>
    </row>
    <row r="6" spans="1:12" x14ac:dyDescent="0.25">
      <c r="A6" t="s">
        <v>7</v>
      </c>
      <c r="B6" s="1">
        <v>2</v>
      </c>
      <c r="C6" s="1">
        <v>30</v>
      </c>
      <c r="D6" s="1">
        <f>B6*C6</f>
        <v>60</v>
      </c>
      <c r="I6" t="s">
        <v>7</v>
      </c>
      <c r="J6" s="1">
        <v>0</v>
      </c>
      <c r="K6" s="1">
        <v>30</v>
      </c>
      <c r="L6" s="1">
        <f>J6*K6</f>
        <v>0</v>
      </c>
    </row>
    <row r="7" spans="1:12" x14ac:dyDescent="0.25">
      <c r="A7" t="s">
        <v>24</v>
      </c>
      <c r="B7" s="1">
        <v>0</v>
      </c>
      <c r="C7" s="1">
        <v>25</v>
      </c>
      <c r="D7" s="1">
        <f>B7*C7</f>
        <v>0</v>
      </c>
      <c r="J7" s="1"/>
      <c r="K7" s="1"/>
      <c r="L7" s="1"/>
    </row>
    <row r="8" spans="1:12" x14ac:dyDescent="0.25">
      <c r="A8" t="s">
        <v>8</v>
      </c>
      <c r="B8" s="1">
        <v>0</v>
      </c>
      <c r="C8" s="1">
        <v>10</v>
      </c>
      <c r="D8" s="1">
        <f>B8*C8</f>
        <v>0</v>
      </c>
      <c r="J8" s="1"/>
      <c r="K8" s="1"/>
      <c r="L8" s="1"/>
    </row>
    <row r="9" spans="1:12" x14ac:dyDescent="0.25">
      <c r="A9" t="s">
        <v>9</v>
      </c>
      <c r="B9" s="1">
        <v>3</v>
      </c>
      <c r="C9" s="2">
        <v>25</v>
      </c>
      <c r="D9" s="1">
        <f>B9*C9</f>
        <v>75</v>
      </c>
      <c r="I9" t="s">
        <v>10</v>
      </c>
      <c r="J9" s="2">
        <v>0</v>
      </c>
      <c r="K9" s="2">
        <v>25</v>
      </c>
      <c r="L9" s="1">
        <f>J9*K9</f>
        <v>0</v>
      </c>
    </row>
    <row r="10" spans="1:12" x14ac:dyDescent="0.25">
      <c r="A10" t="s">
        <v>11</v>
      </c>
      <c r="B10" s="1">
        <v>54</v>
      </c>
      <c r="C10" s="2">
        <v>10</v>
      </c>
      <c r="D10" s="1">
        <f>B10*C10</f>
        <v>540</v>
      </c>
      <c r="E10" t="s">
        <v>12</v>
      </c>
      <c r="F10" t="s">
        <v>28</v>
      </c>
      <c r="G10" t="s">
        <v>14</v>
      </c>
      <c r="J10" s="2"/>
      <c r="K10" s="2"/>
      <c r="L10" s="1"/>
    </row>
    <row r="11" spans="1:12" x14ac:dyDescent="0.25">
      <c r="B11" s="1"/>
      <c r="C11" s="2" t="s">
        <v>15</v>
      </c>
      <c r="D11" s="2">
        <f>SUM(D6:D10)</f>
        <v>675</v>
      </c>
      <c r="E11">
        <v>15074</v>
      </c>
      <c r="F11">
        <v>0</v>
      </c>
      <c r="G11">
        <f>D11+E11-F11</f>
        <v>15749</v>
      </c>
      <c r="J11" s="2"/>
      <c r="K11" s="2" t="s">
        <v>15</v>
      </c>
      <c r="L11" s="2">
        <f>L6+L9</f>
        <v>0</v>
      </c>
    </row>
    <row r="12" spans="1:12" ht="15.75" thickBot="1" x14ac:dyDescent="0.3">
      <c r="B12" s="1"/>
      <c r="C12" s="2"/>
      <c r="D12" s="2"/>
      <c r="E12">
        <f>E11+D11</f>
        <v>15749</v>
      </c>
    </row>
    <row r="13" spans="1:12" ht="15.75" thickBot="1" x14ac:dyDescent="0.3">
      <c r="A13" t="s">
        <v>16</v>
      </c>
      <c r="B13" s="1">
        <v>0</v>
      </c>
      <c r="C13" s="2">
        <v>30</v>
      </c>
      <c r="D13" s="2">
        <f>B13*C13</f>
        <v>0</v>
      </c>
      <c r="I13" s="15" t="s">
        <v>25</v>
      </c>
      <c r="J13" s="16"/>
      <c r="K13" s="16"/>
      <c r="L13" s="17"/>
    </row>
    <row r="14" spans="1:12" x14ac:dyDescent="0.25">
      <c r="A14" t="s">
        <v>16</v>
      </c>
      <c r="B14" s="1">
        <v>2.5</v>
      </c>
      <c r="C14" s="2">
        <v>25</v>
      </c>
      <c r="D14" s="2">
        <f>B14*C14</f>
        <v>62.5</v>
      </c>
      <c r="I14" t="s">
        <v>7</v>
      </c>
      <c r="K14">
        <v>20</v>
      </c>
    </row>
    <row r="15" spans="1:12" x14ac:dyDescent="0.25">
      <c r="A15" t="s">
        <v>17</v>
      </c>
      <c r="B15" s="1">
        <v>0</v>
      </c>
      <c r="C15" s="2">
        <v>10</v>
      </c>
      <c r="D15" s="2">
        <f>B15*C15</f>
        <v>0</v>
      </c>
      <c r="E15" t="s">
        <v>12</v>
      </c>
      <c r="F15" t="s">
        <v>28</v>
      </c>
      <c r="G15" t="s">
        <v>14</v>
      </c>
    </row>
    <row r="16" spans="1:12" x14ac:dyDescent="0.25">
      <c r="C16" t="s">
        <v>18</v>
      </c>
      <c r="D16" s="2">
        <f>D13+D15+D14</f>
        <v>62.5</v>
      </c>
      <c r="E16">
        <v>1047</v>
      </c>
      <c r="F16">
        <v>0</v>
      </c>
      <c r="G16">
        <f>D16+E16-F16</f>
        <v>1109.5</v>
      </c>
    </row>
    <row r="17" spans="1:12" ht="15.75" thickBot="1" x14ac:dyDescent="0.3">
      <c r="E17">
        <f>E16+D16</f>
        <v>1109.5</v>
      </c>
    </row>
    <row r="18" spans="1:12" ht="15.75" thickBot="1" x14ac:dyDescent="0.3">
      <c r="C18" s="6" t="s">
        <v>19</v>
      </c>
      <c r="D18" s="8"/>
    </row>
    <row r="19" spans="1:12" ht="15.75" thickBot="1" x14ac:dyDescent="0.3">
      <c r="A19" t="s">
        <v>3</v>
      </c>
      <c r="B19" t="s">
        <v>4</v>
      </c>
      <c r="C19" t="s">
        <v>5</v>
      </c>
      <c r="D19" t="s">
        <v>6</v>
      </c>
      <c r="E19" t="s">
        <v>12</v>
      </c>
      <c r="F19" t="s">
        <v>28</v>
      </c>
      <c r="G19" t="s">
        <v>14</v>
      </c>
      <c r="J19" s="15" t="s">
        <v>20</v>
      </c>
      <c r="K19" s="16"/>
      <c r="L19" s="17"/>
    </row>
    <row r="20" spans="1:12" x14ac:dyDescent="0.25">
      <c r="A20" t="s">
        <v>7</v>
      </c>
      <c r="B20" s="1">
        <v>0</v>
      </c>
      <c r="C20" s="1">
        <v>30</v>
      </c>
      <c r="D20" s="2">
        <f>B20*C20</f>
        <v>0</v>
      </c>
      <c r="E20">
        <v>0</v>
      </c>
      <c r="I20" t="s">
        <v>3</v>
      </c>
      <c r="J20" t="s">
        <v>4</v>
      </c>
      <c r="K20" t="s">
        <v>5</v>
      </c>
      <c r="L20" t="s">
        <v>6</v>
      </c>
    </row>
    <row r="21" spans="1:12" x14ac:dyDescent="0.25">
      <c r="A21" t="s">
        <v>7</v>
      </c>
      <c r="B21" s="1">
        <v>0</v>
      </c>
      <c r="C21" s="1">
        <v>10</v>
      </c>
      <c r="D21" s="2">
        <f>B21*C21</f>
        <v>0</v>
      </c>
      <c r="I21" t="s">
        <v>7</v>
      </c>
      <c r="J21" s="2">
        <v>0</v>
      </c>
      <c r="K21" s="2">
        <v>20</v>
      </c>
      <c r="L21" s="2">
        <f>J21*K21</f>
        <v>0</v>
      </c>
    </row>
    <row r="22" spans="1:12" x14ac:dyDescent="0.25">
      <c r="A22" t="s">
        <v>10</v>
      </c>
      <c r="B22" s="1">
        <v>0</v>
      </c>
      <c r="C22" s="1">
        <v>25</v>
      </c>
      <c r="D22" s="2">
        <f>B22*C22</f>
        <v>0</v>
      </c>
      <c r="I22" t="s">
        <v>10</v>
      </c>
      <c r="J22" s="2">
        <v>0</v>
      </c>
      <c r="K22" s="2">
        <v>10</v>
      </c>
      <c r="L22" s="2">
        <f>J22*K22</f>
        <v>0</v>
      </c>
    </row>
    <row r="23" spans="1:12" x14ac:dyDescent="0.25">
      <c r="A23" t="s">
        <v>10</v>
      </c>
      <c r="B23" s="1">
        <v>6.5</v>
      </c>
      <c r="C23" s="2">
        <v>10</v>
      </c>
      <c r="D23" s="2">
        <f>B23*C23</f>
        <v>65</v>
      </c>
      <c r="J23" s="1"/>
      <c r="K23" s="2" t="s">
        <v>15</v>
      </c>
      <c r="L23" s="2">
        <f>L21+L22</f>
        <v>0</v>
      </c>
    </row>
    <row r="24" spans="1:12" ht="15.75" thickBot="1" x14ac:dyDescent="0.3">
      <c r="B24" s="1"/>
      <c r="C24" s="2" t="s">
        <v>15</v>
      </c>
      <c r="D24" s="2">
        <f>SUM(D20:D23)</f>
        <v>65</v>
      </c>
      <c r="E24">
        <v>8626</v>
      </c>
      <c r="F24">
        <v>0</v>
      </c>
      <c r="G24">
        <f>D24+E24-F24</f>
        <v>8691</v>
      </c>
    </row>
    <row r="25" spans="1:12" ht="15.75" thickBot="1" x14ac:dyDescent="0.3">
      <c r="B25" s="1"/>
      <c r="C25" s="2"/>
      <c r="D25" s="2"/>
      <c r="E25">
        <f>D24+E24</f>
        <v>8691</v>
      </c>
      <c r="I25" s="1"/>
      <c r="J25" s="15" t="s">
        <v>21</v>
      </c>
      <c r="K25" s="16"/>
      <c r="L25" s="17"/>
    </row>
    <row r="26" spans="1:12" x14ac:dyDescent="0.25">
      <c r="A26" t="s">
        <v>16</v>
      </c>
      <c r="B26" s="1">
        <v>5.5</v>
      </c>
      <c r="C26" s="2">
        <v>25</v>
      </c>
      <c r="D26" s="2">
        <f>B26*C26</f>
        <v>137.5</v>
      </c>
      <c r="I26" s="1"/>
      <c r="J26" s="5"/>
      <c r="K26" s="5"/>
      <c r="L26" s="5"/>
    </row>
    <row r="27" spans="1:12" x14ac:dyDescent="0.25">
      <c r="A27" t="s">
        <v>17</v>
      </c>
      <c r="B27" s="1">
        <v>0</v>
      </c>
      <c r="C27" s="2">
        <v>20</v>
      </c>
      <c r="D27" s="2">
        <f>B27*C27</f>
        <v>0</v>
      </c>
      <c r="F27" s="2"/>
      <c r="G27" s="2"/>
      <c r="H27" s="2"/>
      <c r="I27" t="s">
        <v>11</v>
      </c>
      <c r="J27" s="2">
        <v>0</v>
      </c>
      <c r="K27" s="2">
        <v>10</v>
      </c>
      <c r="L27" s="1">
        <f>J27*K27</f>
        <v>0</v>
      </c>
    </row>
    <row r="28" spans="1:12" x14ac:dyDescent="0.25">
      <c r="A28" t="s">
        <v>17</v>
      </c>
      <c r="B28" s="1">
        <v>0</v>
      </c>
      <c r="C28" s="2">
        <v>10</v>
      </c>
      <c r="D28" s="2">
        <f>B28*C28</f>
        <v>0</v>
      </c>
      <c r="E28" t="s">
        <v>12</v>
      </c>
      <c r="F28" t="s">
        <v>28</v>
      </c>
      <c r="G28" t="s">
        <v>14</v>
      </c>
      <c r="H28" s="2"/>
      <c r="J28" s="1"/>
      <c r="K28" s="1" t="s">
        <v>18</v>
      </c>
      <c r="L28" s="1">
        <f>L27</f>
        <v>0</v>
      </c>
    </row>
    <row r="29" spans="1:12" x14ac:dyDescent="0.25">
      <c r="C29" t="s">
        <v>15</v>
      </c>
      <c r="D29" s="1">
        <f>D28+D26+D27</f>
        <v>137.5</v>
      </c>
      <c r="E29">
        <v>2297</v>
      </c>
      <c r="F29">
        <v>0</v>
      </c>
      <c r="G29">
        <f>D29+E29-F29</f>
        <v>2434.5</v>
      </c>
      <c r="J29" s="2"/>
      <c r="K29" s="2"/>
      <c r="L29" s="1"/>
    </row>
    <row r="30" spans="1:12" x14ac:dyDescent="0.25">
      <c r="E30">
        <f>D29+E29</f>
        <v>2434.5</v>
      </c>
      <c r="I30" t="s">
        <v>17</v>
      </c>
      <c r="J30" s="1">
        <v>0</v>
      </c>
      <c r="K30" s="1">
        <v>10</v>
      </c>
      <c r="L30" s="1">
        <f>J30*K30</f>
        <v>0</v>
      </c>
    </row>
    <row r="31" spans="1:12" ht="15.75" thickBot="1" x14ac:dyDescent="0.3">
      <c r="J31" s="2"/>
      <c r="K31" s="2" t="s">
        <v>18</v>
      </c>
      <c r="L31" s="2">
        <f>L30</f>
        <v>0</v>
      </c>
    </row>
    <row r="32" spans="1:12" ht="15.75" thickBot="1" x14ac:dyDescent="0.3">
      <c r="B32" s="6" t="s">
        <v>22</v>
      </c>
      <c r="C32" s="7"/>
      <c r="D32" s="8"/>
    </row>
    <row r="33" spans="1:4" x14ac:dyDescent="0.25">
      <c r="A33" t="s">
        <v>3</v>
      </c>
      <c r="B33" t="s">
        <v>4</v>
      </c>
      <c r="C33" t="s">
        <v>5</v>
      </c>
      <c r="D33" t="s">
        <v>6</v>
      </c>
    </row>
    <row r="34" spans="1:4" x14ac:dyDescent="0.25">
      <c r="A34" t="s">
        <v>23</v>
      </c>
      <c r="B34" s="1">
        <v>0</v>
      </c>
      <c r="C34" s="1">
        <v>25</v>
      </c>
      <c r="D34" s="2">
        <f>B34*C34</f>
        <v>0</v>
      </c>
    </row>
    <row r="35" spans="1:4" x14ac:dyDescent="0.25">
      <c r="A35" t="s">
        <v>24</v>
      </c>
      <c r="B35" s="1">
        <v>0</v>
      </c>
      <c r="C35" s="1">
        <v>10</v>
      </c>
      <c r="D35" s="2">
        <f>B35*C35</f>
        <v>0</v>
      </c>
    </row>
    <row r="36" spans="1:4" x14ac:dyDescent="0.25">
      <c r="A36" t="s">
        <v>10</v>
      </c>
      <c r="B36" s="2">
        <v>0</v>
      </c>
      <c r="C36" s="2">
        <v>10</v>
      </c>
      <c r="D36" s="2">
        <f>B36*C36</f>
        <v>0</v>
      </c>
    </row>
    <row r="37" spans="1:4" x14ac:dyDescent="0.25">
      <c r="B37" s="2"/>
      <c r="C37" s="2" t="s">
        <v>15</v>
      </c>
      <c r="D37" s="2">
        <f>D34+D36</f>
        <v>0</v>
      </c>
    </row>
    <row r="38" spans="1:4" x14ac:dyDescent="0.25">
      <c r="B38" s="2"/>
      <c r="C38" s="2"/>
      <c r="D38" s="2"/>
    </row>
    <row r="39" spans="1:4" x14ac:dyDescent="0.25">
      <c r="A39" t="s">
        <v>16</v>
      </c>
      <c r="B39" s="2">
        <v>0</v>
      </c>
      <c r="C39" s="2">
        <v>25</v>
      </c>
      <c r="D39" s="2">
        <f>B39*C39</f>
        <v>0</v>
      </c>
    </row>
    <row r="40" spans="1:4" x14ac:dyDescent="0.25">
      <c r="C40" t="s">
        <v>15</v>
      </c>
      <c r="D40" s="1">
        <f>D39</f>
        <v>0</v>
      </c>
    </row>
  </sheetData>
  <mergeCells count="8">
    <mergeCell ref="J25:L25"/>
    <mergeCell ref="B32:D32"/>
    <mergeCell ref="B1:K2"/>
    <mergeCell ref="C4:D4"/>
    <mergeCell ref="I4:L4"/>
    <mergeCell ref="I13:L13"/>
    <mergeCell ref="C18:D18"/>
    <mergeCell ref="J19:L19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workbookViewId="0">
      <selection activeCell="F23" sqref="F23"/>
    </sheetView>
  </sheetViews>
  <sheetFormatPr defaultRowHeight="15" x14ac:dyDescent="0.25"/>
  <cols>
    <col min="5" max="5" width="11.42578125" bestFit="1" customWidth="1"/>
    <col min="7" max="7" width="12.42578125" bestFit="1" customWidth="1"/>
  </cols>
  <sheetData>
    <row r="1" spans="1:12" x14ac:dyDescent="0.25">
      <c r="B1" s="9" t="s">
        <v>0</v>
      </c>
      <c r="C1" s="10"/>
      <c r="D1" s="10"/>
      <c r="E1" s="10"/>
      <c r="F1" s="10"/>
      <c r="G1" s="10"/>
      <c r="H1" s="10"/>
      <c r="I1" s="10"/>
      <c r="J1" s="10"/>
      <c r="K1" s="11"/>
    </row>
    <row r="2" spans="1:12" ht="15.75" thickBot="1" x14ac:dyDescent="0.3">
      <c r="B2" s="12"/>
      <c r="C2" s="13"/>
      <c r="D2" s="13"/>
      <c r="E2" s="13"/>
      <c r="F2" s="13"/>
      <c r="G2" s="13"/>
      <c r="H2" s="13"/>
      <c r="I2" s="13"/>
      <c r="J2" s="13"/>
      <c r="K2" s="14"/>
    </row>
    <row r="3" spans="1:12" ht="15.75" thickBot="1" x14ac:dyDescent="0.3"/>
    <row r="4" spans="1:12" ht="15.75" thickBot="1" x14ac:dyDescent="0.3">
      <c r="C4" s="6" t="s">
        <v>1</v>
      </c>
      <c r="D4" s="8"/>
      <c r="I4" s="15" t="s">
        <v>2</v>
      </c>
      <c r="J4" s="16"/>
      <c r="K4" s="16"/>
      <c r="L4" s="17"/>
    </row>
    <row r="5" spans="1:12" x14ac:dyDescent="0.25">
      <c r="A5" t="s">
        <v>3</v>
      </c>
      <c r="B5" t="s">
        <v>4</v>
      </c>
      <c r="C5" t="s">
        <v>5</v>
      </c>
      <c r="D5" t="s">
        <v>6</v>
      </c>
      <c r="I5" t="s">
        <v>3</v>
      </c>
      <c r="J5" t="s">
        <v>4</v>
      </c>
      <c r="K5" t="s">
        <v>5</v>
      </c>
      <c r="L5" t="s">
        <v>6</v>
      </c>
    </row>
    <row r="6" spans="1:12" x14ac:dyDescent="0.25">
      <c r="A6" t="s">
        <v>7</v>
      </c>
      <c r="B6" s="1">
        <v>0</v>
      </c>
      <c r="C6" s="1">
        <v>30</v>
      </c>
      <c r="D6" s="1">
        <f>B6*C6</f>
        <v>0</v>
      </c>
      <c r="I6" t="s">
        <v>7</v>
      </c>
      <c r="J6" s="1">
        <v>0</v>
      </c>
      <c r="K6" s="1">
        <v>30</v>
      </c>
      <c r="L6" s="1">
        <f>J6*K6</f>
        <v>0</v>
      </c>
    </row>
    <row r="7" spans="1:12" x14ac:dyDescent="0.25">
      <c r="A7" t="s">
        <v>24</v>
      </c>
      <c r="B7" s="1">
        <v>0</v>
      </c>
      <c r="C7" s="1">
        <v>25</v>
      </c>
      <c r="D7" s="1">
        <f>B7*C7</f>
        <v>0</v>
      </c>
      <c r="J7" s="1"/>
      <c r="K7" s="1"/>
      <c r="L7" s="1"/>
    </row>
    <row r="8" spans="1:12" x14ac:dyDescent="0.25">
      <c r="A8" t="s">
        <v>8</v>
      </c>
      <c r="B8" s="1">
        <v>0</v>
      </c>
      <c r="C8" s="1">
        <v>10</v>
      </c>
      <c r="D8" s="1">
        <f>B8*C8</f>
        <v>0</v>
      </c>
      <c r="J8" s="1"/>
      <c r="K8" s="1"/>
      <c r="L8" s="1"/>
    </row>
    <row r="9" spans="1:12" x14ac:dyDescent="0.25">
      <c r="A9" t="s">
        <v>9</v>
      </c>
      <c r="B9" s="1">
        <v>0</v>
      </c>
      <c r="C9" s="2">
        <v>25</v>
      </c>
      <c r="D9" s="1">
        <f>B9*C9</f>
        <v>0</v>
      </c>
      <c r="I9" t="s">
        <v>10</v>
      </c>
      <c r="J9" s="2">
        <v>0</v>
      </c>
      <c r="K9" s="2">
        <v>25</v>
      </c>
      <c r="L9" s="1">
        <f>J9*K9</f>
        <v>0</v>
      </c>
    </row>
    <row r="10" spans="1:12" x14ac:dyDescent="0.25">
      <c r="A10" t="s">
        <v>11</v>
      </c>
      <c r="B10" s="1">
        <v>167.5</v>
      </c>
      <c r="C10" s="2">
        <v>10</v>
      </c>
      <c r="D10" s="1">
        <f>B10*C10</f>
        <v>1675</v>
      </c>
      <c r="E10" t="s">
        <v>12</v>
      </c>
      <c r="F10" t="s">
        <v>28</v>
      </c>
      <c r="G10" t="s">
        <v>14</v>
      </c>
      <c r="J10" s="2"/>
      <c r="K10" s="2"/>
      <c r="L10" s="1"/>
    </row>
    <row r="11" spans="1:12" x14ac:dyDescent="0.25">
      <c r="B11" s="1"/>
      <c r="C11" s="2" t="s">
        <v>15</v>
      </c>
      <c r="D11" s="2">
        <f>SUM(D6:D10)</f>
        <v>1675</v>
      </c>
      <c r="E11">
        <v>15749</v>
      </c>
      <c r="F11">
        <v>0</v>
      </c>
      <c r="G11">
        <f>D11+E11-F11</f>
        <v>17424</v>
      </c>
      <c r="J11" s="2"/>
      <c r="K11" s="2" t="s">
        <v>15</v>
      </c>
      <c r="L11" s="2">
        <f>L6+L9</f>
        <v>0</v>
      </c>
    </row>
    <row r="12" spans="1:12" ht="15.75" thickBot="1" x14ac:dyDescent="0.3">
      <c r="B12" s="1"/>
      <c r="C12" s="2"/>
      <c r="D12" s="2"/>
      <c r="E12">
        <f>E11+D11</f>
        <v>17424</v>
      </c>
    </row>
    <row r="13" spans="1:12" ht="15.75" thickBot="1" x14ac:dyDescent="0.3">
      <c r="A13" t="s">
        <v>16</v>
      </c>
      <c r="B13" s="1">
        <v>0</v>
      </c>
      <c r="C13" s="2">
        <v>30</v>
      </c>
      <c r="D13" s="2">
        <f>B13*C13</f>
        <v>0</v>
      </c>
      <c r="I13" s="15" t="s">
        <v>25</v>
      </c>
      <c r="J13" s="16"/>
      <c r="K13" s="16"/>
      <c r="L13" s="17"/>
    </row>
    <row r="14" spans="1:12" x14ac:dyDescent="0.25">
      <c r="A14" t="s">
        <v>16</v>
      </c>
      <c r="B14" s="1">
        <v>11.5</v>
      </c>
      <c r="C14" s="2">
        <v>25</v>
      </c>
      <c r="D14" s="2">
        <f>B14*C14</f>
        <v>287.5</v>
      </c>
      <c r="I14" t="s">
        <v>7</v>
      </c>
      <c r="K14">
        <v>20</v>
      </c>
    </row>
    <row r="15" spans="1:12" x14ac:dyDescent="0.25">
      <c r="A15" t="s">
        <v>17</v>
      </c>
      <c r="B15" s="1">
        <v>8.5</v>
      </c>
      <c r="C15" s="2">
        <v>10</v>
      </c>
      <c r="D15" s="2">
        <f>B15*C15</f>
        <v>85</v>
      </c>
      <c r="E15" t="s">
        <v>12</v>
      </c>
      <c r="F15" t="s">
        <v>28</v>
      </c>
      <c r="G15" t="s">
        <v>14</v>
      </c>
    </row>
    <row r="16" spans="1:12" x14ac:dyDescent="0.25">
      <c r="C16" t="s">
        <v>18</v>
      </c>
      <c r="D16" s="2">
        <f>D13+D15+D14</f>
        <v>372.5</v>
      </c>
      <c r="E16">
        <v>1109</v>
      </c>
      <c r="F16">
        <v>0</v>
      </c>
      <c r="G16">
        <f>D16+E16-F16</f>
        <v>1481.5</v>
      </c>
    </row>
    <row r="17" spans="1:12" ht="15.75" thickBot="1" x14ac:dyDescent="0.3">
      <c r="E17">
        <f>E16+D16</f>
        <v>1481.5</v>
      </c>
    </row>
    <row r="18" spans="1:12" ht="15.75" thickBot="1" x14ac:dyDescent="0.3">
      <c r="C18" s="6" t="s">
        <v>19</v>
      </c>
      <c r="D18" s="8"/>
    </row>
    <row r="19" spans="1:12" ht="15.75" thickBot="1" x14ac:dyDescent="0.3">
      <c r="A19" t="s">
        <v>3</v>
      </c>
      <c r="B19" t="s">
        <v>4</v>
      </c>
      <c r="C19" t="s">
        <v>5</v>
      </c>
      <c r="D19" t="s">
        <v>6</v>
      </c>
      <c r="E19" t="s">
        <v>12</v>
      </c>
      <c r="F19" t="s">
        <v>28</v>
      </c>
      <c r="G19" t="s">
        <v>14</v>
      </c>
      <c r="J19" s="15" t="s">
        <v>20</v>
      </c>
      <c r="K19" s="16"/>
      <c r="L19" s="17"/>
    </row>
    <row r="20" spans="1:12" x14ac:dyDescent="0.25">
      <c r="A20" t="s">
        <v>7</v>
      </c>
      <c r="B20" s="1">
        <v>10</v>
      </c>
      <c r="C20" s="1">
        <v>30</v>
      </c>
      <c r="D20" s="2">
        <f>B20*C20</f>
        <v>300</v>
      </c>
      <c r="E20">
        <v>0</v>
      </c>
      <c r="I20" t="s">
        <v>3</v>
      </c>
      <c r="J20" t="s">
        <v>4</v>
      </c>
      <c r="K20" t="s">
        <v>5</v>
      </c>
      <c r="L20" t="s">
        <v>6</v>
      </c>
    </row>
    <row r="21" spans="1:12" x14ac:dyDescent="0.25">
      <c r="A21" t="s">
        <v>7</v>
      </c>
      <c r="B21" s="1">
        <v>0</v>
      </c>
      <c r="C21" s="1">
        <v>10</v>
      </c>
      <c r="D21" s="2">
        <f>B21*C21</f>
        <v>0</v>
      </c>
      <c r="I21" t="s">
        <v>7</v>
      </c>
      <c r="J21" s="2">
        <v>0</v>
      </c>
      <c r="K21" s="2">
        <v>20</v>
      </c>
      <c r="L21" s="2">
        <f>J21*K21</f>
        <v>0</v>
      </c>
    </row>
    <row r="22" spans="1:12" x14ac:dyDescent="0.25">
      <c r="A22" t="s">
        <v>10</v>
      </c>
      <c r="B22" s="1">
        <v>0</v>
      </c>
      <c r="C22" s="1">
        <v>25</v>
      </c>
      <c r="D22" s="2">
        <f>B22*C22</f>
        <v>0</v>
      </c>
      <c r="I22" t="s">
        <v>10</v>
      </c>
      <c r="J22" s="2">
        <v>0</v>
      </c>
      <c r="K22" s="2">
        <v>10</v>
      </c>
      <c r="L22" s="2">
        <f>J22*K22</f>
        <v>0</v>
      </c>
    </row>
    <row r="23" spans="1:12" x14ac:dyDescent="0.25">
      <c r="A23" t="s">
        <v>10</v>
      </c>
      <c r="B23" s="1">
        <v>29</v>
      </c>
      <c r="C23" s="2">
        <v>10</v>
      </c>
      <c r="D23" s="2">
        <f>B23*C23</f>
        <v>290</v>
      </c>
      <c r="J23" s="1"/>
      <c r="K23" s="2" t="s">
        <v>15</v>
      </c>
      <c r="L23" s="2">
        <f>L21+L22</f>
        <v>0</v>
      </c>
    </row>
    <row r="24" spans="1:12" ht="15.75" thickBot="1" x14ac:dyDescent="0.3">
      <c r="B24" s="1"/>
      <c r="C24" s="2" t="s">
        <v>15</v>
      </c>
      <c r="D24" s="2">
        <f>SUM(D20:D23)</f>
        <v>590</v>
      </c>
      <c r="E24">
        <v>8691</v>
      </c>
      <c r="F24">
        <v>800</v>
      </c>
      <c r="G24">
        <f>D24+E24-F24</f>
        <v>8481</v>
      </c>
    </row>
    <row r="25" spans="1:12" ht="15.75" thickBot="1" x14ac:dyDescent="0.3">
      <c r="B25" s="1"/>
      <c r="C25" s="2"/>
      <c r="D25" s="2"/>
      <c r="E25">
        <f>D24+E24</f>
        <v>9281</v>
      </c>
      <c r="I25" s="1"/>
      <c r="J25" s="15" t="s">
        <v>21</v>
      </c>
      <c r="K25" s="16"/>
      <c r="L25" s="17"/>
    </row>
    <row r="26" spans="1:12" x14ac:dyDescent="0.25">
      <c r="A26" t="s">
        <v>16</v>
      </c>
      <c r="B26" s="1">
        <v>0</v>
      </c>
      <c r="C26" s="2">
        <v>25</v>
      </c>
      <c r="D26" s="2">
        <f>B26*C26</f>
        <v>0</v>
      </c>
      <c r="I26" s="1"/>
      <c r="J26" s="5"/>
      <c r="K26" s="5"/>
      <c r="L26" s="5"/>
    </row>
    <row r="27" spans="1:12" x14ac:dyDescent="0.25">
      <c r="A27" t="s">
        <v>17</v>
      </c>
      <c r="B27" s="1">
        <v>0</v>
      </c>
      <c r="C27" s="2">
        <v>20</v>
      </c>
      <c r="D27" s="2">
        <f>B27*C27</f>
        <v>0</v>
      </c>
      <c r="F27" s="2"/>
      <c r="G27" s="2"/>
      <c r="H27" s="2"/>
      <c r="I27" t="s">
        <v>11</v>
      </c>
      <c r="J27" s="2">
        <v>0</v>
      </c>
      <c r="K27" s="2">
        <v>10</v>
      </c>
      <c r="L27" s="1">
        <f>J27*K27</f>
        <v>0</v>
      </c>
    </row>
    <row r="28" spans="1:12" x14ac:dyDescent="0.25">
      <c r="A28" t="s">
        <v>17</v>
      </c>
      <c r="B28" s="1">
        <v>0</v>
      </c>
      <c r="C28" s="2">
        <v>10</v>
      </c>
      <c r="D28" s="2">
        <f>B28*C28</f>
        <v>0</v>
      </c>
      <c r="E28" t="s">
        <v>12</v>
      </c>
      <c r="F28" t="s">
        <v>28</v>
      </c>
      <c r="G28" t="s">
        <v>14</v>
      </c>
      <c r="H28" s="2"/>
      <c r="J28" s="1"/>
      <c r="K28" s="1" t="s">
        <v>18</v>
      </c>
      <c r="L28" s="1">
        <f>L27</f>
        <v>0</v>
      </c>
    </row>
    <row r="29" spans="1:12" x14ac:dyDescent="0.25">
      <c r="C29" t="s">
        <v>15</v>
      </c>
      <c r="D29" s="1">
        <f>D28+D26+D27</f>
        <v>0</v>
      </c>
      <c r="E29">
        <v>2434</v>
      </c>
      <c r="F29">
        <v>0</v>
      </c>
      <c r="G29">
        <f>D29+E29-F29</f>
        <v>2434</v>
      </c>
      <c r="J29" s="2"/>
      <c r="K29" s="2"/>
      <c r="L29" s="1"/>
    </row>
    <row r="30" spans="1:12" x14ac:dyDescent="0.25">
      <c r="E30">
        <f>D29+E29</f>
        <v>2434</v>
      </c>
      <c r="I30" t="s">
        <v>17</v>
      </c>
      <c r="J30" s="1">
        <v>0</v>
      </c>
      <c r="K30" s="1">
        <v>10</v>
      </c>
      <c r="L30" s="1">
        <f>J30*K30</f>
        <v>0</v>
      </c>
    </row>
    <row r="31" spans="1:12" ht="15.75" thickBot="1" x14ac:dyDescent="0.3">
      <c r="J31" s="2"/>
      <c r="K31" s="2" t="s">
        <v>18</v>
      </c>
      <c r="L31" s="2">
        <f>L30</f>
        <v>0</v>
      </c>
    </row>
    <row r="32" spans="1:12" ht="15.75" thickBot="1" x14ac:dyDescent="0.3">
      <c r="B32" s="6" t="s">
        <v>22</v>
      </c>
      <c r="C32" s="7"/>
      <c r="D32" s="8"/>
    </row>
    <row r="33" spans="1:4" x14ac:dyDescent="0.25">
      <c r="A33" t="s">
        <v>3</v>
      </c>
      <c r="B33" t="s">
        <v>4</v>
      </c>
      <c r="C33" t="s">
        <v>5</v>
      </c>
      <c r="D33" t="s">
        <v>6</v>
      </c>
    </row>
    <row r="34" spans="1:4" x14ac:dyDescent="0.25">
      <c r="A34" t="s">
        <v>23</v>
      </c>
      <c r="B34" s="1">
        <v>0</v>
      </c>
      <c r="C34" s="1">
        <v>25</v>
      </c>
      <c r="D34" s="2">
        <f>B34*C34</f>
        <v>0</v>
      </c>
    </row>
    <row r="35" spans="1:4" x14ac:dyDescent="0.25">
      <c r="A35" t="s">
        <v>24</v>
      </c>
      <c r="B35" s="1">
        <v>0</v>
      </c>
      <c r="C35" s="1">
        <v>10</v>
      </c>
      <c r="D35" s="2">
        <f>B35*C35</f>
        <v>0</v>
      </c>
    </row>
    <row r="36" spans="1:4" x14ac:dyDescent="0.25">
      <c r="A36" t="s">
        <v>10</v>
      </c>
      <c r="B36" s="2">
        <v>0</v>
      </c>
      <c r="C36" s="2">
        <v>10</v>
      </c>
      <c r="D36" s="2">
        <f>B36*C36</f>
        <v>0</v>
      </c>
    </row>
    <row r="37" spans="1:4" x14ac:dyDescent="0.25">
      <c r="B37" s="2"/>
      <c r="C37" s="2" t="s">
        <v>15</v>
      </c>
      <c r="D37" s="2">
        <f>D34+D36</f>
        <v>0</v>
      </c>
    </row>
    <row r="38" spans="1:4" x14ac:dyDescent="0.25">
      <c r="B38" s="2"/>
      <c r="C38" s="2"/>
      <c r="D38" s="2"/>
    </row>
    <row r="39" spans="1:4" x14ac:dyDescent="0.25">
      <c r="A39" t="s">
        <v>16</v>
      </c>
      <c r="B39" s="2">
        <v>0</v>
      </c>
      <c r="C39" s="2">
        <v>25</v>
      </c>
      <c r="D39" s="2">
        <f>B39*C39</f>
        <v>0</v>
      </c>
    </row>
    <row r="40" spans="1:4" x14ac:dyDescent="0.25">
      <c r="C40" t="s">
        <v>15</v>
      </c>
      <c r="D40" s="1">
        <f>D39</f>
        <v>0</v>
      </c>
    </row>
  </sheetData>
  <mergeCells count="8">
    <mergeCell ref="J25:L25"/>
    <mergeCell ref="B32:D32"/>
    <mergeCell ref="B1:K2"/>
    <mergeCell ref="C4:D4"/>
    <mergeCell ref="I4:L4"/>
    <mergeCell ref="I13:L13"/>
    <mergeCell ref="C18:D18"/>
    <mergeCell ref="J19:L19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tabSelected="1" topLeftCell="A4" workbookViewId="0">
      <selection activeCell="E24" sqref="E24"/>
    </sheetView>
  </sheetViews>
  <sheetFormatPr defaultRowHeight="15" x14ac:dyDescent="0.25"/>
  <cols>
    <col min="5" max="5" width="11.42578125" bestFit="1" customWidth="1"/>
    <col min="7" max="7" width="12.42578125" bestFit="1" customWidth="1"/>
  </cols>
  <sheetData>
    <row r="1" spans="1:12" x14ac:dyDescent="0.25">
      <c r="B1" s="9" t="s">
        <v>0</v>
      </c>
      <c r="C1" s="10"/>
      <c r="D1" s="10"/>
      <c r="E1" s="10"/>
      <c r="F1" s="10"/>
      <c r="G1" s="10"/>
      <c r="H1" s="10"/>
      <c r="I1" s="10"/>
      <c r="J1" s="10"/>
      <c r="K1" s="11"/>
    </row>
    <row r="2" spans="1:12" ht="15.75" thickBot="1" x14ac:dyDescent="0.3">
      <c r="B2" s="12"/>
      <c r="C2" s="13"/>
      <c r="D2" s="13"/>
      <c r="E2" s="13"/>
      <c r="F2" s="13"/>
      <c r="G2" s="13"/>
      <c r="H2" s="13"/>
      <c r="I2" s="13"/>
      <c r="J2" s="13"/>
      <c r="K2" s="14"/>
    </row>
    <row r="3" spans="1:12" ht="15.75" thickBot="1" x14ac:dyDescent="0.3"/>
    <row r="4" spans="1:12" ht="15.75" thickBot="1" x14ac:dyDescent="0.3">
      <c r="C4" s="6" t="s">
        <v>1</v>
      </c>
      <c r="D4" s="8"/>
      <c r="I4" s="15" t="s">
        <v>2</v>
      </c>
      <c r="J4" s="16"/>
      <c r="K4" s="16"/>
      <c r="L4" s="17"/>
    </row>
    <row r="5" spans="1:12" x14ac:dyDescent="0.25">
      <c r="A5" t="s">
        <v>3</v>
      </c>
      <c r="B5" t="s">
        <v>4</v>
      </c>
      <c r="C5" t="s">
        <v>5</v>
      </c>
      <c r="D5" t="s">
        <v>6</v>
      </c>
      <c r="I5" t="s">
        <v>3</v>
      </c>
      <c r="J5" t="s">
        <v>4</v>
      </c>
      <c r="K5" t="s">
        <v>5</v>
      </c>
      <c r="L5" t="s">
        <v>6</v>
      </c>
    </row>
    <row r="6" spans="1:12" x14ac:dyDescent="0.25">
      <c r="A6" t="s">
        <v>7</v>
      </c>
      <c r="B6" s="1">
        <v>0</v>
      </c>
      <c r="C6" s="1">
        <v>30</v>
      </c>
      <c r="D6" s="1">
        <f>B6*C6</f>
        <v>0</v>
      </c>
      <c r="I6" t="s">
        <v>7</v>
      </c>
      <c r="J6" s="1">
        <v>0</v>
      </c>
      <c r="K6" s="1">
        <v>30</v>
      </c>
      <c r="L6" s="1">
        <f>J6*K6</f>
        <v>0</v>
      </c>
    </row>
    <row r="7" spans="1:12" x14ac:dyDescent="0.25">
      <c r="A7" t="s">
        <v>24</v>
      </c>
      <c r="B7" s="1">
        <v>0</v>
      </c>
      <c r="C7" s="1">
        <v>25</v>
      </c>
      <c r="D7" s="1">
        <f>B7*C7</f>
        <v>0</v>
      </c>
      <c r="J7" s="1"/>
      <c r="K7" s="1"/>
      <c r="L7" s="1"/>
    </row>
    <row r="8" spans="1:12" x14ac:dyDescent="0.25">
      <c r="A8" t="s">
        <v>8</v>
      </c>
      <c r="B8" s="1">
        <v>0</v>
      </c>
      <c r="C8" s="1">
        <v>10</v>
      </c>
      <c r="D8" s="1">
        <f>B8*C8</f>
        <v>0</v>
      </c>
      <c r="J8" s="1"/>
      <c r="K8" s="1"/>
      <c r="L8" s="1"/>
    </row>
    <row r="9" spans="1:12" x14ac:dyDescent="0.25">
      <c r="A9" t="s">
        <v>9</v>
      </c>
      <c r="B9" s="1">
        <v>0</v>
      </c>
      <c r="C9" s="2">
        <v>25</v>
      </c>
      <c r="D9" s="1">
        <f>B9*C9</f>
        <v>0</v>
      </c>
      <c r="I9" t="s">
        <v>10</v>
      </c>
      <c r="J9" s="2">
        <v>0</v>
      </c>
      <c r="K9" s="2">
        <v>25</v>
      </c>
      <c r="L9" s="1">
        <f>J9*K9</f>
        <v>0</v>
      </c>
    </row>
    <row r="10" spans="1:12" x14ac:dyDescent="0.25">
      <c r="A10" t="s">
        <v>11</v>
      </c>
      <c r="B10" s="1">
        <v>47</v>
      </c>
      <c r="C10" s="2">
        <v>10</v>
      </c>
      <c r="D10" s="1">
        <f>B10*C10</f>
        <v>470</v>
      </c>
      <c r="E10" t="s">
        <v>12</v>
      </c>
      <c r="F10" t="s">
        <v>28</v>
      </c>
      <c r="G10" t="s">
        <v>14</v>
      </c>
      <c r="J10" s="2"/>
      <c r="K10" s="2"/>
      <c r="L10" s="1"/>
    </row>
    <row r="11" spans="1:12" x14ac:dyDescent="0.25">
      <c r="B11" s="1"/>
      <c r="C11" s="2" t="s">
        <v>15</v>
      </c>
      <c r="D11" s="2">
        <f>SUM(D6:D10)</f>
        <v>470</v>
      </c>
      <c r="E11">
        <v>17424</v>
      </c>
      <c r="F11">
        <v>7700</v>
      </c>
      <c r="G11">
        <f>D11+E11-F11</f>
        <v>10194</v>
      </c>
      <c r="J11" s="2"/>
      <c r="K11" s="2" t="s">
        <v>15</v>
      </c>
      <c r="L11" s="2">
        <f>L6+L9</f>
        <v>0</v>
      </c>
    </row>
    <row r="12" spans="1:12" ht="15.75" thickBot="1" x14ac:dyDescent="0.3">
      <c r="B12" s="1"/>
      <c r="C12" s="2"/>
      <c r="D12" s="2"/>
      <c r="E12">
        <f>E11+D11</f>
        <v>17894</v>
      </c>
    </row>
    <row r="13" spans="1:12" ht="15.75" thickBot="1" x14ac:dyDescent="0.3">
      <c r="A13" t="s">
        <v>16</v>
      </c>
      <c r="B13" s="1">
        <v>0</v>
      </c>
      <c r="C13" s="2">
        <v>30</v>
      </c>
      <c r="D13" s="2">
        <f>B13*C13</f>
        <v>0</v>
      </c>
      <c r="I13" s="15" t="s">
        <v>25</v>
      </c>
      <c r="J13" s="16"/>
      <c r="K13" s="16"/>
      <c r="L13" s="17"/>
    </row>
    <row r="14" spans="1:12" x14ac:dyDescent="0.25">
      <c r="A14" t="s">
        <v>16</v>
      </c>
      <c r="B14" s="1">
        <v>0</v>
      </c>
      <c r="C14" s="2">
        <v>25</v>
      </c>
      <c r="D14" s="2">
        <f>B14*C14</f>
        <v>0</v>
      </c>
      <c r="I14" t="s">
        <v>7</v>
      </c>
      <c r="K14">
        <v>20</v>
      </c>
    </row>
    <row r="15" spans="1:12" x14ac:dyDescent="0.25">
      <c r="A15" t="s">
        <v>17</v>
      </c>
      <c r="B15" s="1">
        <v>0</v>
      </c>
      <c r="C15" s="2">
        <v>10</v>
      </c>
      <c r="D15" s="2">
        <f>B15*C15</f>
        <v>0</v>
      </c>
      <c r="E15" t="s">
        <v>12</v>
      </c>
      <c r="F15" t="s">
        <v>28</v>
      </c>
      <c r="G15" t="s">
        <v>14</v>
      </c>
    </row>
    <row r="16" spans="1:12" x14ac:dyDescent="0.25">
      <c r="C16" t="s">
        <v>18</v>
      </c>
      <c r="D16" s="2">
        <f>D13+D15+D14</f>
        <v>0</v>
      </c>
      <c r="E16">
        <v>1481</v>
      </c>
      <c r="F16">
        <v>800</v>
      </c>
      <c r="G16">
        <f>D16+E16-F16</f>
        <v>681</v>
      </c>
    </row>
    <row r="17" spans="1:12" ht="15.75" thickBot="1" x14ac:dyDescent="0.3">
      <c r="E17">
        <f>E16+D16</f>
        <v>1481</v>
      </c>
    </row>
    <row r="18" spans="1:12" ht="15.75" thickBot="1" x14ac:dyDescent="0.3">
      <c r="C18" s="6" t="s">
        <v>19</v>
      </c>
      <c r="D18" s="8"/>
    </row>
    <row r="19" spans="1:12" ht="15.75" thickBot="1" x14ac:dyDescent="0.3">
      <c r="A19" t="s">
        <v>3</v>
      </c>
      <c r="B19" t="s">
        <v>4</v>
      </c>
      <c r="C19" t="s">
        <v>5</v>
      </c>
      <c r="D19" t="s">
        <v>6</v>
      </c>
      <c r="E19" t="s">
        <v>12</v>
      </c>
      <c r="F19" t="s">
        <v>28</v>
      </c>
      <c r="G19" t="s">
        <v>14</v>
      </c>
      <c r="J19" s="15" t="s">
        <v>20</v>
      </c>
      <c r="K19" s="16"/>
      <c r="L19" s="17"/>
    </row>
    <row r="20" spans="1:12" x14ac:dyDescent="0.25">
      <c r="A20" t="s">
        <v>7</v>
      </c>
      <c r="B20" s="1">
        <v>0</v>
      </c>
      <c r="C20" s="1">
        <v>30</v>
      </c>
      <c r="D20" s="2">
        <f>B20*C20</f>
        <v>0</v>
      </c>
      <c r="E20">
        <v>0</v>
      </c>
      <c r="I20" t="s">
        <v>3</v>
      </c>
      <c r="J20" t="s">
        <v>4</v>
      </c>
      <c r="K20" t="s">
        <v>5</v>
      </c>
      <c r="L20" t="s">
        <v>6</v>
      </c>
    </row>
    <row r="21" spans="1:12" x14ac:dyDescent="0.25">
      <c r="A21" t="s">
        <v>7</v>
      </c>
      <c r="B21" s="1">
        <v>0</v>
      </c>
      <c r="C21" s="1">
        <v>10</v>
      </c>
      <c r="D21" s="2">
        <f>B21*C21</f>
        <v>0</v>
      </c>
      <c r="I21" t="s">
        <v>7</v>
      </c>
      <c r="J21" s="2">
        <v>0</v>
      </c>
      <c r="K21" s="2">
        <v>20</v>
      </c>
      <c r="L21" s="2">
        <f>J21*K21</f>
        <v>0</v>
      </c>
    </row>
    <row r="22" spans="1:12" x14ac:dyDescent="0.25">
      <c r="A22" t="s">
        <v>10</v>
      </c>
      <c r="B22" s="1">
        <v>0</v>
      </c>
      <c r="C22" s="1">
        <v>25</v>
      </c>
      <c r="D22" s="2">
        <f>B22*C22</f>
        <v>0</v>
      </c>
      <c r="I22" t="s">
        <v>10</v>
      </c>
      <c r="J22" s="2">
        <v>0</v>
      </c>
      <c r="K22" s="2">
        <v>10</v>
      </c>
      <c r="L22" s="2">
        <f>J22*K22</f>
        <v>0</v>
      </c>
    </row>
    <row r="23" spans="1:12" x14ac:dyDescent="0.25">
      <c r="A23" t="s">
        <v>10</v>
      </c>
      <c r="B23" s="1">
        <v>0</v>
      </c>
      <c r="C23" s="2">
        <v>10</v>
      </c>
      <c r="D23" s="2">
        <f>B23*C23</f>
        <v>0</v>
      </c>
      <c r="J23" s="1"/>
      <c r="K23" s="2" t="s">
        <v>15</v>
      </c>
      <c r="L23" s="2">
        <f>L21+L22</f>
        <v>0</v>
      </c>
    </row>
    <row r="24" spans="1:12" ht="15.75" thickBot="1" x14ac:dyDescent="0.3">
      <c r="B24" s="1"/>
      <c r="C24" s="2" t="s">
        <v>15</v>
      </c>
      <c r="D24" s="2">
        <f>SUM(D20:D23)</f>
        <v>0</v>
      </c>
      <c r="E24">
        <v>8481</v>
      </c>
      <c r="F24">
        <v>0</v>
      </c>
      <c r="G24">
        <f>D24+E24-F24</f>
        <v>8481</v>
      </c>
    </row>
    <row r="25" spans="1:12" ht="15.75" thickBot="1" x14ac:dyDescent="0.3">
      <c r="B25" s="1"/>
      <c r="C25" s="2"/>
      <c r="D25" s="2"/>
      <c r="E25">
        <f>D24+E24</f>
        <v>8481</v>
      </c>
      <c r="I25" s="1"/>
      <c r="J25" s="15" t="s">
        <v>21</v>
      </c>
      <c r="K25" s="16"/>
      <c r="L25" s="17"/>
    </row>
    <row r="26" spans="1:12" x14ac:dyDescent="0.25">
      <c r="A26" t="s">
        <v>16</v>
      </c>
      <c r="B26" s="1">
        <v>0</v>
      </c>
      <c r="C26" s="2">
        <v>25</v>
      </c>
      <c r="D26" s="2">
        <f>B26*C26</f>
        <v>0</v>
      </c>
      <c r="I26" s="1"/>
      <c r="J26" s="5"/>
      <c r="K26" s="5"/>
      <c r="L26" s="5"/>
    </row>
    <row r="27" spans="1:12" x14ac:dyDescent="0.25">
      <c r="A27" t="s">
        <v>17</v>
      </c>
      <c r="B27" s="1">
        <v>0</v>
      </c>
      <c r="C27" s="2">
        <v>20</v>
      </c>
      <c r="D27" s="2">
        <f>B27*C27</f>
        <v>0</v>
      </c>
      <c r="F27" s="2"/>
      <c r="G27" s="2"/>
      <c r="H27" s="2"/>
      <c r="I27" t="s">
        <v>11</v>
      </c>
      <c r="J27" s="2">
        <v>0</v>
      </c>
      <c r="K27" s="2">
        <v>10</v>
      </c>
      <c r="L27" s="1">
        <f>J27*K27</f>
        <v>0</v>
      </c>
    </row>
    <row r="28" spans="1:12" x14ac:dyDescent="0.25">
      <c r="A28" t="s">
        <v>17</v>
      </c>
      <c r="B28" s="1">
        <v>0</v>
      </c>
      <c r="C28" s="2">
        <v>10</v>
      </c>
      <c r="D28" s="2">
        <f>B28*C28</f>
        <v>0</v>
      </c>
      <c r="E28" t="s">
        <v>12</v>
      </c>
      <c r="F28" t="s">
        <v>28</v>
      </c>
      <c r="G28" t="s">
        <v>14</v>
      </c>
      <c r="H28" s="2"/>
      <c r="J28" s="1"/>
      <c r="K28" s="1" t="s">
        <v>18</v>
      </c>
      <c r="L28" s="1">
        <f>L27</f>
        <v>0</v>
      </c>
    </row>
    <row r="29" spans="1:12" x14ac:dyDescent="0.25">
      <c r="C29" t="s">
        <v>15</v>
      </c>
      <c r="D29" s="1">
        <f>D28+D26+D27</f>
        <v>0</v>
      </c>
      <c r="E29">
        <v>2434</v>
      </c>
      <c r="F29">
        <v>0</v>
      </c>
      <c r="G29">
        <f>D29+E29-F29</f>
        <v>2434</v>
      </c>
      <c r="J29" s="2"/>
      <c r="K29" s="2"/>
      <c r="L29" s="1"/>
    </row>
    <row r="30" spans="1:12" x14ac:dyDescent="0.25">
      <c r="E30">
        <f>D29+E29</f>
        <v>2434</v>
      </c>
      <c r="I30" t="s">
        <v>17</v>
      </c>
      <c r="J30" s="1">
        <v>0</v>
      </c>
      <c r="K30" s="1">
        <v>10</v>
      </c>
      <c r="L30" s="1">
        <f>J30*K30</f>
        <v>0</v>
      </c>
    </row>
    <row r="31" spans="1:12" ht="15.75" thickBot="1" x14ac:dyDescent="0.3">
      <c r="J31" s="2"/>
      <c r="K31" s="2" t="s">
        <v>18</v>
      </c>
      <c r="L31" s="2">
        <f>L30</f>
        <v>0</v>
      </c>
    </row>
    <row r="32" spans="1:12" ht="15.75" thickBot="1" x14ac:dyDescent="0.3">
      <c r="B32" s="6" t="s">
        <v>22</v>
      </c>
      <c r="C32" s="7"/>
      <c r="D32" s="8"/>
    </row>
    <row r="33" spans="1:4" x14ac:dyDescent="0.25">
      <c r="A33" t="s">
        <v>3</v>
      </c>
      <c r="B33" t="s">
        <v>4</v>
      </c>
      <c r="C33" t="s">
        <v>5</v>
      </c>
      <c r="D33" t="s">
        <v>6</v>
      </c>
    </row>
    <row r="34" spans="1:4" x14ac:dyDescent="0.25">
      <c r="A34" t="s">
        <v>23</v>
      </c>
      <c r="B34" s="1">
        <v>0</v>
      </c>
      <c r="C34" s="1">
        <v>25</v>
      </c>
      <c r="D34" s="2">
        <f>B34*C34</f>
        <v>0</v>
      </c>
    </row>
    <row r="35" spans="1:4" x14ac:dyDescent="0.25">
      <c r="A35" t="s">
        <v>24</v>
      </c>
      <c r="B35" s="1">
        <v>0</v>
      </c>
      <c r="C35" s="1">
        <v>10</v>
      </c>
      <c r="D35" s="2">
        <f>B35*C35</f>
        <v>0</v>
      </c>
    </row>
    <row r="36" spans="1:4" x14ac:dyDescent="0.25">
      <c r="A36" t="s">
        <v>10</v>
      </c>
      <c r="B36" s="2">
        <v>0</v>
      </c>
      <c r="C36" s="2">
        <v>10</v>
      </c>
      <c r="D36" s="2">
        <f>B36*C36</f>
        <v>0</v>
      </c>
    </row>
    <row r="37" spans="1:4" x14ac:dyDescent="0.25">
      <c r="B37" s="2"/>
      <c r="C37" s="2" t="s">
        <v>15</v>
      </c>
      <c r="D37" s="2">
        <f>D34+D36</f>
        <v>0</v>
      </c>
    </row>
    <row r="38" spans="1:4" x14ac:dyDescent="0.25">
      <c r="B38" s="2"/>
      <c r="C38" s="2"/>
      <c r="D38" s="2"/>
    </row>
    <row r="39" spans="1:4" x14ac:dyDescent="0.25">
      <c r="A39" t="s">
        <v>16</v>
      </c>
      <c r="B39" s="2">
        <v>0</v>
      </c>
      <c r="C39" s="2">
        <v>25</v>
      </c>
      <c r="D39" s="2">
        <f>B39*C39</f>
        <v>0</v>
      </c>
    </row>
    <row r="40" spans="1:4" x14ac:dyDescent="0.25">
      <c r="C40" t="s">
        <v>15</v>
      </c>
      <c r="D40" s="1">
        <f>D39</f>
        <v>0</v>
      </c>
    </row>
  </sheetData>
  <mergeCells count="8">
    <mergeCell ref="J25:L25"/>
    <mergeCell ref="B32:D32"/>
    <mergeCell ref="B1:K2"/>
    <mergeCell ref="C4:D4"/>
    <mergeCell ref="I4:L4"/>
    <mergeCell ref="I13:L13"/>
    <mergeCell ref="C18:D18"/>
    <mergeCell ref="J19:L1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workbookViewId="0">
      <selection activeCell="Q10" sqref="Q10"/>
    </sheetView>
  </sheetViews>
  <sheetFormatPr defaultRowHeight="15" x14ac:dyDescent="0.25"/>
  <cols>
    <col min="5" max="5" width="11.42578125" bestFit="1" customWidth="1"/>
    <col min="7" max="7" width="12.42578125" bestFit="1" customWidth="1"/>
  </cols>
  <sheetData>
    <row r="1" spans="1:12" x14ac:dyDescent="0.25">
      <c r="B1" s="9" t="s">
        <v>0</v>
      </c>
      <c r="C1" s="10"/>
      <c r="D1" s="10"/>
      <c r="E1" s="10"/>
      <c r="F1" s="10"/>
      <c r="G1" s="10"/>
      <c r="H1" s="10"/>
      <c r="I1" s="10"/>
      <c r="J1" s="10"/>
      <c r="K1" s="11"/>
    </row>
    <row r="2" spans="1:12" ht="15.75" thickBot="1" x14ac:dyDescent="0.3">
      <c r="B2" s="12"/>
      <c r="C2" s="13"/>
      <c r="D2" s="13"/>
      <c r="E2" s="13"/>
      <c r="F2" s="13"/>
      <c r="G2" s="13"/>
      <c r="H2" s="13"/>
      <c r="I2" s="13"/>
      <c r="J2" s="13"/>
      <c r="K2" s="14"/>
    </row>
    <row r="3" spans="1:12" ht="15.75" thickBot="1" x14ac:dyDescent="0.3"/>
    <row r="4" spans="1:12" ht="15.75" thickBot="1" x14ac:dyDescent="0.3">
      <c r="C4" s="6" t="s">
        <v>1</v>
      </c>
      <c r="D4" s="8"/>
      <c r="I4" s="15" t="s">
        <v>2</v>
      </c>
      <c r="J4" s="16"/>
      <c r="K4" s="16"/>
      <c r="L4" s="17"/>
    </row>
    <row r="5" spans="1:12" x14ac:dyDescent="0.25">
      <c r="A5" t="s">
        <v>3</v>
      </c>
      <c r="B5" t="s">
        <v>4</v>
      </c>
      <c r="C5" t="s">
        <v>5</v>
      </c>
      <c r="D5" t="s">
        <v>6</v>
      </c>
      <c r="I5" t="s">
        <v>3</v>
      </c>
      <c r="J5" t="s">
        <v>4</v>
      </c>
      <c r="K5" t="s">
        <v>5</v>
      </c>
      <c r="L5" t="s">
        <v>6</v>
      </c>
    </row>
    <row r="6" spans="1:12" x14ac:dyDescent="0.25">
      <c r="A6" t="s">
        <v>7</v>
      </c>
      <c r="B6" s="1">
        <v>0</v>
      </c>
      <c r="C6" s="1">
        <v>35</v>
      </c>
      <c r="D6" s="1">
        <f>B6*C6</f>
        <v>0</v>
      </c>
      <c r="G6">
        <f>11959+1230</f>
        <v>13189</v>
      </c>
      <c r="I6" t="s">
        <v>7</v>
      </c>
      <c r="J6" s="1">
        <v>0</v>
      </c>
      <c r="K6" s="1">
        <v>30</v>
      </c>
      <c r="L6" s="1">
        <f>J6*K6</f>
        <v>0</v>
      </c>
    </row>
    <row r="7" spans="1:12" x14ac:dyDescent="0.25">
      <c r="A7" t="s">
        <v>8</v>
      </c>
      <c r="B7" s="1">
        <v>0</v>
      </c>
      <c r="C7" s="1">
        <v>30</v>
      </c>
      <c r="D7" s="1">
        <f>B7*C7</f>
        <v>0</v>
      </c>
      <c r="J7" s="1"/>
      <c r="K7" s="1"/>
      <c r="L7" s="1"/>
    </row>
    <row r="8" spans="1:12" x14ac:dyDescent="0.25">
      <c r="A8" t="s">
        <v>9</v>
      </c>
      <c r="B8" s="2">
        <v>0</v>
      </c>
      <c r="C8" s="2">
        <v>20</v>
      </c>
      <c r="D8" s="1">
        <f>B8*C8</f>
        <v>0</v>
      </c>
      <c r="I8" t="s">
        <v>10</v>
      </c>
      <c r="J8" s="2">
        <v>0</v>
      </c>
      <c r="K8" s="2">
        <v>25</v>
      </c>
      <c r="L8" s="1">
        <f>J8*K8</f>
        <v>0</v>
      </c>
    </row>
    <row r="9" spans="1:12" x14ac:dyDescent="0.25">
      <c r="A9" t="s">
        <v>11</v>
      </c>
      <c r="B9" s="2">
        <v>0</v>
      </c>
      <c r="C9" s="2">
        <v>10</v>
      </c>
      <c r="D9" s="1">
        <f>B9*C9</f>
        <v>0</v>
      </c>
      <c r="E9" t="s">
        <v>12</v>
      </c>
      <c r="F9" t="s">
        <v>13</v>
      </c>
      <c r="G9" t="s">
        <v>14</v>
      </c>
      <c r="J9" s="2"/>
      <c r="K9" s="2"/>
      <c r="L9" s="1"/>
    </row>
    <row r="10" spans="1:12" x14ac:dyDescent="0.25">
      <c r="B10" s="2"/>
      <c r="C10" s="2" t="s">
        <v>15</v>
      </c>
      <c r="D10" s="2">
        <f>D6+D8+D7+D9</f>
        <v>0</v>
      </c>
      <c r="E10">
        <v>19329</v>
      </c>
      <c r="F10">
        <v>9500</v>
      </c>
      <c r="G10">
        <f>D10+E10-F10</f>
        <v>9829</v>
      </c>
      <c r="J10" s="2"/>
      <c r="K10" s="2" t="s">
        <v>15</v>
      </c>
      <c r="L10" s="2">
        <f>L6+L8</f>
        <v>0</v>
      </c>
    </row>
    <row r="11" spans="1:12" ht="15.75" thickBot="1" x14ac:dyDescent="0.3">
      <c r="B11" s="2"/>
      <c r="C11" s="2"/>
      <c r="D11" s="2"/>
      <c r="E11">
        <f>E10+D10</f>
        <v>19329</v>
      </c>
    </row>
    <row r="12" spans="1:12" ht="15.75" thickBot="1" x14ac:dyDescent="0.3">
      <c r="A12" t="s">
        <v>16</v>
      </c>
      <c r="B12" s="2">
        <v>0</v>
      </c>
      <c r="C12" s="2">
        <v>30</v>
      </c>
      <c r="D12" s="2">
        <f>B12*C12</f>
        <v>0</v>
      </c>
      <c r="I12" s="15" t="s">
        <v>25</v>
      </c>
      <c r="J12" s="16"/>
      <c r="K12" s="16"/>
      <c r="L12" s="17"/>
    </row>
    <row r="13" spans="1:12" x14ac:dyDescent="0.25">
      <c r="A13" t="s">
        <v>16</v>
      </c>
      <c r="B13" s="2">
        <v>0</v>
      </c>
      <c r="C13" s="2">
        <v>25</v>
      </c>
      <c r="D13" s="2">
        <f>B13*C13</f>
        <v>0</v>
      </c>
      <c r="I13" t="s">
        <v>7</v>
      </c>
      <c r="K13">
        <v>20</v>
      </c>
    </row>
    <row r="14" spans="1:12" x14ac:dyDescent="0.25">
      <c r="A14" t="s">
        <v>17</v>
      </c>
      <c r="B14" s="2">
        <v>0</v>
      </c>
      <c r="C14" s="2">
        <v>10</v>
      </c>
      <c r="D14" s="2">
        <f>B14*C14</f>
        <v>0</v>
      </c>
      <c r="E14" t="s">
        <v>12</v>
      </c>
      <c r="F14" t="s">
        <v>13</v>
      </c>
      <c r="G14" t="s">
        <v>14</v>
      </c>
    </row>
    <row r="15" spans="1:12" x14ac:dyDescent="0.25">
      <c r="C15" t="s">
        <v>18</v>
      </c>
      <c r="D15" s="2">
        <f>D12+D14+D13</f>
        <v>0</v>
      </c>
      <c r="E15">
        <v>2315</v>
      </c>
      <c r="F15">
        <v>1800</v>
      </c>
      <c r="G15">
        <f>D15+E15-F15</f>
        <v>515</v>
      </c>
    </row>
    <row r="16" spans="1:12" ht="15.75" thickBot="1" x14ac:dyDescent="0.3">
      <c r="E16">
        <f>E15+D15</f>
        <v>2315</v>
      </c>
    </row>
    <row r="17" spans="1:12" ht="15.75" thickBot="1" x14ac:dyDescent="0.3">
      <c r="C17" s="6" t="s">
        <v>19</v>
      </c>
      <c r="D17" s="8"/>
    </row>
    <row r="18" spans="1:12" ht="15.75" thickBot="1" x14ac:dyDescent="0.3">
      <c r="A18" t="s">
        <v>3</v>
      </c>
      <c r="B18" t="s">
        <v>4</v>
      </c>
      <c r="C18" t="s">
        <v>5</v>
      </c>
      <c r="D18" t="s">
        <v>6</v>
      </c>
      <c r="E18" t="s">
        <v>12</v>
      </c>
      <c r="F18" t="s">
        <v>13</v>
      </c>
      <c r="G18" t="s">
        <v>14</v>
      </c>
      <c r="J18" s="15" t="s">
        <v>20</v>
      </c>
      <c r="K18" s="16"/>
      <c r="L18" s="17"/>
    </row>
    <row r="19" spans="1:12" x14ac:dyDescent="0.25">
      <c r="A19" t="s">
        <v>7</v>
      </c>
      <c r="B19" s="1">
        <v>0</v>
      </c>
      <c r="C19" s="1">
        <v>35</v>
      </c>
      <c r="D19" s="2">
        <f>B19*C19</f>
        <v>0</v>
      </c>
      <c r="E19">
        <v>0</v>
      </c>
      <c r="I19" t="s">
        <v>3</v>
      </c>
      <c r="J19" t="s">
        <v>4</v>
      </c>
      <c r="K19" t="s">
        <v>5</v>
      </c>
      <c r="L19" t="s">
        <v>6</v>
      </c>
    </row>
    <row r="20" spans="1:12" x14ac:dyDescent="0.25">
      <c r="A20" t="s">
        <v>7</v>
      </c>
      <c r="B20" s="1">
        <v>10</v>
      </c>
      <c r="C20" s="1">
        <v>25</v>
      </c>
      <c r="D20" s="2">
        <f>B20*C20</f>
        <v>250</v>
      </c>
      <c r="I20" t="s">
        <v>7</v>
      </c>
      <c r="J20" s="2">
        <v>77</v>
      </c>
      <c r="K20" s="2">
        <v>20</v>
      </c>
      <c r="L20" s="2">
        <f>J20*K20</f>
        <v>1540</v>
      </c>
    </row>
    <row r="21" spans="1:12" x14ac:dyDescent="0.25">
      <c r="A21" t="s">
        <v>10</v>
      </c>
      <c r="B21" s="2">
        <v>29</v>
      </c>
      <c r="C21" s="2">
        <v>10</v>
      </c>
      <c r="D21" s="2">
        <f>B21*C21</f>
        <v>290</v>
      </c>
      <c r="I21" t="s">
        <v>10</v>
      </c>
      <c r="J21" s="2">
        <v>15</v>
      </c>
      <c r="K21" s="2">
        <v>10</v>
      </c>
      <c r="L21" s="2">
        <f>J21*K21</f>
        <v>150</v>
      </c>
    </row>
    <row r="22" spans="1:12" x14ac:dyDescent="0.25">
      <c r="B22" s="2"/>
      <c r="C22" s="2" t="s">
        <v>15</v>
      </c>
      <c r="D22" s="2">
        <f>SUM(D19:D21)</f>
        <v>540</v>
      </c>
      <c r="E22">
        <v>9104</v>
      </c>
      <c r="F22">
        <v>500</v>
      </c>
      <c r="G22">
        <f>D22+E22-F22</f>
        <v>9144</v>
      </c>
      <c r="J22" s="1"/>
      <c r="K22" s="2" t="s">
        <v>15</v>
      </c>
      <c r="L22" s="2">
        <f>L20+L21</f>
        <v>1690</v>
      </c>
    </row>
    <row r="23" spans="1:12" ht="15.75" thickBot="1" x14ac:dyDescent="0.3">
      <c r="B23" s="2"/>
      <c r="C23" s="2"/>
      <c r="D23" s="2"/>
      <c r="E23">
        <f>D22+E22</f>
        <v>9644</v>
      </c>
    </row>
    <row r="24" spans="1:12" ht="15.75" thickBot="1" x14ac:dyDescent="0.3">
      <c r="A24" t="s">
        <v>16</v>
      </c>
      <c r="B24" s="2">
        <v>4</v>
      </c>
      <c r="C24" s="2">
        <v>25</v>
      </c>
      <c r="D24" s="2">
        <f>B24*C24</f>
        <v>100</v>
      </c>
      <c r="F24" s="2"/>
      <c r="G24" s="2"/>
      <c r="I24" s="1"/>
      <c r="J24" s="15" t="s">
        <v>21</v>
      </c>
      <c r="K24" s="16"/>
      <c r="L24" s="17"/>
    </row>
    <row r="25" spans="1:12" x14ac:dyDescent="0.25">
      <c r="A25" t="s">
        <v>17</v>
      </c>
      <c r="B25" s="2">
        <v>0</v>
      </c>
      <c r="C25" s="2">
        <v>10</v>
      </c>
      <c r="D25" s="2">
        <f>B25*C25</f>
        <v>0</v>
      </c>
      <c r="E25" t="s">
        <v>12</v>
      </c>
      <c r="F25" t="s">
        <v>13</v>
      </c>
      <c r="G25" t="s">
        <v>14</v>
      </c>
      <c r="H25" s="2"/>
      <c r="I25" t="s">
        <v>11</v>
      </c>
      <c r="J25" s="2">
        <v>0</v>
      </c>
      <c r="K25" s="2">
        <v>10</v>
      </c>
      <c r="L25" s="1">
        <f>J25*K25</f>
        <v>0</v>
      </c>
    </row>
    <row r="26" spans="1:12" x14ac:dyDescent="0.25">
      <c r="C26" t="s">
        <v>15</v>
      </c>
      <c r="D26" s="1">
        <f>D25+D24</f>
        <v>100</v>
      </c>
      <c r="E26">
        <v>2162</v>
      </c>
      <c r="F26">
        <v>0</v>
      </c>
      <c r="G26">
        <f>D26+E26-F26</f>
        <v>2262</v>
      </c>
      <c r="H26" s="2"/>
      <c r="J26" s="1"/>
      <c r="K26" s="1" t="s">
        <v>18</v>
      </c>
      <c r="L26" s="1">
        <f>L25</f>
        <v>0</v>
      </c>
    </row>
    <row r="27" spans="1:12" x14ac:dyDescent="0.25">
      <c r="E27">
        <f>D26+E26</f>
        <v>2262</v>
      </c>
      <c r="J27" s="2"/>
      <c r="K27" s="2"/>
      <c r="L27" s="1"/>
    </row>
    <row r="28" spans="1:12" ht="15.75" thickBot="1" x14ac:dyDescent="0.3">
      <c r="I28" t="s">
        <v>17</v>
      </c>
      <c r="J28" s="1">
        <v>0</v>
      </c>
      <c r="K28" s="1">
        <v>10</v>
      </c>
      <c r="L28" s="1">
        <f>J28*K28</f>
        <v>0</v>
      </c>
    </row>
    <row r="29" spans="1:12" ht="15.75" thickBot="1" x14ac:dyDescent="0.3">
      <c r="B29" s="6" t="s">
        <v>22</v>
      </c>
      <c r="C29" s="7"/>
      <c r="D29" s="8"/>
      <c r="J29" s="2"/>
      <c r="K29" s="2" t="s">
        <v>18</v>
      </c>
      <c r="L29" s="2">
        <f>L28</f>
        <v>0</v>
      </c>
    </row>
    <row r="30" spans="1:12" x14ac:dyDescent="0.25">
      <c r="A30" t="s">
        <v>3</v>
      </c>
      <c r="B30" t="s">
        <v>4</v>
      </c>
      <c r="C30" t="s">
        <v>5</v>
      </c>
      <c r="D30" t="s">
        <v>6</v>
      </c>
    </row>
    <row r="31" spans="1:12" x14ac:dyDescent="0.25">
      <c r="A31" t="s">
        <v>23</v>
      </c>
      <c r="B31" s="1">
        <v>0</v>
      </c>
      <c r="C31" s="1">
        <v>25</v>
      </c>
      <c r="D31" s="2">
        <f>B31*C31</f>
        <v>0</v>
      </c>
    </row>
    <row r="32" spans="1:12" x14ac:dyDescent="0.25">
      <c r="A32" t="s">
        <v>24</v>
      </c>
      <c r="B32" s="1">
        <v>0</v>
      </c>
      <c r="C32" s="1">
        <v>10</v>
      </c>
      <c r="D32" s="2">
        <f>B32*C32</f>
        <v>0</v>
      </c>
    </row>
    <row r="33" spans="1:4" x14ac:dyDescent="0.25">
      <c r="A33" t="s">
        <v>10</v>
      </c>
      <c r="B33" s="2">
        <v>0</v>
      </c>
      <c r="C33" s="2">
        <v>10</v>
      </c>
      <c r="D33" s="2">
        <f>B33*C33</f>
        <v>0</v>
      </c>
    </row>
    <row r="34" spans="1:4" x14ac:dyDescent="0.25">
      <c r="B34" s="2"/>
      <c r="C34" s="2" t="s">
        <v>15</v>
      </c>
      <c r="D34" s="2">
        <f>D31+D33</f>
        <v>0</v>
      </c>
    </row>
    <row r="35" spans="1:4" x14ac:dyDescent="0.25">
      <c r="B35" s="2"/>
      <c r="C35" s="2"/>
      <c r="D35" s="2"/>
    </row>
    <row r="36" spans="1:4" x14ac:dyDescent="0.25">
      <c r="A36" t="s">
        <v>16</v>
      </c>
      <c r="B36" s="2">
        <v>0</v>
      </c>
      <c r="C36" s="2">
        <v>25</v>
      </c>
      <c r="D36" s="2">
        <f>B36*C36</f>
        <v>0</v>
      </c>
    </row>
    <row r="37" spans="1:4" x14ac:dyDescent="0.25">
      <c r="C37" t="s">
        <v>15</v>
      </c>
      <c r="D37" s="1">
        <f>D36</f>
        <v>0</v>
      </c>
    </row>
  </sheetData>
  <mergeCells count="8">
    <mergeCell ref="J24:L24"/>
    <mergeCell ref="B29:D29"/>
    <mergeCell ref="B1:K2"/>
    <mergeCell ref="C4:D4"/>
    <mergeCell ref="I4:L4"/>
    <mergeCell ref="I12:L12"/>
    <mergeCell ref="C17:D17"/>
    <mergeCell ref="J18:L1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workbookViewId="0">
      <selection activeCell="E27" sqref="E27"/>
    </sheetView>
  </sheetViews>
  <sheetFormatPr defaultRowHeight="15" x14ac:dyDescent="0.25"/>
  <cols>
    <col min="5" max="5" width="11.42578125" bestFit="1" customWidth="1"/>
    <col min="7" max="7" width="12.42578125" bestFit="1" customWidth="1"/>
  </cols>
  <sheetData>
    <row r="1" spans="1:12" x14ac:dyDescent="0.25">
      <c r="B1" s="9" t="s">
        <v>0</v>
      </c>
      <c r="C1" s="10"/>
      <c r="D1" s="10"/>
      <c r="E1" s="10"/>
      <c r="F1" s="10"/>
      <c r="G1" s="10"/>
      <c r="H1" s="10"/>
      <c r="I1" s="10"/>
      <c r="J1" s="10"/>
      <c r="K1" s="11"/>
    </row>
    <row r="2" spans="1:12" ht="15.75" thickBot="1" x14ac:dyDescent="0.3">
      <c r="B2" s="12"/>
      <c r="C2" s="13"/>
      <c r="D2" s="13"/>
      <c r="E2" s="13"/>
      <c r="F2" s="13"/>
      <c r="G2" s="13"/>
      <c r="H2" s="13"/>
      <c r="I2" s="13"/>
      <c r="J2" s="13"/>
      <c r="K2" s="14"/>
    </row>
    <row r="3" spans="1:12" ht="15.75" thickBot="1" x14ac:dyDescent="0.3"/>
    <row r="4" spans="1:12" ht="15.75" thickBot="1" x14ac:dyDescent="0.3">
      <c r="C4" s="6" t="s">
        <v>1</v>
      </c>
      <c r="D4" s="8"/>
      <c r="I4" s="15" t="s">
        <v>2</v>
      </c>
      <c r="J4" s="16"/>
      <c r="K4" s="16"/>
      <c r="L4" s="17"/>
    </row>
    <row r="5" spans="1:12" x14ac:dyDescent="0.25">
      <c r="A5" t="s">
        <v>3</v>
      </c>
      <c r="B5" t="s">
        <v>4</v>
      </c>
      <c r="C5" t="s">
        <v>5</v>
      </c>
      <c r="D5" t="s">
        <v>6</v>
      </c>
      <c r="I5" t="s">
        <v>3</v>
      </c>
      <c r="J5" t="s">
        <v>4</v>
      </c>
      <c r="K5" t="s">
        <v>5</v>
      </c>
      <c r="L5" t="s">
        <v>6</v>
      </c>
    </row>
    <row r="6" spans="1:12" x14ac:dyDescent="0.25">
      <c r="A6" t="s">
        <v>7</v>
      </c>
      <c r="B6" s="1">
        <v>0</v>
      </c>
      <c r="C6" s="1">
        <v>35</v>
      </c>
      <c r="D6" s="1">
        <f>B6*C6</f>
        <v>0</v>
      </c>
      <c r="G6">
        <f>11959+1230</f>
        <v>13189</v>
      </c>
      <c r="I6" t="s">
        <v>7</v>
      </c>
      <c r="J6" s="1">
        <v>0</v>
      </c>
      <c r="K6" s="1">
        <v>30</v>
      </c>
      <c r="L6" s="1">
        <f>J6*K6</f>
        <v>0</v>
      </c>
    </row>
    <row r="7" spans="1:12" x14ac:dyDescent="0.25">
      <c r="A7" t="s">
        <v>8</v>
      </c>
      <c r="B7" s="1">
        <f>18+20+20</f>
        <v>58</v>
      </c>
      <c r="C7" s="1">
        <v>30</v>
      </c>
      <c r="D7" s="1">
        <f>B7*C7</f>
        <v>1740</v>
      </c>
      <c r="J7" s="1"/>
      <c r="K7" s="1"/>
      <c r="L7" s="1"/>
    </row>
    <row r="8" spans="1:12" x14ac:dyDescent="0.25">
      <c r="A8" t="s">
        <v>9</v>
      </c>
      <c r="B8" s="2">
        <v>0</v>
      </c>
      <c r="C8" s="2">
        <v>20</v>
      </c>
      <c r="D8" s="1">
        <f>B8*C8</f>
        <v>0</v>
      </c>
      <c r="I8" t="s">
        <v>10</v>
      </c>
      <c r="J8" s="2">
        <v>0</v>
      </c>
      <c r="K8" s="2">
        <v>25</v>
      </c>
      <c r="L8" s="1">
        <f>J8*K8</f>
        <v>0</v>
      </c>
    </row>
    <row r="9" spans="1:12" x14ac:dyDescent="0.25">
      <c r="A9" t="s">
        <v>11</v>
      </c>
      <c r="B9" s="2">
        <v>14</v>
      </c>
      <c r="C9" s="2">
        <v>10</v>
      </c>
      <c r="D9" s="1">
        <f>B9*C9</f>
        <v>140</v>
      </c>
      <c r="E9" t="s">
        <v>12</v>
      </c>
      <c r="F9" t="s">
        <v>13</v>
      </c>
      <c r="G9" t="s">
        <v>14</v>
      </c>
      <c r="J9" s="2"/>
      <c r="K9" s="2"/>
      <c r="L9" s="1"/>
    </row>
    <row r="10" spans="1:12" x14ac:dyDescent="0.25">
      <c r="B10" s="2"/>
      <c r="C10" s="2" t="s">
        <v>15</v>
      </c>
      <c r="D10" s="2">
        <f>D6+D8+D7+D9</f>
        <v>1880</v>
      </c>
      <c r="E10">
        <v>9829</v>
      </c>
      <c r="F10">
        <v>0</v>
      </c>
      <c r="G10">
        <f>D10+E10-F10</f>
        <v>11709</v>
      </c>
      <c r="J10" s="2"/>
      <c r="K10" s="2" t="s">
        <v>15</v>
      </c>
      <c r="L10" s="2">
        <f>L6+L8</f>
        <v>0</v>
      </c>
    </row>
    <row r="11" spans="1:12" ht="15.75" thickBot="1" x14ac:dyDescent="0.3">
      <c r="B11" s="2"/>
      <c r="C11" s="2"/>
      <c r="D11" s="2"/>
      <c r="E11">
        <f>E10+D10</f>
        <v>11709</v>
      </c>
    </row>
    <row r="12" spans="1:12" ht="15.75" thickBot="1" x14ac:dyDescent="0.3">
      <c r="A12" t="s">
        <v>16</v>
      </c>
      <c r="B12" s="2">
        <v>0</v>
      </c>
      <c r="C12" s="2">
        <v>30</v>
      </c>
      <c r="D12" s="2">
        <f>B12*C12</f>
        <v>0</v>
      </c>
      <c r="I12" s="15" t="s">
        <v>25</v>
      </c>
      <c r="J12" s="16"/>
      <c r="K12" s="16"/>
      <c r="L12" s="17"/>
    </row>
    <row r="13" spans="1:12" x14ac:dyDescent="0.25">
      <c r="A13" t="s">
        <v>16</v>
      </c>
      <c r="B13" s="2">
        <v>3</v>
      </c>
      <c r="C13" s="2">
        <v>25</v>
      </c>
      <c r="D13" s="2">
        <f>B13*C13</f>
        <v>75</v>
      </c>
      <c r="I13" t="s">
        <v>7</v>
      </c>
      <c r="K13">
        <v>20</v>
      </c>
    </row>
    <row r="14" spans="1:12" x14ac:dyDescent="0.25">
      <c r="A14" t="s">
        <v>17</v>
      </c>
      <c r="B14" s="2">
        <f>8+3</f>
        <v>11</v>
      </c>
      <c r="C14" s="2">
        <v>10</v>
      </c>
      <c r="D14" s="2">
        <f>B14*C14</f>
        <v>110</v>
      </c>
      <c r="E14" t="s">
        <v>12</v>
      </c>
      <c r="F14" t="s">
        <v>13</v>
      </c>
      <c r="G14" t="s">
        <v>14</v>
      </c>
    </row>
    <row r="15" spans="1:12" x14ac:dyDescent="0.25">
      <c r="C15" t="s">
        <v>18</v>
      </c>
      <c r="D15" s="2">
        <f>D12+D14+D13</f>
        <v>185</v>
      </c>
      <c r="E15">
        <v>515</v>
      </c>
      <c r="F15">
        <v>0</v>
      </c>
      <c r="G15">
        <f>D15+E15-F15</f>
        <v>700</v>
      </c>
    </row>
    <row r="16" spans="1:12" ht="15.75" thickBot="1" x14ac:dyDescent="0.3">
      <c r="E16">
        <f>E15+D15</f>
        <v>700</v>
      </c>
    </row>
    <row r="17" spans="1:12" ht="15.75" thickBot="1" x14ac:dyDescent="0.3">
      <c r="C17" s="6" t="s">
        <v>19</v>
      </c>
      <c r="D17" s="8"/>
    </row>
    <row r="18" spans="1:12" ht="15.75" thickBot="1" x14ac:dyDescent="0.3">
      <c r="A18" t="s">
        <v>3</v>
      </c>
      <c r="B18" t="s">
        <v>4</v>
      </c>
      <c r="C18" t="s">
        <v>5</v>
      </c>
      <c r="D18" t="s">
        <v>6</v>
      </c>
      <c r="E18" t="s">
        <v>12</v>
      </c>
      <c r="F18" t="s">
        <v>13</v>
      </c>
      <c r="G18" t="s">
        <v>14</v>
      </c>
      <c r="J18" s="15" t="s">
        <v>20</v>
      </c>
      <c r="K18" s="16"/>
      <c r="L18" s="17"/>
    </row>
    <row r="19" spans="1:12" x14ac:dyDescent="0.25">
      <c r="A19" t="s">
        <v>7</v>
      </c>
      <c r="B19" s="1">
        <v>0</v>
      </c>
      <c r="C19" s="1">
        <v>35</v>
      </c>
      <c r="D19" s="2">
        <f>B19*C19</f>
        <v>0</v>
      </c>
      <c r="E19">
        <v>0</v>
      </c>
      <c r="I19" t="s">
        <v>3</v>
      </c>
      <c r="J19" t="s">
        <v>4</v>
      </c>
      <c r="K19" t="s">
        <v>5</v>
      </c>
      <c r="L19" t="s">
        <v>6</v>
      </c>
    </row>
    <row r="20" spans="1:12" x14ac:dyDescent="0.25">
      <c r="A20" t="s">
        <v>7</v>
      </c>
      <c r="B20" s="1">
        <v>0</v>
      </c>
      <c r="C20" s="1">
        <v>25</v>
      </c>
      <c r="D20" s="2">
        <f>B20*C20</f>
        <v>0</v>
      </c>
      <c r="I20" t="s">
        <v>7</v>
      </c>
      <c r="J20" s="2">
        <v>77</v>
      </c>
      <c r="K20" s="2">
        <v>20</v>
      </c>
      <c r="L20" s="2">
        <f>J20*K20</f>
        <v>1540</v>
      </c>
    </row>
    <row r="21" spans="1:12" x14ac:dyDescent="0.25">
      <c r="A21" t="s">
        <v>10</v>
      </c>
      <c r="B21" s="2">
        <v>0</v>
      </c>
      <c r="C21" s="2">
        <v>10</v>
      </c>
      <c r="D21" s="2">
        <f>B21*C21</f>
        <v>0</v>
      </c>
      <c r="I21" t="s">
        <v>10</v>
      </c>
      <c r="J21" s="2">
        <v>15</v>
      </c>
      <c r="K21" s="2">
        <v>10</v>
      </c>
      <c r="L21" s="2">
        <f>J21*K21</f>
        <v>150</v>
      </c>
    </row>
    <row r="22" spans="1:12" x14ac:dyDescent="0.25">
      <c r="B22" s="2"/>
      <c r="C22" s="2" t="s">
        <v>15</v>
      </c>
      <c r="D22" s="2">
        <f>SUM(D19:D21)</f>
        <v>0</v>
      </c>
      <c r="E22">
        <v>9144</v>
      </c>
      <c r="F22">
        <v>0</v>
      </c>
      <c r="G22">
        <f>D22+E22-F22</f>
        <v>9144</v>
      </c>
      <c r="J22" s="1"/>
      <c r="K22" s="2" t="s">
        <v>15</v>
      </c>
      <c r="L22" s="2">
        <f>L20+L21</f>
        <v>1690</v>
      </c>
    </row>
    <row r="23" spans="1:12" ht="15.75" thickBot="1" x14ac:dyDescent="0.3">
      <c r="B23" s="2"/>
      <c r="C23" s="2"/>
      <c r="D23" s="2"/>
      <c r="E23">
        <f>D22+E22</f>
        <v>9144</v>
      </c>
    </row>
    <row r="24" spans="1:12" ht="15.75" thickBot="1" x14ac:dyDescent="0.3">
      <c r="A24" t="s">
        <v>16</v>
      </c>
      <c r="B24" s="2">
        <v>0</v>
      </c>
      <c r="C24" s="2">
        <v>25</v>
      </c>
      <c r="D24" s="2">
        <f>B24*C24</f>
        <v>0</v>
      </c>
      <c r="F24" s="2"/>
      <c r="G24" s="2"/>
      <c r="I24" s="1"/>
      <c r="J24" s="15" t="s">
        <v>21</v>
      </c>
      <c r="K24" s="16"/>
      <c r="L24" s="17"/>
    </row>
    <row r="25" spans="1:12" x14ac:dyDescent="0.25">
      <c r="A25" t="s">
        <v>17</v>
      </c>
      <c r="B25" s="2">
        <v>0</v>
      </c>
      <c r="C25" s="2">
        <v>10</v>
      </c>
      <c r="D25" s="2">
        <f>B25*C25</f>
        <v>0</v>
      </c>
      <c r="E25" t="s">
        <v>12</v>
      </c>
      <c r="F25" t="s">
        <v>13</v>
      </c>
      <c r="G25" t="s">
        <v>14</v>
      </c>
      <c r="H25" s="2"/>
      <c r="I25" t="s">
        <v>11</v>
      </c>
      <c r="J25" s="2">
        <v>0</v>
      </c>
      <c r="K25" s="2">
        <v>10</v>
      </c>
      <c r="L25" s="1">
        <f>J25*K25</f>
        <v>0</v>
      </c>
    </row>
    <row r="26" spans="1:12" x14ac:dyDescent="0.25">
      <c r="C26" t="s">
        <v>15</v>
      </c>
      <c r="D26" s="1">
        <f>D25+D24</f>
        <v>0</v>
      </c>
      <c r="E26">
        <v>2262</v>
      </c>
      <c r="F26">
        <v>0</v>
      </c>
      <c r="G26">
        <f>D26+E26-F26</f>
        <v>2262</v>
      </c>
      <c r="H26" s="2"/>
      <c r="J26" s="1"/>
      <c r="K26" s="1" t="s">
        <v>18</v>
      </c>
      <c r="L26" s="1">
        <f>L25</f>
        <v>0</v>
      </c>
    </row>
    <row r="27" spans="1:12" x14ac:dyDescent="0.25">
      <c r="E27">
        <f>D26+E26</f>
        <v>2262</v>
      </c>
      <c r="J27" s="2"/>
      <c r="K27" s="2"/>
      <c r="L27" s="1"/>
    </row>
    <row r="28" spans="1:12" ht="15.75" thickBot="1" x14ac:dyDescent="0.3">
      <c r="I28" t="s">
        <v>17</v>
      </c>
      <c r="J28" s="1">
        <v>0</v>
      </c>
      <c r="K28" s="1">
        <v>10</v>
      </c>
      <c r="L28" s="1">
        <f>J28*K28</f>
        <v>0</v>
      </c>
    </row>
    <row r="29" spans="1:12" ht="15.75" thickBot="1" x14ac:dyDescent="0.3">
      <c r="B29" s="6" t="s">
        <v>22</v>
      </c>
      <c r="C29" s="7"/>
      <c r="D29" s="8"/>
      <c r="J29" s="2"/>
      <c r="K29" s="2" t="s">
        <v>18</v>
      </c>
      <c r="L29" s="2">
        <f>L28</f>
        <v>0</v>
      </c>
    </row>
    <row r="30" spans="1:12" x14ac:dyDescent="0.25">
      <c r="A30" t="s">
        <v>3</v>
      </c>
      <c r="B30" t="s">
        <v>4</v>
      </c>
      <c r="C30" t="s">
        <v>5</v>
      </c>
      <c r="D30" t="s">
        <v>6</v>
      </c>
    </row>
    <row r="31" spans="1:12" x14ac:dyDescent="0.25">
      <c r="A31" t="s">
        <v>23</v>
      </c>
      <c r="B31" s="1">
        <v>0</v>
      </c>
      <c r="C31" s="1">
        <v>25</v>
      </c>
      <c r="D31" s="2">
        <f>B31*C31</f>
        <v>0</v>
      </c>
    </row>
    <row r="32" spans="1:12" x14ac:dyDescent="0.25">
      <c r="A32" t="s">
        <v>24</v>
      </c>
      <c r="B32" s="1">
        <v>0</v>
      </c>
      <c r="C32" s="1">
        <v>10</v>
      </c>
      <c r="D32" s="2">
        <f>B32*C32</f>
        <v>0</v>
      </c>
    </row>
    <row r="33" spans="1:4" x14ac:dyDescent="0.25">
      <c r="A33" t="s">
        <v>10</v>
      </c>
      <c r="B33" s="2">
        <v>0</v>
      </c>
      <c r="C33" s="2">
        <v>10</v>
      </c>
      <c r="D33" s="2">
        <f>B33*C33</f>
        <v>0</v>
      </c>
    </row>
    <row r="34" spans="1:4" x14ac:dyDescent="0.25">
      <c r="B34" s="2"/>
      <c r="C34" s="2" t="s">
        <v>15</v>
      </c>
      <c r="D34" s="2">
        <f>D31+D33</f>
        <v>0</v>
      </c>
    </row>
    <row r="35" spans="1:4" x14ac:dyDescent="0.25">
      <c r="B35" s="2"/>
      <c r="C35" s="2"/>
      <c r="D35" s="2"/>
    </row>
    <row r="36" spans="1:4" x14ac:dyDescent="0.25">
      <c r="A36" t="s">
        <v>16</v>
      </c>
      <c r="B36" s="2">
        <v>0</v>
      </c>
      <c r="C36" s="2">
        <v>25</v>
      </c>
      <c r="D36" s="2">
        <f>B36*C36</f>
        <v>0</v>
      </c>
    </row>
    <row r="37" spans="1:4" x14ac:dyDescent="0.25">
      <c r="C37" t="s">
        <v>15</v>
      </c>
      <c r="D37" s="1">
        <f>D36</f>
        <v>0</v>
      </c>
    </row>
  </sheetData>
  <mergeCells count="8">
    <mergeCell ref="J24:L24"/>
    <mergeCell ref="B29:D29"/>
    <mergeCell ref="B1:K2"/>
    <mergeCell ref="C4:D4"/>
    <mergeCell ref="I4:L4"/>
    <mergeCell ref="I12:L12"/>
    <mergeCell ref="C17:D17"/>
    <mergeCell ref="J18:L1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workbookViewId="0">
      <selection activeCell="E27" sqref="E27"/>
    </sheetView>
  </sheetViews>
  <sheetFormatPr defaultRowHeight="15" x14ac:dyDescent="0.25"/>
  <cols>
    <col min="5" max="5" width="11.42578125" bestFit="1" customWidth="1"/>
    <col min="7" max="7" width="12.42578125" bestFit="1" customWidth="1"/>
  </cols>
  <sheetData>
    <row r="1" spans="1:12" x14ac:dyDescent="0.25">
      <c r="B1" s="9" t="s">
        <v>0</v>
      </c>
      <c r="C1" s="10"/>
      <c r="D1" s="10"/>
      <c r="E1" s="10"/>
      <c r="F1" s="10"/>
      <c r="G1" s="10"/>
      <c r="H1" s="10"/>
      <c r="I1" s="10"/>
      <c r="J1" s="10"/>
      <c r="K1" s="11"/>
    </row>
    <row r="2" spans="1:12" ht="15.75" thickBot="1" x14ac:dyDescent="0.3">
      <c r="B2" s="12"/>
      <c r="C2" s="13"/>
      <c r="D2" s="13"/>
      <c r="E2" s="13"/>
      <c r="F2" s="13"/>
      <c r="G2" s="13"/>
      <c r="H2" s="13"/>
      <c r="I2" s="13"/>
      <c r="J2" s="13"/>
      <c r="K2" s="14"/>
    </row>
    <row r="3" spans="1:12" ht="15.75" thickBot="1" x14ac:dyDescent="0.3"/>
    <row r="4" spans="1:12" ht="15.75" thickBot="1" x14ac:dyDescent="0.3">
      <c r="C4" s="6" t="s">
        <v>1</v>
      </c>
      <c r="D4" s="8"/>
      <c r="I4" s="15" t="s">
        <v>2</v>
      </c>
      <c r="J4" s="16"/>
      <c r="K4" s="16"/>
      <c r="L4" s="17"/>
    </row>
    <row r="5" spans="1:12" x14ac:dyDescent="0.25">
      <c r="A5" t="s">
        <v>3</v>
      </c>
      <c r="B5" t="s">
        <v>4</v>
      </c>
      <c r="C5" t="s">
        <v>5</v>
      </c>
      <c r="D5" t="s">
        <v>6</v>
      </c>
      <c r="I5" t="s">
        <v>3</v>
      </c>
      <c r="J5" t="s">
        <v>4</v>
      </c>
      <c r="K5" t="s">
        <v>5</v>
      </c>
      <c r="L5" t="s">
        <v>6</v>
      </c>
    </row>
    <row r="6" spans="1:12" x14ac:dyDescent="0.25">
      <c r="A6" t="s">
        <v>7</v>
      </c>
      <c r="B6" s="1">
        <v>0</v>
      </c>
      <c r="C6" s="1">
        <v>35</v>
      </c>
      <c r="D6" s="1">
        <f>B6*C6</f>
        <v>0</v>
      </c>
      <c r="G6">
        <f>11959+1230</f>
        <v>13189</v>
      </c>
      <c r="I6" t="s">
        <v>7</v>
      </c>
      <c r="J6" s="1">
        <v>0</v>
      </c>
      <c r="K6" s="1">
        <v>30</v>
      </c>
      <c r="L6" s="1">
        <f>J6*K6</f>
        <v>0</v>
      </c>
    </row>
    <row r="7" spans="1:12" x14ac:dyDescent="0.25">
      <c r="A7" t="s">
        <v>8</v>
      </c>
      <c r="B7" s="1">
        <v>0</v>
      </c>
      <c r="C7" s="1">
        <v>30</v>
      </c>
      <c r="D7" s="1">
        <f>B7*C7</f>
        <v>0</v>
      </c>
      <c r="J7" s="1"/>
      <c r="K7" s="1"/>
      <c r="L7" s="1"/>
    </row>
    <row r="8" spans="1:12" x14ac:dyDescent="0.25">
      <c r="A8" t="s">
        <v>9</v>
      </c>
      <c r="B8" s="2">
        <v>0</v>
      </c>
      <c r="C8" s="2">
        <v>20</v>
      </c>
      <c r="D8" s="1">
        <f>B8*C8</f>
        <v>0</v>
      </c>
      <c r="I8" t="s">
        <v>10</v>
      </c>
      <c r="J8" s="2">
        <v>0</v>
      </c>
      <c r="K8" s="2">
        <v>25</v>
      </c>
      <c r="L8" s="1">
        <f>J8*K8</f>
        <v>0</v>
      </c>
    </row>
    <row r="9" spans="1:12" x14ac:dyDescent="0.25">
      <c r="A9" t="s">
        <v>11</v>
      </c>
      <c r="B9" s="2">
        <f>20+20+21+20+21+21+20+20+17+6</f>
        <v>186</v>
      </c>
      <c r="C9" s="2">
        <v>10</v>
      </c>
      <c r="D9" s="1">
        <f>B9*C9</f>
        <v>1860</v>
      </c>
      <c r="E9" t="s">
        <v>12</v>
      </c>
      <c r="F9" t="s">
        <v>13</v>
      </c>
      <c r="G9" t="s">
        <v>14</v>
      </c>
      <c r="J9" s="2"/>
      <c r="K9" s="2"/>
      <c r="L9" s="1"/>
    </row>
    <row r="10" spans="1:12" x14ac:dyDescent="0.25">
      <c r="B10" s="2"/>
      <c r="C10" s="2" t="s">
        <v>15</v>
      </c>
      <c r="D10" s="2">
        <f>D6+D8+D7+D9</f>
        <v>1860</v>
      </c>
      <c r="E10">
        <v>11709</v>
      </c>
      <c r="F10">
        <v>0</v>
      </c>
      <c r="G10">
        <f>D10+E10-F10</f>
        <v>13569</v>
      </c>
      <c r="J10" s="2"/>
      <c r="K10" s="2" t="s">
        <v>15</v>
      </c>
      <c r="L10" s="2">
        <f>L6+L8</f>
        <v>0</v>
      </c>
    </row>
    <row r="11" spans="1:12" ht="15.75" thickBot="1" x14ac:dyDescent="0.3">
      <c r="B11" s="2"/>
      <c r="C11" s="2"/>
      <c r="D11" s="2"/>
      <c r="E11">
        <f>E10+D10</f>
        <v>13569</v>
      </c>
    </row>
    <row r="12" spans="1:12" ht="15.75" thickBot="1" x14ac:dyDescent="0.3">
      <c r="A12" t="s">
        <v>16</v>
      </c>
      <c r="B12" s="2">
        <v>0</v>
      </c>
      <c r="C12" s="2">
        <v>30</v>
      </c>
      <c r="D12" s="2">
        <f>B12*C12</f>
        <v>0</v>
      </c>
      <c r="I12" s="15" t="s">
        <v>25</v>
      </c>
      <c r="J12" s="16"/>
      <c r="K12" s="16"/>
      <c r="L12" s="17"/>
    </row>
    <row r="13" spans="1:12" x14ac:dyDescent="0.25">
      <c r="A13" t="s">
        <v>16</v>
      </c>
      <c r="B13" s="2">
        <v>5</v>
      </c>
      <c r="C13" s="2">
        <v>25</v>
      </c>
      <c r="D13" s="2">
        <f>B13*C13</f>
        <v>125</v>
      </c>
      <c r="I13" t="s">
        <v>7</v>
      </c>
      <c r="K13">
        <v>20</v>
      </c>
    </row>
    <row r="14" spans="1:12" x14ac:dyDescent="0.25">
      <c r="A14" t="s">
        <v>17</v>
      </c>
      <c r="B14" s="2">
        <v>8</v>
      </c>
      <c r="C14" s="2">
        <v>10</v>
      </c>
      <c r="D14" s="2">
        <f>B14*C14</f>
        <v>80</v>
      </c>
      <c r="E14" t="s">
        <v>12</v>
      </c>
      <c r="F14" t="s">
        <v>13</v>
      </c>
      <c r="G14" t="s">
        <v>14</v>
      </c>
    </row>
    <row r="15" spans="1:12" x14ac:dyDescent="0.25">
      <c r="C15" t="s">
        <v>18</v>
      </c>
      <c r="D15" s="2">
        <f>D12+D14+D13</f>
        <v>205</v>
      </c>
      <c r="E15">
        <v>700</v>
      </c>
      <c r="F15">
        <v>0</v>
      </c>
      <c r="G15">
        <f>D15+E15-F15</f>
        <v>905</v>
      </c>
    </row>
    <row r="16" spans="1:12" ht="15.75" thickBot="1" x14ac:dyDescent="0.3">
      <c r="E16">
        <f>E15+D15</f>
        <v>905</v>
      </c>
    </row>
    <row r="17" spans="1:12" ht="15.75" thickBot="1" x14ac:dyDescent="0.3">
      <c r="C17" s="6" t="s">
        <v>19</v>
      </c>
      <c r="D17" s="8"/>
    </row>
    <row r="18" spans="1:12" ht="15.75" thickBot="1" x14ac:dyDescent="0.3">
      <c r="A18" t="s">
        <v>3</v>
      </c>
      <c r="B18" t="s">
        <v>4</v>
      </c>
      <c r="C18" t="s">
        <v>5</v>
      </c>
      <c r="D18" t="s">
        <v>6</v>
      </c>
      <c r="E18" t="s">
        <v>12</v>
      </c>
      <c r="F18" t="s">
        <v>13</v>
      </c>
      <c r="G18" t="s">
        <v>14</v>
      </c>
      <c r="J18" s="15" t="s">
        <v>20</v>
      </c>
      <c r="K18" s="16"/>
      <c r="L18" s="17"/>
    </row>
    <row r="19" spans="1:12" x14ac:dyDescent="0.25">
      <c r="A19" t="s">
        <v>7</v>
      </c>
      <c r="B19" s="1">
        <v>0</v>
      </c>
      <c r="C19" s="1">
        <v>35</v>
      </c>
      <c r="D19" s="2">
        <f>B19*C19</f>
        <v>0</v>
      </c>
      <c r="E19">
        <v>0</v>
      </c>
      <c r="I19" t="s">
        <v>3</v>
      </c>
      <c r="J19" t="s">
        <v>4</v>
      </c>
      <c r="K19" t="s">
        <v>5</v>
      </c>
      <c r="L19" t="s">
        <v>6</v>
      </c>
    </row>
    <row r="20" spans="1:12" x14ac:dyDescent="0.25">
      <c r="A20" t="s">
        <v>7</v>
      </c>
      <c r="B20" s="1">
        <v>6</v>
      </c>
      <c r="C20" s="1">
        <v>30</v>
      </c>
      <c r="D20" s="2">
        <f>B20*C20</f>
        <v>180</v>
      </c>
      <c r="I20" t="s">
        <v>7</v>
      </c>
      <c r="J20" s="2">
        <v>0</v>
      </c>
      <c r="K20" s="2">
        <v>20</v>
      </c>
      <c r="L20" s="2">
        <f>J20*K20</f>
        <v>0</v>
      </c>
    </row>
    <row r="21" spans="1:12" x14ac:dyDescent="0.25">
      <c r="A21" t="s">
        <v>10</v>
      </c>
      <c r="B21" s="2">
        <f>28+2+5</f>
        <v>35</v>
      </c>
      <c r="C21" s="2">
        <v>10</v>
      </c>
      <c r="D21" s="2">
        <f>B21*C21</f>
        <v>350</v>
      </c>
      <c r="I21" t="s">
        <v>10</v>
      </c>
      <c r="J21" s="2">
        <v>0</v>
      </c>
      <c r="K21" s="2">
        <v>10</v>
      </c>
      <c r="L21" s="2">
        <f>J21*K21</f>
        <v>0</v>
      </c>
    </row>
    <row r="22" spans="1:12" x14ac:dyDescent="0.25">
      <c r="B22" s="2"/>
      <c r="C22" s="2" t="s">
        <v>15</v>
      </c>
      <c r="D22" s="2">
        <f>SUM(D19:D21)</f>
        <v>530</v>
      </c>
      <c r="E22">
        <v>9144</v>
      </c>
      <c r="F22">
        <v>500</v>
      </c>
      <c r="G22">
        <f>D22+E22-F22</f>
        <v>9174</v>
      </c>
      <c r="J22" s="1"/>
      <c r="K22" s="2" t="s">
        <v>15</v>
      </c>
      <c r="L22" s="2">
        <f>L20+L21</f>
        <v>0</v>
      </c>
    </row>
    <row r="23" spans="1:12" ht="15.75" thickBot="1" x14ac:dyDescent="0.3">
      <c r="B23" s="2"/>
      <c r="C23" s="2"/>
      <c r="D23" s="2"/>
      <c r="E23">
        <f>D22+E22</f>
        <v>9674</v>
      </c>
    </row>
    <row r="24" spans="1:12" ht="15.75" thickBot="1" x14ac:dyDescent="0.3">
      <c r="A24" t="s">
        <v>16</v>
      </c>
      <c r="B24" s="2">
        <v>0</v>
      </c>
      <c r="C24" s="2">
        <v>25</v>
      </c>
      <c r="D24" s="2">
        <f>B24*C24</f>
        <v>0</v>
      </c>
      <c r="F24" s="2"/>
      <c r="G24" s="2"/>
      <c r="I24" s="1"/>
      <c r="J24" s="15" t="s">
        <v>21</v>
      </c>
      <c r="K24" s="16"/>
      <c r="L24" s="17"/>
    </row>
    <row r="25" spans="1:12" x14ac:dyDescent="0.25">
      <c r="A25" t="s">
        <v>17</v>
      </c>
      <c r="B25" s="2">
        <v>0</v>
      </c>
      <c r="C25" s="2">
        <v>10</v>
      </c>
      <c r="D25" s="2">
        <f>B25*C25</f>
        <v>0</v>
      </c>
      <c r="E25" t="s">
        <v>12</v>
      </c>
      <c r="F25" t="s">
        <v>13</v>
      </c>
      <c r="G25" t="s">
        <v>14</v>
      </c>
      <c r="H25" s="2"/>
      <c r="I25" t="s">
        <v>11</v>
      </c>
      <c r="J25" s="2">
        <v>0</v>
      </c>
      <c r="K25" s="2">
        <v>10</v>
      </c>
      <c r="L25" s="1">
        <f>J25*K25</f>
        <v>0</v>
      </c>
    </row>
    <row r="26" spans="1:12" x14ac:dyDescent="0.25">
      <c r="C26" t="s">
        <v>15</v>
      </c>
      <c r="D26" s="1">
        <f>D25+D24</f>
        <v>0</v>
      </c>
      <c r="E26">
        <v>2262</v>
      </c>
      <c r="F26">
        <v>0</v>
      </c>
      <c r="G26">
        <f>D26+E26-F26</f>
        <v>2262</v>
      </c>
      <c r="H26" s="2"/>
      <c r="J26" s="1"/>
      <c r="K26" s="1" t="s">
        <v>18</v>
      </c>
      <c r="L26" s="1">
        <f>L25</f>
        <v>0</v>
      </c>
    </row>
    <row r="27" spans="1:12" x14ac:dyDescent="0.25">
      <c r="E27">
        <f>D26+E26</f>
        <v>2262</v>
      </c>
      <c r="J27" s="2"/>
      <c r="K27" s="2"/>
      <c r="L27" s="1"/>
    </row>
    <row r="28" spans="1:12" ht="15.75" thickBot="1" x14ac:dyDescent="0.3">
      <c r="I28" t="s">
        <v>17</v>
      </c>
      <c r="J28" s="1">
        <v>0</v>
      </c>
      <c r="K28" s="1">
        <v>10</v>
      </c>
      <c r="L28" s="1">
        <f>J28*K28</f>
        <v>0</v>
      </c>
    </row>
    <row r="29" spans="1:12" ht="15.75" thickBot="1" x14ac:dyDescent="0.3">
      <c r="B29" s="6" t="s">
        <v>22</v>
      </c>
      <c r="C29" s="7"/>
      <c r="D29" s="8"/>
      <c r="J29" s="2"/>
      <c r="K29" s="2" t="s">
        <v>18</v>
      </c>
      <c r="L29" s="2">
        <f>L28</f>
        <v>0</v>
      </c>
    </row>
    <row r="30" spans="1:12" x14ac:dyDescent="0.25">
      <c r="A30" t="s">
        <v>3</v>
      </c>
      <c r="B30" t="s">
        <v>4</v>
      </c>
      <c r="C30" t="s">
        <v>5</v>
      </c>
      <c r="D30" t="s">
        <v>6</v>
      </c>
    </row>
    <row r="31" spans="1:12" x14ac:dyDescent="0.25">
      <c r="A31" t="s">
        <v>23</v>
      </c>
      <c r="B31" s="1">
        <v>0</v>
      </c>
      <c r="C31" s="1">
        <v>25</v>
      </c>
      <c r="D31" s="2">
        <f>B31*C31</f>
        <v>0</v>
      </c>
    </row>
    <row r="32" spans="1:12" x14ac:dyDescent="0.25">
      <c r="A32" t="s">
        <v>24</v>
      </c>
      <c r="B32" s="1">
        <v>0</v>
      </c>
      <c r="C32" s="1">
        <v>10</v>
      </c>
      <c r="D32" s="2">
        <f>B32*C32</f>
        <v>0</v>
      </c>
    </row>
    <row r="33" spans="1:4" x14ac:dyDescent="0.25">
      <c r="A33" t="s">
        <v>10</v>
      </c>
      <c r="B33" s="2">
        <v>0</v>
      </c>
      <c r="C33" s="2">
        <v>10</v>
      </c>
      <c r="D33" s="2">
        <f>B33*C33</f>
        <v>0</v>
      </c>
    </row>
    <row r="34" spans="1:4" x14ac:dyDescent="0.25">
      <c r="B34" s="2"/>
      <c r="C34" s="2" t="s">
        <v>15</v>
      </c>
      <c r="D34" s="2">
        <f>D31+D33</f>
        <v>0</v>
      </c>
    </row>
    <row r="35" spans="1:4" x14ac:dyDescent="0.25">
      <c r="B35" s="2"/>
      <c r="C35" s="2"/>
      <c r="D35" s="2"/>
    </row>
    <row r="36" spans="1:4" x14ac:dyDescent="0.25">
      <c r="A36" t="s">
        <v>16</v>
      </c>
      <c r="B36" s="2">
        <v>0</v>
      </c>
      <c r="C36" s="2">
        <v>25</v>
      </c>
      <c r="D36" s="2">
        <f>B36*C36</f>
        <v>0</v>
      </c>
    </row>
    <row r="37" spans="1:4" x14ac:dyDescent="0.25">
      <c r="C37" t="s">
        <v>15</v>
      </c>
      <c r="D37" s="1">
        <f>D36</f>
        <v>0</v>
      </c>
    </row>
  </sheetData>
  <mergeCells count="8">
    <mergeCell ref="J24:L24"/>
    <mergeCell ref="B29:D29"/>
    <mergeCell ref="B1:K2"/>
    <mergeCell ref="C4:D4"/>
    <mergeCell ref="I4:L4"/>
    <mergeCell ref="I12:L12"/>
    <mergeCell ref="C17:D17"/>
    <mergeCell ref="J18:L1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workbookViewId="0">
      <selection activeCell="G27" sqref="G27"/>
    </sheetView>
  </sheetViews>
  <sheetFormatPr defaultRowHeight="15" x14ac:dyDescent="0.25"/>
  <cols>
    <col min="5" max="5" width="11.42578125" bestFit="1" customWidth="1"/>
    <col min="7" max="7" width="12.42578125" bestFit="1" customWidth="1"/>
  </cols>
  <sheetData>
    <row r="1" spans="1:12" x14ac:dyDescent="0.25">
      <c r="B1" s="9" t="s">
        <v>0</v>
      </c>
      <c r="C1" s="10"/>
      <c r="D1" s="10"/>
      <c r="E1" s="10"/>
      <c r="F1" s="10"/>
      <c r="G1" s="10"/>
      <c r="H1" s="10"/>
      <c r="I1" s="10"/>
      <c r="J1" s="10"/>
      <c r="K1" s="11"/>
    </row>
    <row r="2" spans="1:12" ht="15.75" thickBot="1" x14ac:dyDescent="0.3">
      <c r="B2" s="12"/>
      <c r="C2" s="13"/>
      <c r="D2" s="13"/>
      <c r="E2" s="13"/>
      <c r="F2" s="13"/>
      <c r="G2" s="13"/>
      <c r="H2" s="13"/>
      <c r="I2" s="13"/>
      <c r="J2" s="13"/>
      <c r="K2" s="14"/>
    </row>
    <row r="3" spans="1:12" ht="15.75" thickBot="1" x14ac:dyDescent="0.3"/>
    <row r="4" spans="1:12" ht="15.75" thickBot="1" x14ac:dyDescent="0.3">
      <c r="C4" s="6" t="s">
        <v>1</v>
      </c>
      <c r="D4" s="8"/>
      <c r="I4" s="15" t="s">
        <v>2</v>
      </c>
      <c r="J4" s="16"/>
      <c r="K4" s="16"/>
      <c r="L4" s="17"/>
    </row>
    <row r="5" spans="1:12" x14ac:dyDescent="0.25">
      <c r="A5" t="s">
        <v>3</v>
      </c>
      <c r="B5" t="s">
        <v>4</v>
      </c>
      <c r="C5" t="s">
        <v>5</v>
      </c>
      <c r="D5" t="s">
        <v>6</v>
      </c>
      <c r="I5" t="s">
        <v>3</v>
      </c>
      <c r="J5" t="s">
        <v>4</v>
      </c>
      <c r="K5" t="s">
        <v>5</v>
      </c>
      <c r="L5" t="s">
        <v>6</v>
      </c>
    </row>
    <row r="6" spans="1:12" x14ac:dyDescent="0.25">
      <c r="A6" t="s">
        <v>7</v>
      </c>
      <c r="B6" s="1">
        <v>0</v>
      </c>
      <c r="C6" s="1">
        <v>35</v>
      </c>
      <c r="D6" s="1">
        <f>B6*C6</f>
        <v>0</v>
      </c>
      <c r="G6">
        <f>11959+1230</f>
        <v>13189</v>
      </c>
      <c r="I6" t="s">
        <v>7</v>
      </c>
      <c r="J6" s="1">
        <v>0</v>
      </c>
      <c r="K6" s="1">
        <v>30</v>
      </c>
      <c r="L6" s="1">
        <f>J6*K6</f>
        <v>0</v>
      </c>
    </row>
    <row r="7" spans="1:12" x14ac:dyDescent="0.25">
      <c r="A7" t="s">
        <v>8</v>
      </c>
      <c r="B7" s="1">
        <v>0</v>
      </c>
      <c r="C7" s="1">
        <v>30</v>
      </c>
      <c r="D7" s="1">
        <f>B7*C7</f>
        <v>0</v>
      </c>
      <c r="J7" s="1"/>
      <c r="K7" s="1"/>
      <c r="L7" s="1"/>
    </row>
    <row r="8" spans="1:12" x14ac:dyDescent="0.25">
      <c r="A8" t="s">
        <v>9</v>
      </c>
      <c r="B8" s="2">
        <v>0</v>
      </c>
      <c r="C8" s="2">
        <v>20</v>
      </c>
      <c r="D8" s="1">
        <f>B8*C8</f>
        <v>0</v>
      </c>
      <c r="I8" t="s">
        <v>10</v>
      </c>
      <c r="J8" s="2">
        <v>0</v>
      </c>
      <c r="K8" s="2">
        <v>25</v>
      </c>
      <c r="L8" s="1">
        <f>J8*K8</f>
        <v>0</v>
      </c>
    </row>
    <row r="9" spans="1:12" x14ac:dyDescent="0.25">
      <c r="A9" t="s">
        <v>11</v>
      </c>
      <c r="B9" s="2">
        <v>56.5</v>
      </c>
      <c r="C9" s="2">
        <v>10</v>
      </c>
      <c r="D9" s="1">
        <f>B9*C9</f>
        <v>565</v>
      </c>
      <c r="E9" t="s">
        <v>12</v>
      </c>
      <c r="F9" t="s">
        <v>13</v>
      </c>
      <c r="G9" t="s">
        <v>14</v>
      </c>
      <c r="J9" s="2"/>
      <c r="K9" s="2"/>
      <c r="L9" s="1"/>
    </row>
    <row r="10" spans="1:12" x14ac:dyDescent="0.25">
      <c r="B10" s="2"/>
      <c r="C10" s="2" t="s">
        <v>15</v>
      </c>
      <c r="D10" s="2">
        <f>D6+D8+D7+D9</f>
        <v>565</v>
      </c>
      <c r="E10">
        <v>13569</v>
      </c>
      <c r="F10">
        <v>0</v>
      </c>
      <c r="G10">
        <f>D10+E10-F10</f>
        <v>14134</v>
      </c>
      <c r="J10" s="2"/>
      <c r="K10" s="2" t="s">
        <v>15</v>
      </c>
      <c r="L10" s="2">
        <f>L6+L8</f>
        <v>0</v>
      </c>
    </row>
    <row r="11" spans="1:12" ht="15.75" thickBot="1" x14ac:dyDescent="0.3">
      <c r="B11" s="2"/>
      <c r="C11" s="2"/>
      <c r="D11" s="2"/>
      <c r="E11">
        <f>E10+D10</f>
        <v>14134</v>
      </c>
    </row>
    <row r="12" spans="1:12" ht="15.75" thickBot="1" x14ac:dyDescent="0.3">
      <c r="A12" t="s">
        <v>16</v>
      </c>
      <c r="B12" s="2">
        <v>0</v>
      </c>
      <c r="C12" s="2">
        <v>30</v>
      </c>
      <c r="D12" s="2">
        <f>B12*C12</f>
        <v>0</v>
      </c>
      <c r="I12" s="15" t="s">
        <v>25</v>
      </c>
      <c r="J12" s="16"/>
      <c r="K12" s="16"/>
      <c r="L12" s="17"/>
    </row>
    <row r="13" spans="1:12" x14ac:dyDescent="0.25">
      <c r="A13" t="s">
        <v>16</v>
      </c>
      <c r="B13" s="2">
        <v>10.5</v>
      </c>
      <c r="C13" s="2">
        <v>25</v>
      </c>
      <c r="D13" s="2">
        <f>B13*C13</f>
        <v>262.5</v>
      </c>
      <c r="I13" t="s">
        <v>7</v>
      </c>
      <c r="K13">
        <v>20</v>
      </c>
    </row>
    <row r="14" spans="1:12" x14ac:dyDescent="0.25">
      <c r="A14" t="s">
        <v>17</v>
      </c>
      <c r="B14" s="2">
        <v>2.5</v>
      </c>
      <c r="C14" s="2">
        <v>10</v>
      </c>
      <c r="D14" s="2">
        <f>B14*C14</f>
        <v>25</v>
      </c>
      <c r="E14" t="s">
        <v>12</v>
      </c>
      <c r="F14" t="s">
        <v>13</v>
      </c>
      <c r="G14" t="s">
        <v>14</v>
      </c>
    </row>
    <row r="15" spans="1:12" x14ac:dyDescent="0.25">
      <c r="C15" t="s">
        <v>18</v>
      </c>
      <c r="D15" s="2">
        <f>D12+D14+D13</f>
        <v>287.5</v>
      </c>
      <c r="E15">
        <v>905</v>
      </c>
      <c r="F15">
        <v>0</v>
      </c>
      <c r="G15">
        <f>D15+E15-F15</f>
        <v>1192.5</v>
      </c>
    </row>
    <row r="16" spans="1:12" ht="15.75" thickBot="1" x14ac:dyDescent="0.3">
      <c r="E16">
        <f>E15+D15</f>
        <v>1192.5</v>
      </c>
    </row>
    <row r="17" spans="1:12" ht="15.75" thickBot="1" x14ac:dyDescent="0.3">
      <c r="C17" s="6" t="s">
        <v>19</v>
      </c>
      <c r="D17" s="8"/>
    </row>
    <row r="18" spans="1:12" ht="15.75" thickBot="1" x14ac:dyDescent="0.3">
      <c r="A18" t="s">
        <v>3</v>
      </c>
      <c r="B18" t="s">
        <v>4</v>
      </c>
      <c r="C18" t="s">
        <v>5</v>
      </c>
      <c r="D18" t="s">
        <v>6</v>
      </c>
      <c r="E18" t="s">
        <v>12</v>
      </c>
      <c r="F18" t="s">
        <v>13</v>
      </c>
      <c r="G18" t="s">
        <v>14</v>
      </c>
      <c r="J18" s="15" t="s">
        <v>20</v>
      </c>
      <c r="K18" s="16"/>
      <c r="L18" s="17"/>
    </row>
    <row r="19" spans="1:12" x14ac:dyDescent="0.25">
      <c r="A19" t="s">
        <v>7</v>
      </c>
      <c r="B19" s="1">
        <v>0</v>
      </c>
      <c r="C19" s="1">
        <v>35</v>
      </c>
      <c r="D19" s="2">
        <f>B19*C19</f>
        <v>0</v>
      </c>
      <c r="E19">
        <v>0</v>
      </c>
      <c r="I19" t="s">
        <v>3</v>
      </c>
      <c r="J19" t="s">
        <v>4</v>
      </c>
      <c r="K19" t="s">
        <v>5</v>
      </c>
      <c r="L19" t="s">
        <v>6</v>
      </c>
    </row>
    <row r="20" spans="1:12" x14ac:dyDescent="0.25">
      <c r="A20" t="s">
        <v>7</v>
      </c>
      <c r="B20" s="1">
        <v>3.5</v>
      </c>
      <c r="C20" s="1">
        <v>30</v>
      </c>
      <c r="D20" s="2">
        <f>B20*C20</f>
        <v>105</v>
      </c>
      <c r="I20" t="s">
        <v>7</v>
      </c>
      <c r="J20" s="2">
        <v>0</v>
      </c>
      <c r="K20" s="2">
        <v>20</v>
      </c>
      <c r="L20" s="2">
        <f>J20*K20</f>
        <v>0</v>
      </c>
    </row>
    <row r="21" spans="1:12" x14ac:dyDescent="0.25">
      <c r="A21" t="s">
        <v>10</v>
      </c>
      <c r="B21" s="2">
        <v>33</v>
      </c>
      <c r="C21" s="2">
        <v>10</v>
      </c>
      <c r="D21" s="2">
        <f>B21*C21</f>
        <v>330</v>
      </c>
      <c r="I21" t="s">
        <v>10</v>
      </c>
      <c r="J21" s="2">
        <v>0</v>
      </c>
      <c r="K21" s="2">
        <v>10</v>
      </c>
      <c r="L21" s="2">
        <f>J21*K21</f>
        <v>0</v>
      </c>
    </row>
    <row r="22" spans="1:12" x14ac:dyDescent="0.25">
      <c r="B22" s="2"/>
      <c r="C22" s="2" t="s">
        <v>15</v>
      </c>
      <c r="D22" s="2">
        <f>SUM(D19:D21)</f>
        <v>435</v>
      </c>
      <c r="E22">
        <v>9174</v>
      </c>
      <c r="F22">
        <v>400</v>
      </c>
      <c r="G22">
        <f>D22+E22-F22</f>
        <v>9209</v>
      </c>
      <c r="J22" s="1"/>
      <c r="K22" s="2" t="s">
        <v>15</v>
      </c>
      <c r="L22" s="2">
        <f>L20+L21</f>
        <v>0</v>
      </c>
    </row>
    <row r="23" spans="1:12" ht="15.75" thickBot="1" x14ac:dyDescent="0.3">
      <c r="B23" s="2"/>
      <c r="C23" s="2"/>
      <c r="D23" s="2"/>
      <c r="E23">
        <f>D22+E22</f>
        <v>9609</v>
      </c>
    </row>
    <row r="24" spans="1:12" ht="15.75" thickBot="1" x14ac:dyDescent="0.3">
      <c r="A24" t="s">
        <v>16</v>
      </c>
      <c r="B24" s="2">
        <v>3.5</v>
      </c>
      <c r="C24" s="2">
        <v>25</v>
      </c>
      <c r="D24" s="2">
        <f>B24*C24</f>
        <v>87.5</v>
      </c>
      <c r="F24" s="2"/>
      <c r="G24" s="2"/>
      <c r="I24" s="1"/>
      <c r="J24" s="15" t="s">
        <v>21</v>
      </c>
      <c r="K24" s="16"/>
      <c r="L24" s="17"/>
    </row>
    <row r="25" spans="1:12" x14ac:dyDescent="0.25">
      <c r="A25" t="s">
        <v>17</v>
      </c>
      <c r="B25" s="2">
        <v>3</v>
      </c>
      <c r="C25" s="2">
        <v>10</v>
      </c>
      <c r="D25" s="2">
        <f>B25*C25</f>
        <v>30</v>
      </c>
      <c r="E25" t="s">
        <v>12</v>
      </c>
      <c r="F25" t="s">
        <v>13</v>
      </c>
      <c r="G25" t="s">
        <v>14</v>
      </c>
      <c r="H25" s="2"/>
      <c r="I25" t="s">
        <v>11</v>
      </c>
      <c r="J25" s="2">
        <v>0</v>
      </c>
      <c r="K25" s="2">
        <v>10</v>
      </c>
      <c r="L25" s="1">
        <f>J25*K25</f>
        <v>0</v>
      </c>
    </row>
    <row r="26" spans="1:12" x14ac:dyDescent="0.25">
      <c r="C26" t="s">
        <v>15</v>
      </c>
      <c r="D26" s="1">
        <f>D25+D24</f>
        <v>117.5</v>
      </c>
      <c r="E26">
        <v>2262</v>
      </c>
      <c r="F26">
        <v>200</v>
      </c>
      <c r="G26">
        <f>D26+E26-F26</f>
        <v>2179.5</v>
      </c>
      <c r="H26" s="2"/>
      <c r="J26" s="1"/>
      <c r="K26" s="1" t="s">
        <v>18</v>
      </c>
      <c r="L26" s="1">
        <f>L25</f>
        <v>0</v>
      </c>
    </row>
    <row r="27" spans="1:12" x14ac:dyDescent="0.25">
      <c r="E27">
        <f>D26+E26</f>
        <v>2379.5</v>
      </c>
      <c r="J27" s="2"/>
      <c r="K27" s="2"/>
      <c r="L27" s="1"/>
    </row>
    <row r="28" spans="1:12" ht="15.75" thickBot="1" x14ac:dyDescent="0.3">
      <c r="I28" t="s">
        <v>17</v>
      </c>
      <c r="J28" s="1">
        <v>0</v>
      </c>
      <c r="K28" s="1">
        <v>10</v>
      </c>
      <c r="L28" s="1">
        <f>J28*K28</f>
        <v>0</v>
      </c>
    </row>
    <row r="29" spans="1:12" ht="15.75" thickBot="1" x14ac:dyDescent="0.3">
      <c r="B29" s="6" t="s">
        <v>22</v>
      </c>
      <c r="C29" s="7"/>
      <c r="D29" s="8"/>
      <c r="J29" s="2"/>
      <c r="K29" s="2" t="s">
        <v>18</v>
      </c>
      <c r="L29" s="2">
        <f>L28</f>
        <v>0</v>
      </c>
    </row>
    <row r="30" spans="1:12" x14ac:dyDescent="0.25">
      <c r="A30" t="s">
        <v>3</v>
      </c>
      <c r="B30" t="s">
        <v>4</v>
      </c>
      <c r="C30" t="s">
        <v>5</v>
      </c>
      <c r="D30" t="s">
        <v>6</v>
      </c>
    </row>
    <row r="31" spans="1:12" x14ac:dyDescent="0.25">
      <c r="A31" t="s">
        <v>23</v>
      </c>
      <c r="B31" s="1">
        <v>0</v>
      </c>
      <c r="C31" s="1">
        <v>25</v>
      </c>
      <c r="D31" s="2">
        <f>B31*C31</f>
        <v>0</v>
      </c>
    </row>
    <row r="32" spans="1:12" x14ac:dyDescent="0.25">
      <c r="A32" t="s">
        <v>24</v>
      </c>
      <c r="B32" s="1">
        <v>0</v>
      </c>
      <c r="C32" s="1">
        <v>10</v>
      </c>
      <c r="D32" s="2">
        <f>B32*C32</f>
        <v>0</v>
      </c>
    </row>
    <row r="33" spans="1:4" x14ac:dyDescent="0.25">
      <c r="A33" t="s">
        <v>10</v>
      </c>
      <c r="B33" s="2">
        <v>0</v>
      </c>
      <c r="C33" s="2">
        <v>10</v>
      </c>
      <c r="D33" s="2">
        <f>B33*C33</f>
        <v>0</v>
      </c>
    </row>
    <row r="34" spans="1:4" x14ac:dyDescent="0.25">
      <c r="B34" s="2"/>
      <c r="C34" s="2" t="s">
        <v>15</v>
      </c>
      <c r="D34" s="2">
        <f>D31+D33</f>
        <v>0</v>
      </c>
    </row>
    <row r="35" spans="1:4" x14ac:dyDescent="0.25">
      <c r="B35" s="2"/>
      <c r="C35" s="2"/>
      <c r="D35" s="2"/>
    </row>
    <row r="36" spans="1:4" x14ac:dyDescent="0.25">
      <c r="A36" t="s">
        <v>16</v>
      </c>
      <c r="B36" s="2">
        <v>0</v>
      </c>
      <c r="C36" s="2">
        <v>25</v>
      </c>
      <c r="D36" s="2">
        <f>B36*C36</f>
        <v>0</v>
      </c>
    </row>
    <row r="37" spans="1:4" x14ac:dyDescent="0.25">
      <c r="C37" t="s">
        <v>15</v>
      </c>
      <c r="D37" s="1">
        <f>D36</f>
        <v>0</v>
      </c>
    </row>
  </sheetData>
  <mergeCells count="8">
    <mergeCell ref="J24:L24"/>
    <mergeCell ref="B29:D29"/>
    <mergeCell ref="B1:K2"/>
    <mergeCell ref="C4:D4"/>
    <mergeCell ref="I4:L4"/>
    <mergeCell ref="I12:L12"/>
    <mergeCell ref="C17:D17"/>
    <mergeCell ref="J18:L1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7"/>
  <sheetViews>
    <sheetView workbookViewId="0">
      <selection activeCell="I28" sqref="I28"/>
    </sheetView>
  </sheetViews>
  <sheetFormatPr defaultRowHeight="15" x14ac:dyDescent="0.25"/>
  <cols>
    <col min="5" max="5" width="11.42578125" bestFit="1" customWidth="1"/>
    <col min="7" max="7" width="12.42578125" bestFit="1" customWidth="1"/>
  </cols>
  <sheetData>
    <row r="1" spans="1:12" x14ac:dyDescent="0.25">
      <c r="B1" s="9" t="s">
        <v>0</v>
      </c>
      <c r="C1" s="10"/>
      <c r="D1" s="10"/>
      <c r="E1" s="10"/>
      <c r="F1" s="10"/>
      <c r="G1" s="10"/>
      <c r="H1" s="10"/>
      <c r="I1" s="10"/>
      <c r="J1" s="10"/>
      <c r="K1" s="11"/>
    </row>
    <row r="2" spans="1:12" ht="15.75" thickBot="1" x14ac:dyDescent="0.3">
      <c r="B2" s="12"/>
      <c r="C2" s="13"/>
      <c r="D2" s="13"/>
      <c r="E2" s="13"/>
      <c r="F2" s="13"/>
      <c r="G2" s="13"/>
      <c r="H2" s="13"/>
      <c r="I2" s="13"/>
      <c r="J2" s="13"/>
      <c r="K2" s="14"/>
    </row>
    <row r="3" spans="1:12" ht="15.75" thickBot="1" x14ac:dyDescent="0.3"/>
    <row r="4" spans="1:12" ht="15.75" thickBot="1" x14ac:dyDescent="0.3">
      <c r="C4" s="6" t="s">
        <v>1</v>
      </c>
      <c r="D4" s="8"/>
      <c r="I4" s="15" t="s">
        <v>2</v>
      </c>
      <c r="J4" s="16"/>
      <c r="K4" s="16"/>
      <c r="L4" s="17"/>
    </row>
    <row r="5" spans="1:12" x14ac:dyDescent="0.25">
      <c r="A5" t="s">
        <v>3</v>
      </c>
      <c r="B5" t="s">
        <v>4</v>
      </c>
      <c r="C5" t="s">
        <v>5</v>
      </c>
      <c r="D5" t="s">
        <v>6</v>
      </c>
      <c r="I5" t="s">
        <v>3</v>
      </c>
      <c r="J5" t="s">
        <v>4</v>
      </c>
      <c r="K5" t="s">
        <v>5</v>
      </c>
      <c r="L5" t="s">
        <v>6</v>
      </c>
    </row>
    <row r="6" spans="1:12" x14ac:dyDescent="0.25">
      <c r="A6" t="s">
        <v>7</v>
      </c>
      <c r="B6" s="1">
        <v>0</v>
      </c>
      <c r="C6" s="1">
        <v>35</v>
      </c>
      <c r="D6" s="1">
        <f>B6*C6</f>
        <v>0</v>
      </c>
      <c r="G6">
        <f>11959+1230</f>
        <v>13189</v>
      </c>
      <c r="I6" t="s">
        <v>7</v>
      </c>
      <c r="J6" s="1">
        <v>0</v>
      </c>
      <c r="K6" s="1">
        <v>30</v>
      </c>
      <c r="L6" s="1">
        <f>J6*K6</f>
        <v>0</v>
      </c>
    </row>
    <row r="7" spans="1:12" x14ac:dyDescent="0.25">
      <c r="A7" t="s">
        <v>8</v>
      </c>
      <c r="B7" s="1">
        <v>0</v>
      </c>
      <c r="C7" s="1">
        <v>30</v>
      </c>
      <c r="D7" s="1">
        <f>B7*C7</f>
        <v>0</v>
      </c>
      <c r="J7" s="1"/>
      <c r="K7" s="1"/>
      <c r="L7" s="1"/>
    </row>
    <row r="8" spans="1:12" x14ac:dyDescent="0.25">
      <c r="A8" t="s">
        <v>9</v>
      </c>
      <c r="B8" s="1">
        <v>19.5</v>
      </c>
      <c r="C8" s="2">
        <v>20</v>
      </c>
      <c r="D8" s="1">
        <f>B8*C8</f>
        <v>390</v>
      </c>
      <c r="I8" t="s">
        <v>10</v>
      </c>
      <c r="J8" s="2">
        <v>0</v>
      </c>
      <c r="K8" s="2">
        <v>25</v>
      </c>
      <c r="L8" s="1">
        <f>J8*K8</f>
        <v>0</v>
      </c>
    </row>
    <row r="9" spans="1:12" x14ac:dyDescent="0.25">
      <c r="A9" t="s">
        <v>11</v>
      </c>
      <c r="B9" s="1">
        <v>50</v>
      </c>
      <c r="C9" s="2">
        <v>10</v>
      </c>
      <c r="D9" s="1">
        <f>B9*C9</f>
        <v>500</v>
      </c>
      <c r="E9" t="s">
        <v>12</v>
      </c>
      <c r="F9" t="s">
        <v>13</v>
      </c>
      <c r="G9" t="s">
        <v>14</v>
      </c>
      <c r="J9" s="2"/>
      <c r="K9" s="2"/>
      <c r="L9" s="1"/>
    </row>
    <row r="10" spans="1:12" x14ac:dyDescent="0.25">
      <c r="B10" s="2"/>
      <c r="C10" s="2" t="s">
        <v>15</v>
      </c>
      <c r="D10" s="2">
        <f>D6+D8+D7+D9</f>
        <v>890</v>
      </c>
      <c r="E10">
        <v>14134</v>
      </c>
      <c r="F10">
        <v>0</v>
      </c>
      <c r="G10">
        <f>D10+E10-F10</f>
        <v>15024</v>
      </c>
      <c r="J10" s="2"/>
      <c r="K10" s="2" t="s">
        <v>15</v>
      </c>
      <c r="L10" s="2">
        <f>L6+L8</f>
        <v>0</v>
      </c>
    </row>
    <row r="11" spans="1:12" ht="15.75" thickBot="1" x14ac:dyDescent="0.3">
      <c r="B11" s="2"/>
      <c r="C11" s="2"/>
      <c r="D11" s="2"/>
      <c r="E11">
        <f>E10+D10</f>
        <v>15024</v>
      </c>
    </row>
    <row r="12" spans="1:12" ht="15.75" thickBot="1" x14ac:dyDescent="0.3">
      <c r="A12" t="s">
        <v>16</v>
      </c>
      <c r="B12" s="2">
        <v>0</v>
      </c>
      <c r="C12" s="2">
        <v>30</v>
      </c>
      <c r="D12" s="2">
        <f>B12*C12</f>
        <v>0</v>
      </c>
      <c r="I12" s="15" t="s">
        <v>25</v>
      </c>
      <c r="J12" s="16"/>
      <c r="K12" s="16"/>
      <c r="L12" s="17"/>
    </row>
    <row r="13" spans="1:12" x14ac:dyDescent="0.25">
      <c r="A13" t="s">
        <v>16</v>
      </c>
      <c r="B13" s="2">
        <v>3.5</v>
      </c>
      <c r="C13" s="2">
        <v>25</v>
      </c>
      <c r="D13" s="2">
        <f>B13*C13</f>
        <v>87.5</v>
      </c>
      <c r="I13" t="s">
        <v>7</v>
      </c>
      <c r="K13">
        <v>20</v>
      </c>
    </row>
    <row r="14" spans="1:12" x14ac:dyDescent="0.25">
      <c r="A14" t="s">
        <v>17</v>
      </c>
      <c r="B14" s="2">
        <v>8</v>
      </c>
      <c r="C14" s="2">
        <v>10</v>
      </c>
      <c r="D14" s="2">
        <f>B14*C14</f>
        <v>80</v>
      </c>
      <c r="E14" t="s">
        <v>12</v>
      </c>
      <c r="F14" t="s">
        <v>13</v>
      </c>
      <c r="G14" t="s">
        <v>14</v>
      </c>
    </row>
    <row r="15" spans="1:12" x14ac:dyDescent="0.25">
      <c r="C15" t="s">
        <v>18</v>
      </c>
      <c r="D15" s="2">
        <f>D12+D14+D13</f>
        <v>167.5</v>
      </c>
      <c r="E15">
        <v>1192.5</v>
      </c>
      <c r="F15">
        <v>0</v>
      </c>
      <c r="G15">
        <f>D15+E15-F15</f>
        <v>1360</v>
      </c>
    </row>
    <row r="16" spans="1:12" ht="15.75" thickBot="1" x14ac:dyDescent="0.3">
      <c r="E16">
        <f>E15+D15</f>
        <v>1360</v>
      </c>
    </row>
    <row r="17" spans="1:16" ht="15.75" thickBot="1" x14ac:dyDescent="0.3">
      <c r="C17" s="6" t="s">
        <v>19</v>
      </c>
      <c r="D17" s="8"/>
    </row>
    <row r="18" spans="1:16" ht="15.75" thickBot="1" x14ac:dyDescent="0.3">
      <c r="A18" t="s">
        <v>3</v>
      </c>
      <c r="B18" t="s">
        <v>4</v>
      </c>
      <c r="C18" t="s">
        <v>5</v>
      </c>
      <c r="D18" t="s">
        <v>6</v>
      </c>
      <c r="E18" t="s">
        <v>12</v>
      </c>
      <c r="F18" t="s">
        <v>13</v>
      </c>
      <c r="G18" t="s">
        <v>14</v>
      </c>
      <c r="J18" s="15" t="s">
        <v>20</v>
      </c>
      <c r="K18" s="16"/>
      <c r="L18" s="17"/>
    </row>
    <row r="19" spans="1:16" x14ac:dyDescent="0.25">
      <c r="A19" t="s">
        <v>7</v>
      </c>
      <c r="B19" s="1">
        <v>0</v>
      </c>
      <c r="C19" s="1">
        <v>35</v>
      </c>
      <c r="D19" s="2">
        <f>B19*C19</f>
        <v>0</v>
      </c>
      <c r="E19">
        <v>0</v>
      </c>
      <c r="I19" t="s">
        <v>3</v>
      </c>
      <c r="J19" t="s">
        <v>4</v>
      </c>
      <c r="K19" t="s">
        <v>5</v>
      </c>
      <c r="L19" t="s">
        <v>6</v>
      </c>
    </row>
    <row r="20" spans="1:16" x14ac:dyDescent="0.25">
      <c r="A20" t="s">
        <v>7</v>
      </c>
      <c r="B20" s="1">
        <v>6</v>
      </c>
      <c r="C20" s="1">
        <v>30</v>
      </c>
      <c r="D20" s="2">
        <f>B20*C20</f>
        <v>180</v>
      </c>
      <c r="I20" t="s">
        <v>7</v>
      </c>
      <c r="J20" s="2">
        <v>0</v>
      </c>
      <c r="K20" s="2">
        <v>20</v>
      </c>
      <c r="L20" s="2">
        <f>J20*K20</f>
        <v>0</v>
      </c>
    </row>
    <row r="21" spans="1:16" x14ac:dyDescent="0.25">
      <c r="A21" t="s">
        <v>10</v>
      </c>
      <c r="B21" s="1">
        <v>27</v>
      </c>
      <c r="C21" s="2">
        <v>10</v>
      </c>
      <c r="D21" s="2">
        <f>B21*C21</f>
        <v>270</v>
      </c>
      <c r="I21" t="s">
        <v>10</v>
      </c>
      <c r="J21" s="2">
        <v>0</v>
      </c>
      <c r="K21" s="2">
        <v>10</v>
      </c>
      <c r="L21" s="2">
        <f>J21*K21</f>
        <v>0</v>
      </c>
    </row>
    <row r="22" spans="1:16" x14ac:dyDescent="0.25">
      <c r="B22" s="1"/>
      <c r="C22" s="2" t="s">
        <v>15</v>
      </c>
      <c r="D22" s="2">
        <f>SUM(D19:D21)</f>
        <v>450</v>
      </c>
      <c r="E22">
        <v>9209</v>
      </c>
      <c r="F22">
        <v>400</v>
      </c>
      <c r="G22">
        <f>D22+E22-F22</f>
        <v>9259</v>
      </c>
      <c r="J22" s="1"/>
      <c r="K22" s="2" t="s">
        <v>15</v>
      </c>
      <c r="L22" s="2">
        <f>L20+L21</f>
        <v>0</v>
      </c>
    </row>
    <row r="23" spans="1:16" ht="15.75" thickBot="1" x14ac:dyDescent="0.3">
      <c r="B23" s="1"/>
      <c r="C23" s="2"/>
      <c r="D23" s="2"/>
      <c r="E23">
        <f>D22+E22</f>
        <v>9659</v>
      </c>
    </row>
    <row r="24" spans="1:16" ht="15.75" thickBot="1" x14ac:dyDescent="0.3">
      <c r="A24" t="s">
        <v>16</v>
      </c>
      <c r="B24" s="1">
        <v>5</v>
      </c>
      <c r="C24" s="2">
        <v>25</v>
      </c>
      <c r="D24" s="2">
        <f>B24*C24</f>
        <v>125</v>
      </c>
      <c r="F24" s="2"/>
      <c r="G24" s="2"/>
      <c r="I24" s="1"/>
      <c r="J24" s="15" t="s">
        <v>21</v>
      </c>
      <c r="K24" s="16"/>
      <c r="L24" s="17"/>
    </row>
    <row r="25" spans="1:16" x14ac:dyDescent="0.25">
      <c r="A25" t="s">
        <v>17</v>
      </c>
      <c r="B25" s="1">
        <v>0</v>
      </c>
      <c r="C25" s="2">
        <v>10</v>
      </c>
      <c r="D25" s="2">
        <f>B25*C25</f>
        <v>0</v>
      </c>
      <c r="E25" t="s">
        <v>12</v>
      </c>
      <c r="F25" t="s">
        <v>13</v>
      </c>
      <c r="G25" t="s">
        <v>14</v>
      </c>
      <c r="H25" s="2"/>
      <c r="I25" t="s">
        <v>11</v>
      </c>
      <c r="J25" s="2">
        <v>0</v>
      </c>
      <c r="K25" s="2">
        <v>10</v>
      </c>
      <c r="L25" s="1">
        <f>J25*K25</f>
        <v>0</v>
      </c>
    </row>
    <row r="26" spans="1:16" x14ac:dyDescent="0.25">
      <c r="C26" t="s">
        <v>15</v>
      </c>
      <c r="D26" s="1">
        <f>D25+D24</f>
        <v>125</v>
      </c>
      <c r="E26">
        <v>2179</v>
      </c>
      <c r="F26">
        <v>200</v>
      </c>
      <c r="G26">
        <f>D26+E26-F26</f>
        <v>2104</v>
      </c>
      <c r="H26" s="2"/>
      <c r="J26" s="1"/>
      <c r="K26" s="1" t="s">
        <v>18</v>
      </c>
      <c r="L26" s="1">
        <f>L25</f>
        <v>0</v>
      </c>
      <c r="P26">
        <f>108120+75292</f>
        <v>183412</v>
      </c>
    </row>
    <row r="27" spans="1:16" x14ac:dyDescent="0.25">
      <c r="E27">
        <f>D26+E26</f>
        <v>2304</v>
      </c>
      <c r="J27" s="2"/>
      <c r="K27" s="2"/>
      <c r="L27" s="1"/>
    </row>
    <row r="28" spans="1:16" ht="15.75" thickBot="1" x14ac:dyDescent="0.3">
      <c r="I28" t="s">
        <v>17</v>
      </c>
      <c r="J28" s="1">
        <v>0</v>
      </c>
      <c r="K28" s="1">
        <v>10</v>
      </c>
      <c r="L28" s="1">
        <f>J28*K28</f>
        <v>0</v>
      </c>
    </row>
    <row r="29" spans="1:16" ht="15.75" thickBot="1" x14ac:dyDescent="0.3">
      <c r="B29" s="6" t="s">
        <v>22</v>
      </c>
      <c r="C29" s="7"/>
      <c r="D29" s="8"/>
      <c r="J29" s="2"/>
      <c r="K29" s="2" t="s">
        <v>18</v>
      </c>
      <c r="L29" s="2">
        <f>L28</f>
        <v>0</v>
      </c>
    </row>
    <row r="30" spans="1:16" x14ac:dyDescent="0.25">
      <c r="A30" t="s">
        <v>3</v>
      </c>
      <c r="B30" t="s">
        <v>4</v>
      </c>
      <c r="C30" t="s">
        <v>5</v>
      </c>
      <c r="D30" t="s">
        <v>6</v>
      </c>
    </row>
    <row r="31" spans="1:16" x14ac:dyDescent="0.25">
      <c r="A31" t="s">
        <v>23</v>
      </c>
      <c r="B31" s="1">
        <v>0</v>
      </c>
      <c r="C31" s="1">
        <v>25</v>
      </c>
      <c r="D31" s="2">
        <f>B31*C31</f>
        <v>0</v>
      </c>
    </row>
    <row r="32" spans="1:16" x14ac:dyDescent="0.25">
      <c r="A32" t="s">
        <v>24</v>
      </c>
      <c r="B32" s="1">
        <v>0</v>
      </c>
      <c r="C32" s="1">
        <v>10</v>
      </c>
      <c r="D32" s="2">
        <f>B32*C32</f>
        <v>0</v>
      </c>
    </row>
    <row r="33" spans="1:4" x14ac:dyDescent="0.25">
      <c r="A33" t="s">
        <v>10</v>
      </c>
      <c r="B33" s="2">
        <v>0</v>
      </c>
      <c r="C33" s="2">
        <v>10</v>
      </c>
      <c r="D33" s="2">
        <f>B33*C33</f>
        <v>0</v>
      </c>
    </row>
    <row r="34" spans="1:4" x14ac:dyDescent="0.25">
      <c r="B34" s="2"/>
      <c r="C34" s="2" t="s">
        <v>15</v>
      </c>
      <c r="D34" s="2">
        <f>D31+D33</f>
        <v>0</v>
      </c>
    </row>
    <row r="35" spans="1:4" x14ac:dyDescent="0.25">
      <c r="B35" s="2"/>
      <c r="C35" s="2"/>
      <c r="D35" s="2"/>
    </row>
    <row r="36" spans="1:4" x14ac:dyDescent="0.25">
      <c r="A36" t="s">
        <v>16</v>
      </c>
      <c r="B36" s="2">
        <v>0</v>
      </c>
      <c r="C36" s="2">
        <v>25</v>
      </c>
      <c r="D36" s="2">
        <f>B36*C36</f>
        <v>0</v>
      </c>
    </row>
    <row r="37" spans="1:4" x14ac:dyDescent="0.25">
      <c r="C37" t="s">
        <v>15</v>
      </c>
      <c r="D37" s="1">
        <f>D36</f>
        <v>0</v>
      </c>
    </row>
  </sheetData>
  <mergeCells count="8">
    <mergeCell ref="J24:L24"/>
    <mergeCell ref="B29:D29"/>
    <mergeCell ref="B1:K2"/>
    <mergeCell ref="C4:D4"/>
    <mergeCell ref="I4:L4"/>
    <mergeCell ref="I12:L12"/>
    <mergeCell ref="C17:D17"/>
    <mergeCell ref="J18:L1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7"/>
  <sheetViews>
    <sheetView workbookViewId="0">
      <selection activeCell="B15" sqref="B15"/>
    </sheetView>
  </sheetViews>
  <sheetFormatPr defaultRowHeight="15" x14ac:dyDescent="0.25"/>
  <cols>
    <col min="5" max="5" width="11.42578125" bestFit="1" customWidth="1"/>
    <col min="7" max="7" width="12.42578125" bestFit="1" customWidth="1"/>
  </cols>
  <sheetData>
    <row r="1" spans="1:12" x14ac:dyDescent="0.25">
      <c r="B1" s="9" t="s">
        <v>0</v>
      </c>
      <c r="C1" s="10"/>
      <c r="D1" s="10"/>
      <c r="E1" s="10"/>
      <c r="F1" s="10"/>
      <c r="G1" s="10"/>
      <c r="H1" s="10"/>
      <c r="I1" s="10"/>
      <c r="J1" s="10"/>
      <c r="K1" s="11"/>
    </row>
    <row r="2" spans="1:12" ht="15.75" thickBot="1" x14ac:dyDescent="0.3">
      <c r="B2" s="12"/>
      <c r="C2" s="13"/>
      <c r="D2" s="13"/>
      <c r="E2" s="13"/>
      <c r="F2" s="13"/>
      <c r="G2" s="13"/>
      <c r="H2" s="13"/>
      <c r="I2" s="13"/>
      <c r="J2" s="13"/>
      <c r="K2" s="14"/>
    </row>
    <row r="3" spans="1:12" ht="15.75" thickBot="1" x14ac:dyDescent="0.3"/>
    <row r="4" spans="1:12" ht="15.75" thickBot="1" x14ac:dyDescent="0.3">
      <c r="C4" s="6" t="s">
        <v>1</v>
      </c>
      <c r="D4" s="8"/>
      <c r="I4" s="15" t="s">
        <v>2</v>
      </c>
      <c r="J4" s="16"/>
      <c r="K4" s="16"/>
      <c r="L4" s="17"/>
    </row>
    <row r="5" spans="1:12" x14ac:dyDescent="0.25">
      <c r="A5" t="s">
        <v>3</v>
      </c>
      <c r="B5" t="s">
        <v>4</v>
      </c>
      <c r="C5" t="s">
        <v>5</v>
      </c>
      <c r="D5" t="s">
        <v>6</v>
      </c>
      <c r="I5" t="s">
        <v>3</v>
      </c>
      <c r="J5" t="s">
        <v>4</v>
      </c>
      <c r="K5" t="s">
        <v>5</v>
      </c>
      <c r="L5" t="s">
        <v>6</v>
      </c>
    </row>
    <row r="6" spans="1:12" x14ac:dyDescent="0.25">
      <c r="A6" t="s">
        <v>7</v>
      </c>
      <c r="B6" s="1">
        <v>0</v>
      </c>
      <c r="C6" s="1">
        <v>35</v>
      </c>
      <c r="D6" s="1">
        <f>B6*C6</f>
        <v>0</v>
      </c>
      <c r="G6">
        <f>11959+1230</f>
        <v>13189</v>
      </c>
      <c r="I6" t="s">
        <v>7</v>
      </c>
      <c r="J6" s="1">
        <v>0</v>
      </c>
      <c r="K6" s="1">
        <v>30</v>
      </c>
      <c r="L6" s="1">
        <f>J6*K6</f>
        <v>0</v>
      </c>
    </row>
    <row r="7" spans="1:12" x14ac:dyDescent="0.25">
      <c r="A7" t="s">
        <v>8</v>
      </c>
      <c r="B7" s="1">
        <v>0</v>
      </c>
      <c r="C7" s="1">
        <v>30</v>
      </c>
      <c r="D7" s="1">
        <f>B7*C7</f>
        <v>0</v>
      </c>
      <c r="J7" s="1"/>
      <c r="K7" s="1"/>
      <c r="L7" s="1"/>
    </row>
    <row r="8" spans="1:12" x14ac:dyDescent="0.25">
      <c r="A8" t="s">
        <v>9</v>
      </c>
      <c r="B8" s="1">
        <v>35.5</v>
      </c>
      <c r="C8" s="2">
        <v>20</v>
      </c>
      <c r="D8" s="1">
        <f>B8*C8</f>
        <v>710</v>
      </c>
      <c r="I8" t="s">
        <v>10</v>
      </c>
      <c r="J8" s="2">
        <v>0</v>
      </c>
      <c r="K8" s="2">
        <v>25</v>
      </c>
      <c r="L8" s="1">
        <f>J8*K8</f>
        <v>0</v>
      </c>
    </row>
    <row r="9" spans="1:12" x14ac:dyDescent="0.25">
      <c r="A9" t="s">
        <v>11</v>
      </c>
      <c r="B9" s="1">
        <v>111.5</v>
      </c>
      <c r="C9" s="2">
        <v>10</v>
      </c>
      <c r="D9" s="1">
        <f>B9*C9</f>
        <v>1115</v>
      </c>
      <c r="E9" t="s">
        <v>12</v>
      </c>
      <c r="F9" t="s">
        <v>13</v>
      </c>
      <c r="G9" t="s">
        <v>14</v>
      </c>
      <c r="J9" s="2"/>
      <c r="K9" s="2"/>
      <c r="L9" s="1"/>
    </row>
    <row r="10" spans="1:12" x14ac:dyDescent="0.25">
      <c r="B10" s="2"/>
      <c r="C10" s="2" t="s">
        <v>15</v>
      </c>
      <c r="D10" s="2">
        <f>D6+D8+D7+D9</f>
        <v>1825</v>
      </c>
      <c r="E10">
        <v>15024</v>
      </c>
      <c r="F10">
        <v>0</v>
      </c>
      <c r="G10">
        <f>D10+E10-F10</f>
        <v>16849</v>
      </c>
      <c r="J10" s="2"/>
      <c r="K10" s="2" t="s">
        <v>15</v>
      </c>
      <c r="L10" s="2">
        <f>L6+L8</f>
        <v>0</v>
      </c>
    </row>
    <row r="11" spans="1:12" ht="15.75" thickBot="1" x14ac:dyDescent="0.3">
      <c r="B11" s="2"/>
      <c r="C11" s="2"/>
      <c r="D11" s="2"/>
      <c r="E11">
        <f>E10+D10</f>
        <v>16849</v>
      </c>
    </row>
    <row r="12" spans="1:12" ht="15.75" thickBot="1" x14ac:dyDescent="0.3">
      <c r="A12" t="s">
        <v>16</v>
      </c>
      <c r="B12" s="2">
        <v>0</v>
      </c>
      <c r="C12" s="2">
        <v>30</v>
      </c>
      <c r="D12" s="2">
        <f>B12*C12</f>
        <v>0</v>
      </c>
      <c r="I12" s="15" t="s">
        <v>25</v>
      </c>
      <c r="J12" s="16"/>
      <c r="K12" s="16"/>
      <c r="L12" s="17"/>
    </row>
    <row r="13" spans="1:12" x14ac:dyDescent="0.25">
      <c r="A13" t="s">
        <v>16</v>
      </c>
      <c r="B13" s="2">
        <v>0</v>
      </c>
      <c r="C13" s="2">
        <v>25</v>
      </c>
      <c r="D13" s="2">
        <f>B13*C13</f>
        <v>0</v>
      </c>
      <c r="I13" t="s">
        <v>7</v>
      </c>
      <c r="K13">
        <v>20</v>
      </c>
    </row>
    <row r="14" spans="1:12" x14ac:dyDescent="0.25">
      <c r="A14" t="s">
        <v>17</v>
      </c>
      <c r="B14" s="2">
        <v>17</v>
      </c>
      <c r="C14" s="2">
        <v>10</v>
      </c>
      <c r="D14" s="2">
        <f>B14*C14</f>
        <v>170</v>
      </c>
      <c r="E14" t="s">
        <v>12</v>
      </c>
      <c r="F14" t="s">
        <v>13</v>
      </c>
      <c r="G14" t="s">
        <v>14</v>
      </c>
    </row>
    <row r="15" spans="1:12" x14ac:dyDescent="0.25">
      <c r="C15" t="s">
        <v>18</v>
      </c>
      <c r="D15" s="2">
        <f>D12+D14+D13</f>
        <v>170</v>
      </c>
      <c r="E15">
        <v>1360</v>
      </c>
      <c r="F15">
        <v>0</v>
      </c>
      <c r="G15">
        <f>D15+E15-F15</f>
        <v>1530</v>
      </c>
    </row>
    <row r="16" spans="1:12" ht="15.75" thickBot="1" x14ac:dyDescent="0.3">
      <c r="E16">
        <f>E15+D15</f>
        <v>1530</v>
      </c>
    </row>
    <row r="17" spans="1:16" ht="15.75" thickBot="1" x14ac:dyDescent="0.3">
      <c r="C17" s="6" t="s">
        <v>19</v>
      </c>
      <c r="D17" s="8"/>
    </row>
    <row r="18" spans="1:16" ht="15.75" thickBot="1" x14ac:dyDescent="0.3">
      <c r="A18" t="s">
        <v>3</v>
      </c>
      <c r="B18" t="s">
        <v>4</v>
      </c>
      <c r="C18" t="s">
        <v>5</v>
      </c>
      <c r="D18" t="s">
        <v>6</v>
      </c>
      <c r="E18" t="s">
        <v>12</v>
      </c>
      <c r="F18" t="s">
        <v>13</v>
      </c>
      <c r="G18" t="s">
        <v>14</v>
      </c>
      <c r="J18" s="15" t="s">
        <v>20</v>
      </c>
      <c r="K18" s="16"/>
      <c r="L18" s="17"/>
    </row>
    <row r="19" spans="1:16" x14ac:dyDescent="0.25">
      <c r="A19" t="s">
        <v>7</v>
      </c>
      <c r="B19" s="1">
        <v>0</v>
      </c>
      <c r="C19" s="1">
        <v>35</v>
      </c>
      <c r="D19" s="2">
        <f>B19*C19</f>
        <v>0</v>
      </c>
      <c r="E19">
        <v>0</v>
      </c>
      <c r="I19" t="s">
        <v>3</v>
      </c>
      <c r="J19" t="s">
        <v>4</v>
      </c>
      <c r="K19" t="s">
        <v>5</v>
      </c>
      <c r="L19" t="s">
        <v>6</v>
      </c>
    </row>
    <row r="20" spans="1:16" x14ac:dyDescent="0.25">
      <c r="A20" t="s">
        <v>7</v>
      </c>
      <c r="B20" s="1">
        <v>0</v>
      </c>
      <c r="C20" s="1">
        <v>30</v>
      </c>
      <c r="D20" s="2">
        <f>B20*C20</f>
        <v>0</v>
      </c>
      <c r="I20" t="s">
        <v>7</v>
      </c>
      <c r="J20" s="2">
        <v>0</v>
      </c>
      <c r="K20" s="2">
        <v>20</v>
      </c>
      <c r="L20" s="2">
        <f>J20*K20</f>
        <v>0</v>
      </c>
    </row>
    <row r="21" spans="1:16" x14ac:dyDescent="0.25">
      <c r="A21" t="s">
        <v>10</v>
      </c>
      <c r="B21" s="1">
        <v>0</v>
      </c>
      <c r="C21" s="2">
        <v>10</v>
      </c>
      <c r="D21" s="2">
        <f>B21*C21</f>
        <v>0</v>
      </c>
      <c r="I21" t="s">
        <v>10</v>
      </c>
      <c r="J21" s="2">
        <v>0</v>
      </c>
      <c r="K21" s="2">
        <v>10</v>
      </c>
      <c r="L21" s="2">
        <f>J21*K21</f>
        <v>0</v>
      </c>
    </row>
    <row r="22" spans="1:16" x14ac:dyDescent="0.25">
      <c r="B22" s="1"/>
      <c r="C22" s="2" t="s">
        <v>15</v>
      </c>
      <c r="D22" s="2">
        <f>SUM(D19:D21)</f>
        <v>0</v>
      </c>
      <c r="E22">
        <v>9259</v>
      </c>
      <c r="F22">
        <v>0</v>
      </c>
      <c r="G22">
        <f>D22+E22-F22</f>
        <v>9259</v>
      </c>
      <c r="J22" s="1"/>
      <c r="K22" s="2" t="s">
        <v>15</v>
      </c>
      <c r="L22" s="2">
        <f>L20+L21</f>
        <v>0</v>
      </c>
    </row>
    <row r="23" spans="1:16" ht="15.75" thickBot="1" x14ac:dyDescent="0.3">
      <c r="B23" s="1"/>
      <c r="C23" s="2"/>
      <c r="D23" s="2"/>
      <c r="E23">
        <f>D22+E22</f>
        <v>9259</v>
      </c>
    </row>
    <row r="24" spans="1:16" ht="15.75" thickBot="1" x14ac:dyDescent="0.3">
      <c r="A24" t="s">
        <v>16</v>
      </c>
      <c r="B24" s="1">
        <v>0</v>
      </c>
      <c r="C24" s="2">
        <v>25</v>
      </c>
      <c r="D24" s="2">
        <f>B24*C24</f>
        <v>0</v>
      </c>
      <c r="F24" s="2"/>
      <c r="G24" s="2"/>
      <c r="I24" s="1"/>
      <c r="J24" s="15" t="s">
        <v>21</v>
      </c>
      <c r="K24" s="16"/>
      <c r="L24" s="17"/>
    </row>
    <row r="25" spans="1:16" x14ac:dyDescent="0.25">
      <c r="A25" t="s">
        <v>17</v>
      </c>
      <c r="B25" s="1">
        <v>0</v>
      </c>
      <c r="C25" s="2">
        <v>10</v>
      </c>
      <c r="D25" s="2">
        <f>B25*C25</f>
        <v>0</v>
      </c>
      <c r="E25" t="s">
        <v>12</v>
      </c>
      <c r="F25" t="s">
        <v>13</v>
      </c>
      <c r="G25" t="s">
        <v>14</v>
      </c>
      <c r="H25" s="2"/>
      <c r="I25" t="s">
        <v>11</v>
      </c>
      <c r="J25" s="2">
        <v>0</v>
      </c>
      <c r="K25" s="2">
        <v>10</v>
      </c>
      <c r="L25" s="1">
        <f>J25*K25</f>
        <v>0</v>
      </c>
    </row>
    <row r="26" spans="1:16" x14ac:dyDescent="0.25">
      <c r="C26" t="s">
        <v>15</v>
      </c>
      <c r="D26" s="1">
        <f>D25+D24</f>
        <v>0</v>
      </c>
      <c r="E26">
        <v>2104</v>
      </c>
      <c r="F26">
        <v>0</v>
      </c>
      <c r="G26">
        <f>D26+E26-F26</f>
        <v>2104</v>
      </c>
      <c r="H26" s="2"/>
      <c r="J26" s="1"/>
      <c r="K26" s="1" t="s">
        <v>18</v>
      </c>
      <c r="L26" s="1">
        <f>L25</f>
        <v>0</v>
      </c>
      <c r="P26">
        <f>108120+75292</f>
        <v>183412</v>
      </c>
    </row>
    <row r="27" spans="1:16" x14ac:dyDescent="0.25">
      <c r="E27">
        <f>D26+E26</f>
        <v>2104</v>
      </c>
      <c r="J27" s="2"/>
      <c r="K27" s="2"/>
      <c r="L27" s="1"/>
    </row>
    <row r="28" spans="1:16" ht="15.75" thickBot="1" x14ac:dyDescent="0.3">
      <c r="I28" t="s">
        <v>17</v>
      </c>
      <c r="J28" s="1">
        <v>0</v>
      </c>
      <c r="K28" s="1">
        <v>10</v>
      </c>
      <c r="L28" s="1">
        <f>J28*K28</f>
        <v>0</v>
      </c>
    </row>
    <row r="29" spans="1:16" ht="15.75" thickBot="1" x14ac:dyDescent="0.3">
      <c r="B29" s="6" t="s">
        <v>22</v>
      </c>
      <c r="C29" s="7"/>
      <c r="D29" s="8"/>
      <c r="J29" s="2"/>
      <c r="K29" s="2" t="s">
        <v>18</v>
      </c>
      <c r="L29" s="2">
        <f>L28</f>
        <v>0</v>
      </c>
    </row>
    <row r="30" spans="1:16" x14ac:dyDescent="0.25">
      <c r="A30" t="s">
        <v>3</v>
      </c>
      <c r="B30" t="s">
        <v>4</v>
      </c>
      <c r="C30" t="s">
        <v>5</v>
      </c>
      <c r="D30" t="s">
        <v>6</v>
      </c>
    </row>
    <row r="31" spans="1:16" x14ac:dyDescent="0.25">
      <c r="A31" t="s">
        <v>23</v>
      </c>
      <c r="B31" s="1">
        <v>0</v>
      </c>
      <c r="C31" s="1">
        <v>25</v>
      </c>
      <c r="D31" s="2">
        <f>B31*C31</f>
        <v>0</v>
      </c>
    </row>
    <row r="32" spans="1:16" x14ac:dyDescent="0.25">
      <c r="A32" t="s">
        <v>24</v>
      </c>
      <c r="B32" s="1">
        <v>0</v>
      </c>
      <c r="C32" s="1">
        <v>10</v>
      </c>
      <c r="D32" s="2">
        <f>B32*C32</f>
        <v>0</v>
      </c>
    </row>
    <row r="33" spans="1:4" x14ac:dyDescent="0.25">
      <c r="A33" t="s">
        <v>10</v>
      </c>
      <c r="B33" s="2">
        <v>0</v>
      </c>
      <c r="C33" s="2">
        <v>10</v>
      </c>
      <c r="D33" s="2">
        <f>B33*C33</f>
        <v>0</v>
      </c>
    </row>
    <row r="34" spans="1:4" x14ac:dyDescent="0.25">
      <c r="B34" s="2"/>
      <c r="C34" s="2" t="s">
        <v>15</v>
      </c>
      <c r="D34" s="2">
        <f>D31+D33</f>
        <v>0</v>
      </c>
    </row>
    <row r="35" spans="1:4" x14ac:dyDescent="0.25">
      <c r="B35" s="2"/>
      <c r="C35" s="2"/>
      <c r="D35" s="2"/>
    </row>
    <row r="36" spans="1:4" x14ac:dyDescent="0.25">
      <c r="A36" t="s">
        <v>16</v>
      </c>
      <c r="B36" s="2">
        <v>0</v>
      </c>
      <c r="C36" s="2">
        <v>25</v>
      </c>
      <c r="D36" s="2">
        <f>B36*C36</f>
        <v>0</v>
      </c>
    </row>
    <row r="37" spans="1:4" x14ac:dyDescent="0.25">
      <c r="C37" t="s">
        <v>15</v>
      </c>
      <c r="D37" s="1">
        <f>D36</f>
        <v>0</v>
      </c>
    </row>
  </sheetData>
  <mergeCells count="8">
    <mergeCell ref="J24:L24"/>
    <mergeCell ref="B29:D29"/>
    <mergeCell ref="B1:K2"/>
    <mergeCell ref="C4:D4"/>
    <mergeCell ref="I4:L4"/>
    <mergeCell ref="I12:L12"/>
    <mergeCell ref="C17:D17"/>
    <mergeCell ref="J18:L1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7"/>
  <sheetViews>
    <sheetView topLeftCell="A4" workbookViewId="0">
      <selection activeCell="N25" sqref="N25"/>
    </sheetView>
  </sheetViews>
  <sheetFormatPr defaultRowHeight="15" x14ac:dyDescent="0.25"/>
  <cols>
    <col min="5" max="5" width="11.42578125" bestFit="1" customWidth="1"/>
    <col min="7" max="7" width="12.42578125" bestFit="1" customWidth="1"/>
  </cols>
  <sheetData>
    <row r="1" spans="1:12" x14ac:dyDescent="0.25">
      <c r="B1" s="9" t="s">
        <v>0</v>
      </c>
      <c r="C1" s="10"/>
      <c r="D1" s="10"/>
      <c r="E1" s="10"/>
      <c r="F1" s="10"/>
      <c r="G1" s="10"/>
      <c r="H1" s="10"/>
      <c r="I1" s="10"/>
      <c r="J1" s="10"/>
      <c r="K1" s="11"/>
    </row>
    <row r="2" spans="1:12" ht="15.75" thickBot="1" x14ac:dyDescent="0.3">
      <c r="B2" s="12"/>
      <c r="C2" s="13"/>
      <c r="D2" s="13"/>
      <c r="E2" s="13"/>
      <c r="F2" s="13"/>
      <c r="G2" s="13"/>
      <c r="H2" s="13"/>
      <c r="I2" s="13"/>
      <c r="J2" s="13"/>
      <c r="K2" s="14"/>
    </row>
    <row r="3" spans="1:12" ht="15.75" thickBot="1" x14ac:dyDescent="0.3"/>
    <row r="4" spans="1:12" ht="15.75" thickBot="1" x14ac:dyDescent="0.3">
      <c r="C4" s="6" t="s">
        <v>1</v>
      </c>
      <c r="D4" s="8"/>
      <c r="I4" s="15" t="s">
        <v>2</v>
      </c>
      <c r="J4" s="16"/>
      <c r="K4" s="16"/>
      <c r="L4" s="17"/>
    </row>
    <row r="5" spans="1:12" x14ac:dyDescent="0.25">
      <c r="A5" t="s">
        <v>3</v>
      </c>
      <c r="B5" t="s">
        <v>4</v>
      </c>
      <c r="C5" t="s">
        <v>5</v>
      </c>
      <c r="D5" t="s">
        <v>6</v>
      </c>
      <c r="I5" t="s">
        <v>3</v>
      </c>
      <c r="J5" t="s">
        <v>4</v>
      </c>
      <c r="K5" t="s">
        <v>5</v>
      </c>
      <c r="L5" t="s">
        <v>6</v>
      </c>
    </row>
    <row r="6" spans="1:12" x14ac:dyDescent="0.25">
      <c r="A6" t="s">
        <v>7</v>
      </c>
      <c r="B6" s="1">
        <v>0</v>
      </c>
      <c r="C6" s="1">
        <v>35</v>
      </c>
      <c r="D6" s="1">
        <f>B6*C6</f>
        <v>0</v>
      </c>
      <c r="G6">
        <f>11959+1230</f>
        <v>13189</v>
      </c>
      <c r="I6" t="s">
        <v>7</v>
      </c>
      <c r="J6" s="1">
        <v>0</v>
      </c>
      <c r="K6" s="1">
        <v>30</v>
      </c>
      <c r="L6" s="1">
        <f>J6*K6</f>
        <v>0</v>
      </c>
    </row>
    <row r="7" spans="1:12" x14ac:dyDescent="0.25">
      <c r="A7" t="s">
        <v>8</v>
      </c>
      <c r="B7" s="1">
        <v>3</v>
      </c>
      <c r="C7" s="1">
        <v>30</v>
      </c>
      <c r="D7" s="1">
        <f>B7*C7</f>
        <v>90</v>
      </c>
      <c r="J7" s="1"/>
      <c r="K7" s="1"/>
      <c r="L7" s="1"/>
    </row>
    <row r="8" spans="1:12" x14ac:dyDescent="0.25">
      <c r="A8" t="s">
        <v>9</v>
      </c>
      <c r="B8" s="1">
        <v>0</v>
      </c>
      <c r="C8" s="2">
        <v>20</v>
      </c>
      <c r="D8" s="1">
        <f>B8*C8</f>
        <v>0</v>
      </c>
      <c r="I8" t="s">
        <v>10</v>
      </c>
      <c r="J8" s="2">
        <v>0</v>
      </c>
      <c r="K8" s="2">
        <v>25</v>
      </c>
      <c r="L8" s="1">
        <f>J8*K8</f>
        <v>0</v>
      </c>
    </row>
    <row r="9" spans="1:12" x14ac:dyDescent="0.25">
      <c r="A9" t="s">
        <v>11</v>
      </c>
      <c r="B9" s="1">
        <v>108.5</v>
      </c>
      <c r="C9" s="2">
        <v>10</v>
      </c>
      <c r="D9" s="1">
        <f>B9*C9</f>
        <v>1085</v>
      </c>
      <c r="E9" t="s">
        <v>12</v>
      </c>
      <c r="F9" t="s">
        <v>13</v>
      </c>
      <c r="G9" t="s">
        <v>14</v>
      </c>
      <c r="J9" s="2"/>
      <c r="K9" s="2"/>
      <c r="L9" s="1"/>
    </row>
    <row r="10" spans="1:12" x14ac:dyDescent="0.25">
      <c r="B10" s="2"/>
      <c r="C10" s="2" t="s">
        <v>15</v>
      </c>
      <c r="D10" s="2">
        <f>D6+D8+D7+D9</f>
        <v>1175</v>
      </c>
      <c r="E10">
        <v>16849</v>
      </c>
      <c r="F10">
        <v>0</v>
      </c>
      <c r="G10">
        <f>D10+E10-F10</f>
        <v>18024</v>
      </c>
      <c r="J10" s="2"/>
      <c r="K10" s="2" t="s">
        <v>15</v>
      </c>
      <c r="L10" s="2">
        <f>L6+L8</f>
        <v>0</v>
      </c>
    </row>
    <row r="11" spans="1:12" ht="15.75" thickBot="1" x14ac:dyDescent="0.3">
      <c r="B11" s="2"/>
      <c r="C11" s="2"/>
      <c r="D11" s="2"/>
      <c r="E11">
        <f>E10+D10</f>
        <v>18024</v>
      </c>
    </row>
    <row r="12" spans="1:12" ht="15.75" thickBot="1" x14ac:dyDescent="0.3">
      <c r="A12" t="s">
        <v>16</v>
      </c>
      <c r="B12" s="2">
        <v>0</v>
      </c>
      <c r="C12" s="2">
        <v>30</v>
      </c>
      <c r="D12" s="2">
        <f>B12*C12</f>
        <v>0</v>
      </c>
      <c r="I12" s="15" t="s">
        <v>25</v>
      </c>
      <c r="J12" s="16"/>
      <c r="K12" s="16"/>
      <c r="L12" s="17"/>
    </row>
    <row r="13" spans="1:12" x14ac:dyDescent="0.25">
      <c r="A13" t="s">
        <v>16</v>
      </c>
      <c r="B13" s="2">
        <v>5.5</v>
      </c>
      <c r="C13" s="2">
        <v>25</v>
      </c>
      <c r="D13" s="2">
        <f>B13*C13</f>
        <v>137.5</v>
      </c>
      <c r="I13" t="s">
        <v>7</v>
      </c>
      <c r="K13">
        <v>20</v>
      </c>
    </row>
    <row r="14" spans="1:12" x14ac:dyDescent="0.25">
      <c r="A14" t="s">
        <v>17</v>
      </c>
      <c r="B14" s="2">
        <v>8.5</v>
      </c>
      <c r="C14" s="2">
        <v>10</v>
      </c>
      <c r="D14" s="2">
        <f>B14*C14</f>
        <v>85</v>
      </c>
      <c r="E14" t="s">
        <v>12</v>
      </c>
      <c r="F14" t="s">
        <v>13</v>
      </c>
      <c r="G14" t="s">
        <v>14</v>
      </c>
    </row>
    <row r="15" spans="1:12" x14ac:dyDescent="0.25">
      <c r="C15" t="s">
        <v>18</v>
      </c>
      <c r="D15" s="2">
        <f>D12+D14+D13</f>
        <v>222.5</v>
      </c>
      <c r="E15">
        <v>1530</v>
      </c>
      <c r="F15">
        <v>0</v>
      </c>
      <c r="G15">
        <f>D15+E15-F15</f>
        <v>1752.5</v>
      </c>
    </row>
    <row r="16" spans="1:12" ht="15.75" thickBot="1" x14ac:dyDescent="0.3">
      <c r="E16">
        <f>E15+D15</f>
        <v>1752.5</v>
      </c>
    </row>
    <row r="17" spans="1:16" ht="15.75" thickBot="1" x14ac:dyDescent="0.3">
      <c r="C17" s="6" t="s">
        <v>19</v>
      </c>
      <c r="D17" s="8"/>
    </row>
    <row r="18" spans="1:16" ht="15.75" thickBot="1" x14ac:dyDescent="0.3">
      <c r="A18" t="s">
        <v>3</v>
      </c>
      <c r="B18" t="s">
        <v>4</v>
      </c>
      <c r="C18" t="s">
        <v>5</v>
      </c>
      <c r="D18" t="s">
        <v>6</v>
      </c>
      <c r="E18" t="s">
        <v>12</v>
      </c>
      <c r="F18" t="s">
        <v>13</v>
      </c>
      <c r="G18" t="s">
        <v>14</v>
      </c>
      <c r="J18" s="15" t="s">
        <v>20</v>
      </c>
      <c r="K18" s="16"/>
      <c r="L18" s="17"/>
    </row>
    <row r="19" spans="1:16" x14ac:dyDescent="0.25">
      <c r="A19" t="s">
        <v>7</v>
      </c>
      <c r="B19" s="1">
        <v>0</v>
      </c>
      <c r="C19" s="1">
        <v>35</v>
      </c>
      <c r="D19" s="2">
        <f>B19*C19</f>
        <v>0</v>
      </c>
      <c r="E19">
        <v>0</v>
      </c>
      <c r="I19" t="s">
        <v>3</v>
      </c>
      <c r="J19" t="s">
        <v>4</v>
      </c>
      <c r="K19" t="s">
        <v>5</v>
      </c>
      <c r="L19" t="s">
        <v>6</v>
      </c>
    </row>
    <row r="20" spans="1:16" x14ac:dyDescent="0.25">
      <c r="A20" t="s">
        <v>7</v>
      </c>
      <c r="B20" s="1">
        <v>3</v>
      </c>
      <c r="C20" s="1">
        <v>25</v>
      </c>
      <c r="D20" s="2">
        <f>B20*C20</f>
        <v>75</v>
      </c>
      <c r="I20" t="s">
        <v>7</v>
      </c>
      <c r="J20" s="2">
        <v>0</v>
      </c>
      <c r="K20" s="2">
        <v>20</v>
      </c>
      <c r="L20" s="2">
        <f>J20*K20</f>
        <v>0</v>
      </c>
    </row>
    <row r="21" spans="1:16" x14ac:dyDescent="0.25">
      <c r="A21" t="s">
        <v>10</v>
      </c>
      <c r="B21" s="1">
        <v>24.5</v>
      </c>
      <c r="C21" s="2">
        <v>10</v>
      </c>
      <c r="D21" s="2">
        <f>B21*C21</f>
        <v>245</v>
      </c>
      <c r="I21" t="s">
        <v>10</v>
      </c>
      <c r="J21" s="2">
        <v>15</v>
      </c>
      <c r="K21" s="2">
        <v>10</v>
      </c>
      <c r="L21" s="2">
        <f>J21*K21</f>
        <v>150</v>
      </c>
    </row>
    <row r="22" spans="1:16" x14ac:dyDescent="0.25">
      <c r="B22" s="1"/>
      <c r="C22" s="2" t="s">
        <v>15</v>
      </c>
      <c r="D22" s="2">
        <f>SUM(D19:D21)</f>
        <v>320</v>
      </c>
      <c r="E22">
        <v>9259</v>
      </c>
      <c r="F22">
        <v>400</v>
      </c>
      <c r="G22">
        <f>D22+E22-F22</f>
        <v>9179</v>
      </c>
      <c r="J22" s="1"/>
      <c r="K22" s="2" t="s">
        <v>15</v>
      </c>
      <c r="L22" s="2">
        <f>L20+L21</f>
        <v>150</v>
      </c>
    </row>
    <row r="23" spans="1:16" ht="15.75" thickBot="1" x14ac:dyDescent="0.3">
      <c r="B23" s="1"/>
      <c r="C23" s="2"/>
      <c r="D23" s="2"/>
      <c r="E23">
        <f>D22+E22</f>
        <v>9579</v>
      </c>
    </row>
    <row r="24" spans="1:16" ht="15.75" thickBot="1" x14ac:dyDescent="0.3">
      <c r="A24" t="s">
        <v>16</v>
      </c>
      <c r="B24" s="1">
        <v>0</v>
      </c>
      <c r="C24" s="2">
        <v>25</v>
      </c>
      <c r="D24" s="2">
        <f>B24*C24</f>
        <v>0</v>
      </c>
      <c r="F24" s="2"/>
      <c r="G24" s="2"/>
      <c r="I24" s="1"/>
      <c r="J24" s="15" t="s">
        <v>21</v>
      </c>
      <c r="K24" s="16"/>
      <c r="L24" s="17"/>
    </row>
    <row r="25" spans="1:16" x14ac:dyDescent="0.25">
      <c r="A25" t="s">
        <v>17</v>
      </c>
      <c r="B25" s="1">
        <v>0</v>
      </c>
      <c r="C25" s="2">
        <v>10</v>
      </c>
      <c r="D25" s="2">
        <f>B25*C25</f>
        <v>0</v>
      </c>
      <c r="E25" t="s">
        <v>12</v>
      </c>
      <c r="F25" t="s">
        <v>13</v>
      </c>
      <c r="G25" t="s">
        <v>14</v>
      </c>
      <c r="H25" s="2"/>
      <c r="I25" t="s">
        <v>11</v>
      </c>
      <c r="J25" s="2">
        <v>0</v>
      </c>
      <c r="K25" s="2">
        <v>10</v>
      </c>
      <c r="L25" s="1">
        <f>J25*K25</f>
        <v>0</v>
      </c>
    </row>
    <row r="26" spans="1:16" x14ac:dyDescent="0.25">
      <c r="C26" t="s">
        <v>15</v>
      </c>
      <c r="D26" s="1">
        <f>D25+D24</f>
        <v>0</v>
      </c>
      <c r="E26">
        <v>2104</v>
      </c>
      <c r="F26">
        <v>200</v>
      </c>
      <c r="G26">
        <f>D26+E26-F26</f>
        <v>1904</v>
      </c>
      <c r="H26" s="2"/>
      <c r="J26" s="1"/>
      <c r="K26" s="1" t="s">
        <v>18</v>
      </c>
      <c r="L26" s="1">
        <f>L25</f>
        <v>0</v>
      </c>
      <c r="P26">
        <f>108120+75292</f>
        <v>183412</v>
      </c>
    </row>
    <row r="27" spans="1:16" x14ac:dyDescent="0.25">
      <c r="E27">
        <f>D26+E26</f>
        <v>2104</v>
      </c>
      <c r="J27" s="2"/>
      <c r="K27" s="2"/>
      <c r="L27" s="1"/>
    </row>
    <row r="28" spans="1:16" ht="15.75" thickBot="1" x14ac:dyDescent="0.3">
      <c r="I28" t="s">
        <v>17</v>
      </c>
      <c r="J28" s="1">
        <v>0</v>
      </c>
      <c r="K28" s="1">
        <v>10</v>
      </c>
      <c r="L28" s="1">
        <f>J28*K28</f>
        <v>0</v>
      </c>
    </row>
    <row r="29" spans="1:16" ht="15.75" thickBot="1" x14ac:dyDescent="0.3">
      <c r="B29" s="6" t="s">
        <v>22</v>
      </c>
      <c r="C29" s="7"/>
      <c r="D29" s="8"/>
      <c r="J29" s="2"/>
      <c r="K29" s="2" t="s">
        <v>18</v>
      </c>
      <c r="L29" s="2">
        <f>L28</f>
        <v>0</v>
      </c>
    </row>
    <row r="30" spans="1:16" x14ac:dyDescent="0.25">
      <c r="A30" t="s">
        <v>3</v>
      </c>
      <c r="B30" t="s">
        <v>4</v>
      </c>
      <c r="C30" t="s">
        <v>5</v>
      </c>
      <c r="D30" t="s">
        <v>6</v>
      </c>
    </row>
    <row r="31" spans="1:16" x14ac:dyDescent="0.25">
      <c r="A31" t="s">
        <v>23</v>
      </c>
      <c r="B31" s="1">
        <v>0</v>
      </c>
      <c r="C31" s="1">
        <v>25</v>
      </c>
      <c r="D31" s="2">
        <f>B31*C31</f>
        <v>0</v>
      </c>
    </row>
    <row r="32" spans="1:16" x14ac:dyDescent="0.25">
      <c r="A32" t="s">
        <v>24</v>
      </c>
      <c r="B32" s="1">
        <v>0</v>
      </c>
      <c r="C32" s="1">
        <v>10</v>
      </c>
      <c r="D32" s="2">
        <f>B32*C32</f>
        <v>0</v>
      </c>
    </row>
    <row r="33" spans="1:4" x14ac:dyDescent="0.25">
      <c r="A33" t="s">
        <v>10</v>
      </c>
      <c r="B33" s="2">
        <v>0</v>
      </c>
      <c r="C33" s="2">
        <v>10</v>
      </c>
      <c r="D33" s="2">
        <f>B33*C33</f>
        <v>0</v>
      </c>
    </row>
    <row r="34" spans="1:4" x14ac:dyDescent="0.25">
      <c r="B34" s="2"/>
      <c r="C34" s="2" t="s">
        <v>15</v>
      </c>
      <c r="D34" s="2">
        <f>D31+D33</f>
        <v>0</v>
      </c>
    </row>
    <row r="35" spans="1:4" x14ac:dyDescent="0.25">
      <c r="B35" s="2"/>
      <c r="C35" s="2"/>
      <c r="D35" s="2"/>
    </row>
    <row r="36" spans="1:4" x14ac:dyDescent="0.25">
      <c r="A36" t="s">
        <v>16</v>
      </c>
      <c r="B36" s="2">
        <v>0</v>
      </c>
      <c r="C36" s="2">
        <v>25</v>
      </c>
      <c r="D36" s="2">
        <f>B36*C36</f>
        <v>0</v>
      </c>
    </row>
    <row r="37" spans="1:4" x14ac:dyDescent="0.25">
      <c r="C37" t="s">
        <v>15</v>
      </c>
      <c r="D37" s="1">
        <f>D36</f>
        <v>0</v>
      </c>
    </row>
  </sheetData>
  <mergeCells count="8">
    <mergeCell ref="J24:L24"/>
    <mergeCell ref="B29:D29"/>
    <mergeCell ref="B1:K2"/>
    <mergeCell ref="C4:D4"/>
    <mergeCell ref="I4:L4"/>
    <mergeCell ref="I12:L12"/>
    <mergeCell ref="C17:D17"/>
    <mergeCell ref="J18:L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01-07-2021</vt:lpstr>
      <vt:lpstr>02-07-2021</vt:lpstr>
      <vt:lpstr>03-07-2021</vt:lpstr>
      <vt:lpstr>04-07-2021</vt:lpstr>
      <vt:lpstr>05-07-2021</vt:lpstr>
      <vt:lpstr>06-07-2021</vt:lpstr>
      <vt:lpstr>07-07-2021</vt:lpstr>
      <vt:lpstr>08-07-2021</vt:lpstr>
      <vt:lpstr>09-07-2021</vt:lpstr>
      <vt:lpstr>10-07-2021</vt:lpstr>
      <vt:lpstr>11-07-2021</vt:lpstr>
      <vt:lpstr>12-07-2021</vt:lpstr>
      <vt:lpstr>13-07-2021</vt:lpstr>
      <vt:lpstr>14-07-2021</vt:lpstr>
      <vt:lpstr>15-07-2021</vt:lpstr>
      <vt:lpstr>17-07-2021</vt:lpstr>
      <vt:lpstr>19-07-2021</vt:lpstr>
      <vt:lpstr>21-07-2021</vt:lpstr>
      <vt:lpstr>22-07-2021</vt:lpstr>
      <vt:lpstr>23-07-2021</vt:lpstr>
      <vt:lpstr>24-07-2021</vt:lpstr>
      <vt:lpstr>25-07-2021</vt:lpstr>
      <vt:lpstr>26-07-2021</vt:lpstr>
      <vt:lpstr>28-07-2021</vt:lpstr>
      <vt:lpstr>29-07-2021</vt:lpstr>
      <vt:lpstr>30-07-2021</vt:lpstr>
      <vt:lpstr>31-07-2021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2021-07-01T13:14:51Z</dcterms:created>
  <dcterms:modified xsi:type="dcterms:W3CDTF">2021-08-03T13:59:28Z</dcterms:modified>
</cp:coreProperties>
</file>