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Waste Party\"/>
    </mc:Choice>
  </mc:AlternateContent>
  <bookViews>
    <workbookView xWindow="0" yWindow="0" windowWidth="24000" windowHeight="9735" tabRatio="902" firstSheet="15" activeTab="28"/>
  </bookViews>
  <sheets>
    <sheet name="01-06-2021" sheetId="1" r:id="rId1"/>
    <sheet name="02-06-2021" sheetId="2" r:id="rId2"/>
    <sheet name="03-06-2021" sheetId="3" r:id="rId3"/>
    <sheet name="04-06-2021" sheetId="4" r:id="rId4"/>
    <sheet name="05-06-2021" sheetId="5" r:id="rId5"/>
    <sheet name="06-06-2021" sheetId="6" r:id="rId6"/>
    <sheet name="07-06-2021" sheetId="7" r:id="rId7"/>
    <sheet name="08-06-2021" sheetId="8" r:id="rId8"/>
    <sheet name="09-06-2021" sheetId="9" r:id="rId9"/>
    <sheet name="10-06-2021" sheetId="10" r:id="rId10"/>
    <sheet name="11-06-2021" sheetId="11" r:id="rId11"/>
    <sheet name="12-06-2021" sheetId="12" r:id="rId12"/>
    <sheet name="14-06-2021" sheetId="13" r:id="rId13"/>
    <sheet name="15-06-2021" sheetId="15" r:id="rId14"/>
    <sheet name="16-06-2021" sheetId="14" r:id="rId15"/>
    <sheet name="17-06-2021" sheetId="16" r:id="rId16"/>
    <sheet name="18-06-2021" sheetId="17" r:id="rId17"/>
    <sheet name="19-06-2021" sheetId="20" r:id="rId18"/>
    <sheet name="20-06-2021" sheetId="18" r:id="rId19"/>
    <sheet name="21-06-2021" sheetId="19" r:id="rId20"/>
    <sheet name="22-06-2021" sheetId="21" r:id="rId21"/>
    <sheet name="23-06-2021" sheetId="22" r:id="rId22"/>
    <sheet name="24-06-2021" sheetId="23" r:id="rId23"/>
    <sheet name="25-06-2021" sheetId="25" r:id="rId24"/>
    <sheet name="26-06-2021" sheetId="27" r:id="rId25"/>
    <sheet name="27-06-2021" sheetId="28" r:id="rId26"/>
    <sheet name="28-06-2021" sheetId="29" r:id="rId27"/>
    <sheet name="29-06-2021" sheetId="30" r:id="rId28"/>
    <sheet name="30-06-2021" sheetId="31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1" l="1"/>
  <c r="O10" i="31"/>
  <c r="D25" i="19" l="1"/>
  <c r="D19" i="31"/>
  <c r="D19" i="29"/>
  <c r="D19" i="28"/>
  <c r="D19" i="27"/>
  <c r="G22" i="23" l="1"/>
  <c r="D19" i="30"/>
  <c r="D36" i="31"/>
  <c r="D37" i="31" s="1"/>
  <c r="D33" i="31"/>
  <c r="D32" i="31"/>
  <c r="D31" i="31"/>
  <c r="D34" i="31" s="1"/>
  <c r="L27" i="31"/>
  <c r="L28" i="31" s="1"/>
  <c r="L25" i="31"/>
  <c r="D25" i="31"/>
  <c r="D26" i="31" s="1"/>
  <c r="L24" i="31"/>
  <c r="D24" i="31"/>
  <c r="D21" i="31"/>
  <c r="D20" i="31"/>
  <c r="L19" i="31"/>
  <c r="L21" i="31" s="1"/>
  <c r="D14" i="31"/>
  <c r="D13" i="31"/>
  <c r="D12" i="31"/>
  <c r="D9" i="31"/>
  <c r="L8" i="31"/>
  <c r="L10" i="31" s="1"/>
  <c r="D8" i="31"/>
  <c r="D7" i="31"/>
  <c r="L6" i="31"/>
  <c r="G6" i="31"/>
  <c r="D6" i="31"/>
  <c r="D22" i="31" l="1"/>
  <c r="G22" i="31" s="1"/>
  <c r="D15" i="31"/>
  <c r="G15" i="31" s="1"/>
  <c r="D10" i="31"/>
  <c r="E11" i="31" s="1"/>
  <c r="E23" i="31"/>
  <c r="E16" i="31"/>
  <c r="E27" i="31"/>
  <c r="G26" i="31"/>
  <c r="D36" i="30"/>
  <c r="D37" i="30" s="1"/>
  <c r="D33" i="30"/>
  <c r="D34" i="30" s="1"/>
  <c r="D32" i="30"/>
  <c r="D31" i="30"/>
  <c r="L27" i="30"/>
  <c r="L28" i="30" s="1"/>
  <c r="L25" i="30"/>
  <c r="D25" i="30"/>
  <c r="L24" i="30"/>
  <c r="D24" i="30"/>
  <c r="D21" i="30"/>
  <c r="D20" i="30"/>
  <c r="L19" i="30"/>
  <c r="L21" i="30" s="1"/>
  <c r="D14" i="30"/>
  <c r="D15" i="30" s="1"/>
  <c r="G15" i="30" s="1"/>
  <c r="D13" i="30"/>
  <c r="D12" i="30"/>
  <c r="D9" i="30"/>
  <c r="L8" i="30"/>
  <c r="D8" i="30"/>
  <c r="D7" i="30"/>
  <c r="L6" i="30"/>
  <c r="L10" i="30" s="1"/>
  <c r="G6" i="30"/>
  <c r="D6" i="30"/>
  <c r="G10" i="31" l="1"/>
  <c r="D26" i="30"/>
  <c r="D22" i="30"/>
  <c r="D10" i="30"/>
  <c r="G10" i="30" s="1"/>
  <c r="E27" i="30"/>
  <c r="G26" i="30"/>
  <c r="G22" i="30"/>
  <c r="E23" i="30"/>
  <c r="E16" i="30"/>
  <c r="B21" i="29"/>
  <c r="G15" i="29"/>
  <c r="E15" i="29"/>
  <c r="B9" i="29"/>
  <c r="D9" i="29" s="1"/>
  <c r="B6" i="29"/>
  <c r="D36" i="29"/>
  <c r="D37" i="29" s="1"/>
  <c r="D33" i="29"/>
  <c r="D32" i="29"/>
  <c r="D31" i="29"/>
  <c r="D34" i="29" s="1"/>
  <c r="L27" i="29"/>
  <c r="L28" i="29" s="1"/>
  <c r="L25" i="29"/>
  <c r="D25" i="29"/>
  <c r="D26" i="29" s="1"/>
  <c r="L24" i="29"/>
  <c r="D24" i="29"/>
  <c r="D21" i="29"/>
  <c r="D20" i="29"/>
  <c r="L19" i="29"/>
  <c r="L21" i="29" s="1"/>
  <c r="D14" i="29"/>
  <c r="D13" i="29"/>
  <c r="D12" i="29"/>
  <c r="L8" i="29"/>
  <c r="D8" i="29"/>
  <c r="D7" i="29"/>
  <c r="L6" i="29"/>
  <c r="L10" i="29" s="1"/>
  <c r="G6" i="29"/>
  <c r="D6" i="29"/>
  <c r="D22" i="29" l="1"/>
  <c r="G22" i="29" s="1"/>
  <c r="E11" i="30"/>
  <c r="D15" i="29"/>
  <c r="D10" i="29"/>
  <c r="E11" i="29" s="1"/>
  <c r="E23" i="29"/>
  <c r="E16" i="29"/>
  <c r="E27" i="29"/>
  <c r="G26" i="29"/>
  <c r="B9" i="28"/>
  <c r="B8" i="28"/>
  <c r="G10" i="23"/>
  <c r="P11" i="23"/>
  <c r="B9" i="21"/>
  <c r="B6" i="21"/>
  <c r="B7" i="28"/>
  <c r="D36" i="28"/>
  <c r="D37" i="28" s="1"/>
  <c r="D33" i="28"/>
  <c r="D32" i="28"/>
  <c r="D31" i="28"/>
  <c r="D34" i="28" s="1"/>
  <c r="L27" i="28"/>
  <c r="L28" i="28" s="1"/>
  <c r="L25" i="28"/>
  <c r="D25" i="28"/>
  <c r="L24" i="28"/>
  <c r="D24" i="28"/>
  <c r="D21" i="28"/>
  <c r="D20" i="28"/>
  <c r="L19" i="28"/>
  <c r="L21" i="28" s="1"/>
  <c r="D14" i="28"/>
  <c r="D13" i="28"/>
  <c r="D12" i="28"/>
  <c r="D9" i="28"/>
  <c r="L8" i="28"/>
  <c r="L10" i="28" s="1"/>
  <c r="D8" i="28"/>
  <c r="D7" i="28"/>
  <c r="L6" i="28"/>
  <c r="G6" i="28"/>
  <c r="D6" i="28"/>
  <c r="D36" i="27"/>
  <c r="D37" i="27" s="1"/>
  <c r="D33" i="27"/>
  <c r="D32" i="27"/>
  <c r="D31" i="27"/>
  <c r="D34" i="27" s="1"/>
  <c r="L27" i="27"/>
  <c r="L28" i="27" s="1"/>
  <c r="L25" i="27"/>
  <c r="D25" i="27"/>
  <c r="L24" i="27"/>
  <c r="D24" i="27"/>
  <c r="D21" i="27"/>
  <c r="D20" i="27"/>
  <c r="L19" i="27"/>
  <c r="L21" i="27" s="1"/>
  <c r="D14" i="27"/>
  <c r="D13" i="27"/>
  <c r="D12" i="27"/>
  <c r="D15" i="27" s="1"/>
  <c r="L10" i="27"/>
  <c r="D9" i="27"/>
  <c r="L8" i="27"/>
  <c r="D8" i="27"/>
  <c r="D7" i="27"/>
  <c r="D10" i="27" s="1"/>
  <c r="L6" i="27"/>
  <c r="G6" i="27"/>
  <c r="D6" i="27"/>
  <c r="G10" i="29" l="1"/>
  <c r="D26" i="28"/>
  <c r="G26" i="28" s="1"/>
  <c r="D22" i="28"/>
  <c r="G22" i="28" s="1"/>
  <c r="D22" i="27"/>
  <c r="G22" i="27" s="1"/>
  <c r="D15" i="28"/>
  <c r="E16" i="28" s="1"/>
  <c r="D10" i="28"/>
  <c r="E11" i="28" s="1"/>
  <c r="G15" i="28"/>
  <c r="E27" i="28"/>
  <c r="D26" i="27"/>
  <c r="E27" i="27" s="1"/>
  <c r="E11" i="27"/>
  <c r="G10" i="27"/>
  <c r="E16" i="27"/>
  <c r="G15" i="27"/>
  <c r="E23" i="28" l="1"/>
  <c r="E23" i="27"/>
  <c r="G10" i="28"/>
  <c r="G26" i="27"/>
  <c r="D26" i="25"/>
  <c r="D26" i="22"/>
  <c r="E23" i="22"/>
  <c r="D21" i="25"/>
  <c r="D20" i="25"/>
  <c r="D36" i="25"/>
  <c r="D37" i="25" s="1"/>
  <c r="D33" i="25"/>
  <c r="D32" i="25"/>
  <c r="D31" i="25"/>
  <c r="D34" i="25" s="1"/>
  <c r="L27" i="25"/>
  <c r="L28" i="25" s="1"/>
  <c r="D25" i="25"/>
  <c r="L24" i="25"/>
  <c r="L25" i="25" s="1"/>
  <c r="D24" i="25"/>
  <c r="L21" i="25"/>
  <c r="L19" i="25"/>
  <c r="D14" i="25"/>
  <c r="D13" i="25"/>
  <c r="D12" i="25"/>
  <c r="D9" i="25"/>
  <c r="L8" i="25"/>
  <c r="L10" i="25" s="1"/>
  <c r="D8" i="25"/>
  <c r="D7" i="25"/>
  <c r="L6" i="25"/>
  <c r="G6" i="25"/>
  <c r="D6" i="25"/>
  <c r="D22" i="25" l="1"/>
  <c r="G22" i="25" s="1"/>
  <c r="D15" i="25"/>
  <c r="E16" i="25" s="1"/>
  <c r="D10" i="25"/>
  <c r="E27" i="25"/>
  <c r="G26" i="25"/>
  <c r="D36" i="23"/>
  <c r="D37" i="23" s="1"/>
  <c r="D33" i="23"/>
  <c r="D32" i="23"/>
  <c r="D31" i="23"/>
  <c r="L27" i="23"/>
  <c r="L28" i="23" s="1"/>
  <c r="D25" i="23"/>
  <c r="L24" i="23"/>
  <c r="L25" i="23" s="1"/>
  <c r="D24" i="23"/>
  <c r="D26" i="23" s="1"/>
  <c r="L21" i="23"/>
  <c r="D21" i="23"/>
  <c r="D20" i="23"/>
  <c r="L19" i="23"/>
  <c r="D19" i="23"/>
  <c r="D14" i="23"/>
  <c r="D13" i="23"/>
  <c r="D12" i="23"/>
  <c r="D9" i="23"/>
  <c r="L8" i="23"/>
  <c r="D8" i="23"/>
  <c r="D7" i="23"/>
  <c r="L6" i="23"/>
  <c r="L10" i="23" s="1"/>
  <c r="G6" i="23"/>
  <c r="D6" i="23"/>
  <c r="G15" i="25" l="1"/>
  <c r="E11" i="25"/>
  <c r="G10" i="25"/>
  <c r="D22" i="23"/>
  <c r="D34" i="23"/>
  <c r="E23" i="25"/>
  <c r="D15" i="23"/>
  <c r="G15" i="23" s="1"/>
  <c r="D10" i="23"/>
  <c r="E27" i="23"/>
  <c r="G26" i="23"/>
  <c r="L28" i="22"/>
  <c r="L27" i="22"/>
  <c r="L25" i="22"/>
  <c r="J24" i="22"/>
  <c r="L24" i="22"/>
  <c r="D36" i="22"/>
  <c r="D37" i="22" s="1"/>
  <c r="D33" i="22"/>
  <c r="D32" i="22"/>
  <c r="D31" i="22"/>
  <c r="D34" i="22" s="1"/>
  <c r="D25" i="22"/>
  <c r="D24" i="22"/>
  <c r="D21" i="22"/>
  <c r="D20" i="22"/>
  <c r="L19" i="22"/>
  <c r="L21" i="22" s="1"/>
  <c r="D19" i="22"/>
  <c r="D14" i="22"/>
  <c r="D13" i="22"/>
  <c r="D12" i="22"/>
  <c r="D9" i="22"/>
  <c r="L8" i="22"/>
  <c r="D8" i="22"/>
  <c r="D7" i="22"/>
  <c r="L6" i="22"/>
  <c r="L10" i="22" s="1"/>
  <c r="G6" i="22"/>
  <c r="D6" i="22"/>
  <c r="E23" i="23" l="1"/>
  <c r="E16" i="23"/>
  <c r="E11" i="23"/>
  <c r="E27" i="22"/>
  <c r="G26" i="22"/>
  <c r="D22" i="22"/>
  <c r="G22" i="22" s="1"/>
  <c r="D15" i="22"/>
  <c r="E16" i="22" s="1"/>
  <c r="G15" i="22"/>
  <c r="D10" i="22"/>
  <c r="B19" i="21"/>
  <c r="E11" i="22" l="1"/>
  <c r="D15" i="21"/>
  <c r="D20" i="21" l="1"/>
  <c r="D36" i="21"/>
  <c r="D37" i="21" s="1"/>
  <c r="D33" i="21"/>
  <c r="D34" i="21" s="1"/>
  <c r="D32" i="21"/>
  <c r="D31" i="21"/>
  <c r="D25" i="21"/>
  <c r="D24" i="21"/>
  <c r="D26" i="21" s="1"/>
  <c r="L21" i="21"/>
  <c r="D21" i="21"/>
  <c r="L19" i="21"/>
  <c r="D19" i="21"/>
  <c r="D14" i="21"/>
  <c r="D13" i="21"/>
  <c r="D12" i="21"/>
  <c r="D9" i="21"/>
  <c r="L8" i="21"/>
  <c r="L10" i="21" s="1"/>
  <c r="D8" i="21"/>
  <c r="D7" i="21"/>
  <c r="L6" i="21"/>
  <c r="G6" i="21"/>
  <c r="D6" i="21"/>
  <c r="G25" i="19"/>
  <c r="E26" i="19"/>
  <c r="G21" i="19"/>
  <c r="E22" i="19"/>
  <c r="G25" i="20"/>
  <c r="D35" i="20"/>
  <c r="D36" i="20" s="1"/>
  <c r="D32" i="20"/>
  <c r="D33" i="20" s="1"/>
  <c r="D31" i="20"/>
  <c r="D30" i="20"/>
  <c r="D24" i="20"/>
  <c r="D23" i="20"/>
  <c r="D25" i="20" s="1"/>
  <c r="L20" i="20"/>
  <c r="D20" i="20"/>
  <c r="L19" i="20"/>
  <c r="D19" i="20"/>
  <c r="D21" i="20" s="1"/>
  <c r="G21" i="20" s="1"/>
  <c r="D14" i="20"/>
  <c r="D15" i="20" s="1"/>
  <c r="D13" i="20"/>
  <c r="D12" i="20"/>
  <c r="D9" i="20"/>
  <c r="L8" i="20"/>
  <c r="L10" i="20" s="1"/>
  <c r="D8" i="20"/>
  <c r="D7" i="20"/>
  <c r="L6" i="20"/>
  <c r="G6" i="20"/>
  <c r="D6" i="20"/>
  <c r="D22" i="21" l="1"/>
  <c r="G22" i="21" s="1"/>
  <c r="D10" i="21"/>
  <c r="G10" i="21" s="1"/>
  <c r="E23" i="21"/>
  <c r="E27" i="21"/>
  <c r="G26" i="21"/>
  <c r="G15" i="21"/>
  <c r="E16" i="21"/>
  <c r="D10" i="20"/>
  <c r="G10" i="20"/>
  <c r="E11" i="20"/>
  <c r="G15" i="20"/>
  <c r="E16" i="20"/>
  <c r="D24" i="19"/>
  <c r="G6" i="19"/>
  <c r="D35" i="19"/>
  <c r="D36" i="19" s="1"/>
  <c r="D32" i="19"/>
  <c r="D31" i="19"/>
  <c r="D30" i="19"/>
  <c r="D33" i="19" s="1"/>
  <c r="D23" i="19"/>
  <c r="D20" i="19"/>
  <c r="L19" i="19"/>
  <c r="L20" i="19" s="1"/>
  <c r="D19" i="19"/>
  <c r="D14" i="19"/>
  <c r="D13" i="19"/>
  <c r="D12" i="19"/>
  <c r="D9" i="19"/>
  <c r="L8" i="19"/>
  <c r="D8" i="19"/>
  <c r="D7" i="19"/>
  <c r="L6" i="19"/>
  <c r="L10" i="19" s="1"/>
  <c r="D6" i="19"/>
  <c r="E11" i="21" l="1"/>
  <c r="D21" i="19"/>
  <c r="D15" i="19"/>
  <c r="E16" i="19" s="1"/>
  <c r="G15" i="19"/>
  <c r="D10" i="19"/>
  <c r="B9" i="18"/>
  <c r="B6" i="18"/>
  <c r="E16" i="18"/>
  <c r="G15" i="18"/>
  <c r="D13" i="18"/>
  <c r="D34" i="18"/>
  <c r="D35" i="18" s="1"/>
  <c r="D31" i="18"/>
  <c r="D30" i="18"/>
  <c r="D29" i="18"/>
  <c r="D32" i="18" s="1"/>
  <c r="D23" i="18"/>
  <c r="D24" i="18" s="1"/>
  <c r="D20" i="18"/>
  <c r="L19" i="18"/>
  <c r="L20" i="18" s="1"/>
  <c r="D19" i="18"/>
  <c r="D14" i="18"/>
  <c r="D12" i="18"/>
  <c r="D9" i="18"/>
  <c r="L8" i="18"/>
  <c r="D8" i="18"/>
  <c r="D7" i="18"/>
  <c r="L6" i="18"/>
  <c r="L10" i="18" s="1"/>
  <c r="D6" i="18"/>
  <c r="E11" i="19" l="1"/>
  <c r="G10" i="19"/>
  <c r="D10" i="18"/>
  <c r="D21" i="18"/>
  <c r="G21" i="18" s="1"/>
  <c r="D15" i="18"/>
  <c r="G10" i="18"/>
  <c r="E11" i="18"/>
  <c r="E15" i="17"/>
  <c r="E11" i="17"/>
  <c r="G14" i="17"/>
  <c r="G10" i="17"/>
  <c r="G20" i="17"/>
  <c r="B7" i="17"/>
  <c r="D7" i="17" s="1"/>
  <c r="D33" i="17"/>
  <c r="D34" i="17" s="1"/>
  <c r="D30" i="17"/>
  <c r="D29" i="17"/>
  <c r="D28" i="17"/>
  <c r="D31" i="17" s="1"/>
  <c r="D22" i="17"/>
  <c r="D23" i="17" s="1"/>
  <c r="D19" i="17"/>
  <c r="L18" i="17"/>
  <c r="L19" i="17" s="1"/>
  <c r="D18" i="17"/>
  <c r="D13" i="17"/>
  <c r="D14" i="17" s="1"/>
  <c r="D12" i="17"/>
  <c r="D9" i="17"/>
  <c r="L8" i="17"/>
  <c r="D8" i="17"/>
  <c r="L6" i="17"/>
  <c r="L10" i="17" s="1"/>
  <c r="D6" i="17"/>
  <c r="D20" i="17" l="1"/>
  <c r="D10" i="17"/>
  <c r="G14" i="16"/>
  <c r="G14" i="14"/>
  <c r="G14" i="15"/>
  <c r="G10" i="16"/>
  <c r="G23" i="14" l="1"/>
  <c r="G10" i="14"/>
  <c r="E15" i="13" l="1"/>
  <c r="E9" i="15"/>
  <c r="E9" i="13"/>
  <c r="B18" i="15"/>
  <c r="B13" i="15"/>
  <c r="B12" i="15"/>
  <c r="B6" i="15"/>
  <c r="D6" i="15"/>
  <c r="D33" i="15"/>
  <c r="D34" i="15" s="1"/>
  <c r="D30" i="15"/>
  <c r="D29" i="15"/>
  <c r="D28" i="15"/>
  <c r="D31" i="15" s="1"/>
  <c r="D22" i="15"/>
  <c r="D23" i="15" s="1"/>
  <c r="D19" i="15"/>
  <c r="J18" i="15"/>
  <c r="J19" i="15" s="1"/>
  <c r="D18" i="15"/>
  <c r="D13" i="15"/>
  <c r="D12" i="15"/>
  <c r="D9" i="15"/>
  <c r="J8" i="15"/>
  <c r="D8" i="15"/>
  <c r="D7" i="15"/>
  <c r="J6" i="15"/>
  <c r="J10" i="15" s="1"/>
  <c r="D33" i="16"/>
  <c r="D34" i="16" s="1"/>
  <c r="D30" i="16"/>
  <c r="D29" i="16"/>
  <c r="D28" i="16"/>
  <c r="D31" i="16" s="1"/>
  <c r="D22" i="16"/>
  <c r="D23" i="16" s="1"/>
  <c r="D19" i="16"/>
  <c r="L18" i="16"/>
  <c r="L19" i="16" s="1"/>
  <c r="D18" i="16"/>
  <c r="D20" i="16" s="1"/>
  <c r="G20" i="16" s="1"/>
  <c r="D13" i="16"/>
  <c r="D12" i="16"/>
  <c r="D9" i="16"/>
  <c r="L8" i="16"/>
  <c r="D8" i="16"/>
  <c r="D7" i="16"/>
  <c r="L6" i="16"/>
  <c r="D6" i="16"/>
  <c r="L10" i="16" l="1"/>
  <c r="D14" i="16"/>
  <c r="D20" i="15"/>
  <c r="D14" i="15"/>
  <c r="D10" i="15"/>
  <c r="D10" i="16"/>
  <c r="L18" i="14"/>
  <c r="L19" i="14" s="1"/>
  <c r="B8" i="14"/>
  <c r="D8" i="14" s="1"/>
  <c r="B9" i="14"/>
  <c r="D33" i="14"/>
  <c r="D34" i="14" s="1"/>
  <c r="D30" i="14"/>
  <c r="D31" i="14" s="1"/>
  <c r="D29" i="14"/>
  <c r="D28" i="14"/>
  <c r="D22" i="14"/>
  <c r="D23" i="14" s="1"/>
  <c r="D19" i="14"/>
  <c r="D18" i="14"/>
  <c r="D13" i="14"/>
  <c r="D12" i="14"/>
  <c r="D9" i="14"/>
  <c r="L8" i="14"/>
  <c r="D7" i="14"/>
  <c r="L6" i="14"/>
  <c r="L10" i="14" s="1"/>
  <c r="D6" i="14"/>
  <c r="D10" i="14" l="1"/>
  <c r="D14" i="14"/>
  <c r="D20" i="14"/>
  <c r="B9" i="13"/>
  <c r="D35" i="13" l="1"/>
  <c r="D36" i="13" s="1"/>
  <c r="D32" i="13"/>
  <c r="D31" i="13"/>
  <c r="D30" i="13"/>
  <c r="D33" i="13" s="1"/>
  <c r="D24" i="13"/>
  <c r="D25" i="13" s="1"/>
  <c r="D20" i="13"/>
  <c r="D19" i="13"/>
  <c r="D21" i="13" s="1"/>
  <c r="D14" i="13"/>
  <c r="D13" i="13"/>
  <c r="D9" i="13"/>
  <c r="J8" i="13"/>
  <c r="D8" i="13"/>
  <c r="D7" i="13"/>
  <c r="J6" i="13"/>
  <c r="J10" i="13" s="1"/>
  <c r="D6" i="13"/>
  <c r="D15" i="13" l="1"/>
  <c r="F15" i="13" s="1"/>
  <c r="D10" i="13"/>
  <c r="F14" i="12"/>
  <c r="E14" i="12"/>
  <c r="D14" i="12"/>
  <c r="D10" i="12"/>
  <c r="D7" i="12"/>
  <c r="B9" i="12"/>
  <c r="D8" i="12"/>
  <c r="J8" i="12"/>
  <c r="E8" i="9"/>
  <c r="D33" i="12" l="1"/>
  <c r="D34" i="12" s="1"/>
  <c r="D30" i="12"/>
  <c r="D29" i="12"/>
  <c r="D28" i="12"/>
  <c r="D22" i="12"/>
  <c r="D23" i="12" s="1"/>
  <c r="D19" i="12"/>
  <c r="D18" i="12"/>
  <c r="D13" i="12"/>
  <c r="D12" i="12"/>
  <c r="D9" i="12"/>
  <c r="J6" i="12"/>
  <c r="J10" i="12" s="1"/>
  <c r="D6" i="12"/>
  <c r="D31" i="12" l="1"/>
  <c r="D20" i="12"/>
  <c r="D19" i="11"/>
  <c r="B18" i="11"/>
  <c r="D18" i="11" s="1"/>
  <c r="D32" i="11"/>
  <c r="D33" i="11" s="1"/>
  <c r="D29" i="11"/>
  <c r="D28" i="11"/>
  <c r="D27" i="11"/>
  <c r="D21" i="11"/>
  <c r="D22" i="11" s="1"/>
  <c r="D17" i="11"/>
  <c r="D12" i="11"/>
  <c r="D11" i="11"/>
  <c r="D8" i="11"/>
  <c r="J7" i="11"/>
  <c r="D7" i="11"/>
  <c r="J6" i="11"/>
  <c r="D6" i="11"/>
  <c r="D30" i="11" l="1"/>
  <c r="J9" i="11"/>
  <c r="E7" i="11"/>
  <c r="E8" i="11" s="1"/>
  <c r="D9" i="11"/>
  <c r="J17" i="9"/>
  <c r="J16" i="9"/>
  <c r="E10" i="9"/>
  <c r="D19" i="10" l="1"/>
  <c r="D12" i="10"/>
  <c r="B8" i="10"/>
  <c r="B7" i="10"/>
  <c r="D7" i="10" s="1"/>
  <c r="E7" i="10" s="1"/>
  <c r="E8" i="10" s="1"/>
  <c r="D8" i="10"/>
  <c r="D33" i="10"/>
  <c r="D34" i="10" s="1"/>
  <c r="D30" i="10"/>
  <c r="D29" i="10"/>
  <c r="D28" i="10"/>
  <c r="D22" i="10"/>
  <c r="D23" i="10" s="1"/>
  <c r="D18" i="10"/>
  <c r="D17" i="10"/>
  <c r="D11" i="10"/>
  <c r="J7" i="10"/>
  <c r="J6" i="10"/>
  <c r="D6" i="10"/>
  <c r="D31" i="9"/>
  <c r="D32" i="9" s="1"/>
  <c r="D28" i="9"/>
  <c r="D29" i="9" s="1"/>
  <c r="D27" i="9"/>
  <c r="D26" i="9"/>
  <c r="D20" i="9"/>
  <c r="D21" i="9" s="1"/>
  <c r="D17" i="9"/>
  <c r="D16" i="9"/>
  <c r="D18" i="9" s="1"/>
  <c r="D10" i="9"/>
  <c r="J7" i="9"/>
  <c r="D7" i="9"/>
  <c r="J6" i="9"/>
  <c r="J8" i="9" s="1"/>
  <c r="D6" i="9"/>
  <c r="E7" i="7"/>
  <c r="E6" i="7"/>
  <c r="D6" i="6"/>
  <c r="E7" i="6"/>
  <c r="E6" i="6"/>
  <c r="D29" i="4"/>
  <c r="D27" i="4"/>
  <c r="D20" i="10" l="1"/>
  <c r="J9" i="10"/>
  <c r="D31" i="10"/>
  <c r="D9" i="10"/>
  <c r="D8" i="9"/>
  <c r="D31" i="8" l="1"/>
  <c r="D32" i="8" s="1"/>
  <c r="D28" i="8"/>
  <c r="D27" i="8"/>
  <c r="D26" i="8"/>
  <c r="D29" i="8" s="1"/>
  <c r="D20" i="8"/>
  <c r="D21" i="8" s="1"/>
  <c r="D17" i="8"/>
  <c r="D16" i="8"/>
  <c r="D10" i="8"/>
  <c r="J7" i="8"/>
  <c r="D7" i="8"/>
  <c r="J6" i="8"/>
  <c r="J8" i="8" s="1"/>
  <c r="D6" i="8"/>
  <c r="D8" i="8" l="1"/>
  <c r="D18" i="8"/>
  <c r="D31" i="7"/>
  <c r="D32" i="7" s="1"/>
  <c r="D28" i="7"/>
  <c r="D29" i="7" s="1"/>
  <c r="D27" i="7"/>
  <c r="D26" i="7"/>
  <c r="D20" i="7"/>
  <c r="D21" i="7" s="1"/>
  <c r="D17" i="7"/>
  <c r="D16" i="7"/>
  <c r="D10" i="7"/>
  <c r="J7" i="7"/>
  <c r="D7" i="7"/>
  <c r="J6" i="7"/>
  <c r="D6" i="7"/>
  <c r="J8" i="7" l="1"/>
  <c r="D18" i="7"/>
  <c r="D8" i="7"/>
  <c r="B20" i="1"/>
  <c r="B17" i="1"/>
  <c r="B7" i="6" l="1"/>
  <c r="D31" i="6" l="1"/>
  <c r="D32" i="6" s="1"/>
  <c r="D28" i="6"/>
  <c r="D27" i="6"/>
  <c r="D26" i="6"/>
  <c r="D20" i="6"/>
  <c r="D21" i="6" s="1"/>
  <c r="D17" i="6"/>
  <c r="D16" i="6"/>
  <c r="D18" i="6" s="1"/>
  <c r="D10" i="6"/>
  <c r="J7" i="6"/>
  <c r="D7" i="6"/>
  <c r="J6" i="6"/>
  <c r="J8" i="6" s="1"/>
  <c r="D8" i="6"/>
  <c r="D27" i="5"/>
  <c r="D31" i="5"/>
  <c r="D32" i="5" s="1"/>
  <c r="D28" i="5"/>
  <c r="D26" i="5"/>
  <c r="D20" i="5"/>
  <c r="D21" i="5" s="1"/>
  <c r="D17" i="5"/>
  <c r="D16" i="5"/>
  <c r="D10" i="5"/>
  <c r="J7" i="5"/>
  <c r="D7" i="5"/>
  <c r="J6" i="5"/>
  <c r="J8" i="5" s="1"/>
  <c r="D6" i="5"/>
  <c r="D8" i="5" s="1"/>
  <c r="D31" i="4"/>
  <c r="D32" i="4" s="1"/>
  <c r="D28" i="4"/>
  <c r="D26" i="4"/>
  <c r="D20" i="4"/>
  <c r="D21" i="4" s="1"/>
  <c r="D17" i="4"/>
  <c r="D16" i="4"/>
  <c r="D18" i="4" s="1"/>
  <c r="D10" i="4"/>
  <c r="J7" i="4"/>
  <c r="D7" i="4"/>
  <c r="J6" i="4"/>
  <c r="D6" i="4"/>
  <c r="D8" i="4" s="1"/>
  <c r="J7" i="3"/>
  <c r="J6" i="3"/>
  <c r="B17" i="3"/>
  <c r="D17" i="3" s="1"/>
  <c r="D30" i="3"/>
  <c r="D31" i="3" s="1"/>
  <c r="D27" i="3"/>
  <c r="D28" i="3" s="1"/>
  <c r="D26" i="3"/>
  <c r="D20" i="3"/>
  <c r="D21" i="3" s="1"/>
  <c r="D16" i="3"/>
  <c r="D10" i="3"/>
  <c r="D8" i="3"/>
  <c r="D7" i="3"/>
  <c r="D6" i="3"/>
  <c r="D30" i="2"/>
  <c r="D31" i="2" s="1"/>
  <c r="D27" i="2"/>
  <c r="D26" i="2"/>
  <c r="D20" i="2"/>
  <c r="D21" i="2" s="1"/>
  <c r="D17" i="2"/>
  <c r="D18" i="2" s="1"/>
  <c r="D16" i="2"/>
  <c r="D10" i="2"/>
  <c r="D7" i="2"/>
  <c r="D8" i="2" s="1"/>
  <c r="D6" i="2"/>
  <c r="D7" i="1"/>
  <c r="E7" i="1" s="1"/>
  <c r="D6" i="1"/>
  <c r="D20" i="1"/>
  <c r="D21" i="1" s="1"/>
  <c r="D17" i="1"/>
  <c r="D16" i="1"/>
  <c r="D8" i="1" l="1"/>
  <c r="D18" i="1"/>
  <c r="D29" i="6"/>
  <c r="D18" i="5"/>
  <c r="D29" i="5"/>
  <c r="J8" i="4"/>
  <c r="J8" i="3"/>
  <c r="D18" i="3"/>
  <c r="D28" i="2"/>
  <c r="D10" i="1"/>
  <c r="E10" i="1" s="1"/>
</calcChain>
</file>

<file path=xl/sharedStrings.xml><?xml version="1.0" encoding="utf-8"?>
<sst xmlns="http://schemas.openxmlformats.org/spreadsheetml/2006/main" count="1538" uniqueCount="41">
  <si>
    <t>Waste Paty</t>
  </si>
  <si>
    <t>JEBIN</t>
  </si>
  <si>
    <t>RK</t>
  </si>
  <si>
    <t>ITEMS</t>
  </si>
  <si>
    <t>WEIGHT</t>
  </si>
  <si>
    <t>PRICE /KG</t>
  </si>
  <si>
    <t>AMOUNT</t>
  </si>
  <si>
    <t>RP</t>
  </si>
  <si>
    <t>PRAVEEN</t>
  </si>
  <si>
    <t>YB</t>
  </si>
  <si>
    <t>TOTAL</t>
  </si>
  <si>
    <t>VALIKALAMPADU PATTY</t>
  </si>
  <si>
    <t>FIA MART</t>
  </si>
  <si>
    <t>FIA MART THUCKALAY</t>
  </si>
  <si>
    <t>YB 1st</t>
  </si>
  <si>
    <t>YB 2nd</t>
  </si>
  <si>
    <t>GIVEN</t>
  </si>
  <si>
    <t>Waste Party</t>
  </si>
  <si>
    <t>Yb 3rd</t>
  </si>
  <si>
    <t>RK 2nd</t>
  </si>
  <si>
    <t>RK 3rd</t>
  </si>
  <si>
    <t>PO</t>
  </si>
  <si>
    <t>bal</t>
  </si>
  <si>
    <t>BABISHA BAKERY</t>
  </si>
  <si>
    <t>Total</t>
  </si>
  <si>
    <t>Bal</t>
  </si>
  <si>
    <t>Balance</t>
  </si>
  <si>
    <t>YB box</t>
  </si>
  <si>
    <t>Given</t>
  </si>
  <si>
    <t>RP box</t>
  </si>
  <si>
    <t>PO box</t>
  </si>
  <si>
    <t>Old Balance</t>
  </si>
  <si>
    <t>New Balance</t>
  </si>
  <si>
    <t>Income</t>
  </si>
  <si>
    <t>VELAKUDI SHOP</t>
  </si>
  <si>
    <t xml:space="preserve">Praveen </t>
  </si>
  <si>
    <t xml:space="preserve">Curry Leaf </t>
  </si>
  <si>
    <t>Box</t>
  </si>
  <si>
    <t>,l</t>
  </si>
  <si>
    <t>Total Rp</t>
  </si>
  <si>
    <t>Total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</si>
</sst>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Adobe Garamond Pro Bold"/>
      <family val="1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7" sqref="D7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9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9" ht="15.75" thickBot="1" x14ac:dyDescent="0.3">
      <c r="B2" s="8"/>
      <c r="C2" s="9"/>
      <c r="D2" s="9"/>
      <c r="E2" s="9"/>
      <c r="F2" s="9"/>
      <c r="G2" s="9"/>
      <c r="H2" s="9"/>
      <c r="I2" s="10"/>
    </row>
    <row r="3" spans="1:9" ht="15.75" thickBot="1" x14ac:dyDescent="0.3"/>
    <row r="4" spans="1:9" ht="15.75" thickBot="1" x14ac:dyDescent="0.3">
      <c r="C4" s="11" t="s">
        <v>1</v>
      </c>
      <c r="D4" s="12"/>
    </row>
    <row r="5" spans="1:9" x14ac:dyDescent="0.25">
      <c r="A5" t="s">
        <v>3</v>
      </c>
      <c r="B5" t="s">
        <v>4</v>
      </c>
      <c r="C5" t="s">
        <v>5</v>
      </c>
      <c r="D5" t="s">
        <v>6</v>
      </c>
    </row>
    <row r="6" spans="1:9" x14ac:dyDescent="0.25">
      <c r="A6" t="s">
        <v>9</v>
      </c>
      <c r="B6">
        <v>0</v>
      </c>
      <c r="C6">
        <v>30</v>
      </c>
      <c r="D6">
        <f>B6*C6</f>
        <v>0</v>
      </c>
    </row>
    <row r="7" spans="1:9" x14ac:dyDescent="0.25">
      <c r="A7" t="s">
        <v>2</v>
      </c>
      <c r="B7" s="1">
        <v>124</v>
      </c>
      <c r="C7" s="1">
        <v>10</v>
      </c>
      <c r="D7">
        <f>B7*C7</f>
        <v>1240</v>
      </c>
      <c r="E7">
        <f>D7+9964</f>
        <v>11204</v>
      </c>
    </row>
    <row r="8" spans="1:9" x14ac:dyDescent="0.25">
      <c r="B8" s="1"/>
      <c r="C8" s="1" t="s">
        <v>10</v>
      </c>
      <c r="D8" s="1">
        <f>D6+D7</f>
        <v>1240</v>
      </c>
    </row>
    <row r="9" spans="1:9" x14ac:dyDescent="0.25">
      <c r="B9" s="1"/>
      <c r="C9" s="1"/>
      <c r="D9" s="1"/>
    </row>
    <row r="10" spans="1:9" x14ac:dyDescent="0.25">
      <c r="A10" t="s">
        <v>7</v>
      </c>
      <c r="B10" s="1">
        <v>10</v>
      </c>
      <c r="C10" s="1">
        <v>25</v>
      </c>
      <c r="D10" s="1">
        <f>B10*C10</f>
        <v>250</v>
      </c>
      <c r="E10">
        <f>D10+644</f>
        <v>894</v>
      </c>
    </row>
    <row r="13" spans="1:9" ht="15.75" thickBot="1" x14ac:dyDescent="0.3"/>
    <row r="14" spans="1:9" ht="15.75" thickBot="1" x14ac:dyDescent="0.3">
      <c r="C14" s="11" t="s">
        <v>8</v>
      </c>
      <c r="D14" s="12"/>
    </row>
    <row r="15" spans="1:9" x14ac:dyDescent="0.25">
      <c r="A15" t="s">
        <v>3</v>
      </c>
      <c r="B15" t="s">
        <v>4</v>
      </c>
      <c r="C15" t="s">
        <v>5</v>
      </c>
      <c r="D15" t="s">
        <v>6</v>
      </c>
    </row>
    <row r="16" spans="1:9" x14ac:dyDescent="0.25">
      <c r="A16" t="s">
        <v>9</v>
      </c>
      <c r="B16" s="2">
        <v>2</v>
      </c>
      <c r="C16" s="2">
        <v>30</v>
      </c>
      <c r="D16" s="1">
        <f>B16*C16</f>
        <v>60</v>
      </c>
    </row>
    <row r="17" spans="1:4" x14ac:dyDescent="0.25">
      <c r="A17" t="s">
        <v>2</v>
      </c>
      <c r="B17" s="1">
        <f>15+2</f>
        <v>17</v>
      </c>
      <c r="C17" s="1">
        <v>10</v>
      </c>
      <c r="D17" s="1">
        <f>B17*C17</f>
        <v>170</v>
      </c>
    </row>
    <row r="18" spans="1:4" x14ac:dyDescent="0.25">
      <c r="B18" s="1"/>
      <c r="C18" s="1" t="s">
        <v>10</v>
      </c>
      <c r="D18" s="1">
        <f>D16+D17</f>
        <v>230</v>
      </c>
    </row>
    <row r="19" spans="1:4" x14ac:dyDescent="0.25">
      <c r="B19" s="1"/>
      <c r="C19" s="1"/>
      <c r="D19" s="1"/>
    </row>
    <row r="20" spans="1:4" x14ac:dyDescent="0.25">
      <c r="A20" t="s">
        <v>7</v>
      </c>
      <c r="B20" s="1">
        <f>4+1.5</f>
        <v>5.5</v>
      </c>
      <c r="C20" s="1">
        <v>25</v>
      </c>
      <c r="D20" s="1">
        <f>B20*C20</f>
        <v>137.5</v>
      </c>
    </row>
    <row r="21" spans="1:4" x14ac:dyDescent="0.25">
      <c r="C21" t="s">
        <v>10</v>
      </c>
      <c r="D21" s="2">
        <f>D20</f>
        <v>137.5</v>
      </c>
    </row>
  </sheetData>
  <mergeCells count="3">
    <mergeCell ref="B1:I2"/>
    <mergeCell ref="C4:D4"/>
    <mergeCell ref="C14:D1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23" sqref="L23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E4" t="s">
        <v>22</v>
      </c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E5">
        <v>15434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25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19</v>
      </c>
      <c r="B7" s="1">
        <f>18+14</f>
        <v>32</v>
      </c>
      <c r="C7" s="1">
        <v>20</v>
      </c>
      <c r="D7" s="2">
        <f>B7*C7</f>
        <v>640</v>
      </c>
      <c r="E7">
        <f>D7+D8</f>
        <v>1150</v>
      </c>
      <c r="G7" t="s">
        <v>2</v>
      </c>
      <c r="H7" s="1">
        <v>0</v>
      </c>
      <c r="I7" s="1">
        <v>25</v>
      </c>
      <c r="J7" s="2">
        <f>H7*I7</f>
        <v>0</v>
      </c>
    </row>
    <row r="8" spans="1:10" x14ac:dyDescent="0.25">
      <c r="A8" t="s">
        <v>20</v>
      </c>
      <c r="B8" s="1">
        <f>20+20+11</f>
        <v>51</v>
      </c>
      <c r="C8" s="1">
        <v>10</v>
      </c>
      <c r="D8" s="2">
        <f>B8*C8</f>
        <v>510</v>
      </c>
      <c r="E8">
        <f>E7+15524</f>
        <v>16674</v>
      </c>
      <c r="H8" s="1"/>
      <c r="I8" s="1"/>
      <c r="J8" s="2"/>
    </row>
    <row r="9" spans="1:10" x14ac:dyDescent="0.25">
      <c r="B9" s="1"/>
      <c r="C9" s="1" t="s">
        <v>10</v>
      </c>
      <c r="D9" s="1">
        <f>D6+D7</f>
        <v>640</v>
      </c>
      <c r="H9" s="1"/>
      <c r="I9" s="1" t="s">
        <v>10</v>
      </c>
      <c r="J9" s="1">
        <f>J6+J7</f>
        <v>0</v>
      </c>
    </row>
    <row r="10" spans="1:10" x14ac:dyDescent="0.25">
      <c r="B10" s="1"/>
      <c r="C10" s="1"/>
      <c r="D10" s="1"/>
    </row>
    <row r="11" spans="1:10" x14ac:dyDescent="0.25">
      <c r="A11" t="s">
        <v>7</v>
      </c>
      <c r="B11" s="1">
        <v>0</v>
      </c>
      <c r="C11" s="1">
        <v>25</v>
      </c>
      <c r="D11" s="1">
        <f>B11*C11</f>
        <v>0</v>
      </c>
      <c r="E11" t="s">
        <v>22</v>
      </c>
    </row>
    <row r="12" spans="1:10" x14ac:dyDescent="0.25">
      <c r="A12" t="s">
        <v>21</v>
      </c>
      <c r="B12" s="1">
        <v>8</v>
      </c>
      <c r="C12" s="1">
        <v>20</v>
      </c>
      <c r="D12" s="1">
        <f>B12*C12</f>
        <v>160</v>
      </c>
      <c r="E12">
        <v>769</v>
      </c>
    </row>
    <row r="14" spans="1:10" ht="15.75" thickBot="1" x14ac:dyDescent="0.3"/>
    <row r="15" spans="1:10" ht="15.75" thickBot="1" x14ac:dyDescent="0.3">
      <c r="C15" s="11" t="s">
        <v>8</v>
      </c>
      <c r="D15" s="12"/>
    </row>
    <row r="16" spans="1:10" x14ac:dyDescent="0.25">
      <c r="A16" t="s">
        <v>3</v>
      </c>
      <c r="B16" t="s">
        <v>4</v>
      </c>
      <c r="C16" t="s">
        <v>5</v>
      </c>
      <c r="D16" t="s">
        <v>6</v>
      </c>
      <c r="E16" t="s">
        <v>16</v>
      </c>
    </row>
    <row r="17" spans="1:10" x14ac:dyDescent="0.25">
      <c r="A17" t="s">
        <v>9</v>
      </c>
      <c r="B17" s="2">
        <v>0</v>
      </c>
      <c r="C17" s="2">
        <v>25</v>
      </c>
      <c r="D17" s="1">
        <f>B17*C17</f>
        <v>0</v>
      </c>
      <c r="E17" s="3">
        <v>600</v>
      </c>
      <c r="H17" s="1"/>
      <c r="I17" s="1"/>
      <c r="J17" s="1"/>
    </row>
    <row r="18" spans="1:10" x14ac:dyDescent="0.25">
      <c r="A18" t="s">
        <v>19</v>
      </c>
      <c r="B18" s="1">
        <v>5</v>
      </c>
      <c r="C18" s="1">
        <v>15</v>
      </c>
      <c r="D18" s="1">
        <f>B18*C18</f>
        <v>75</v>
      </c>
      <c r="H18" s="1"/>
      <c r="I18" s="1"/>
      <c r="J18" s="1"/>
    </row>
    <row r="19" spans="1:10" x14ac:dyDescent="0.25">
      <c r="A19" t="s">
        <v>2</v>
      </c>
      <c r="B19" s="1">
        <v>28</v>
      </c>
      <c r="C19" s="1">
        <v>10</v>
      </c>
      <c r="D19" s="1">
        <f>B19*C19</f>
        <v>280</v>
      </c>
    </row>
    <row r="20" spans="1:10" x14ac:dyDescent="0.25">
      <c r="B20" s="1"/>
      <c r="C20" s="1" t="s">
        <v>10</v>
      </c>
      <c r="D20" s="1">
        <f>D17+D18</f>
        <v>75</v>
      </c>
    </row>
    <row r="21" spans="1:10" x14ac:dyDescent="0.25">
      <c r="B21" s="1"/>
      <c r="C21" s="1"/>
      <c r="D21" s="1"/>
      <c r="F21" s="2"/>
    </row>
    <row r="22" spans="1:10" x14ac:dyDescent="0.25">
      <c r="A22" t="s">
        <v>7</v>
      </c>
      <c r="B22" s="1">
        <v>3</v>
      </c>
      <c r="C22" s="1">
        <v>25</v>
      </c>
      <c r="D22" s="1">
        <f>B22*C22</f>
        <v>75</v>
      </c>
    </row>
    <row r="23" spans="1:10" x14ac:dyDescent="0.25">
      <c r="C23" t="s">
        <v>10</v>
      </c>
      <c r="D23" s="2">
        <f>D22</f>
        <v>75</v>
      </c>
    </row>
    <row r="25" spans="1:10" ht="15.75" thickBot="1" x14ac:dyDescent="0.3"/>
    <row r="26" spans="1:10" ht="15.75" thickBot="1" x14ac:dyDescent="0.3">
      <c r="B26" s="11" t="s">
        <v>11</v>
      </c>
      <c r="C26" s="15"/>
      <c r="D26" s="12"/>
    </row>
    <row r="27" spans="1:10" x14ac:dyDescent="0.25">
      <c r="A27" t="s">
        <v>3</v>
      </c>
      <c r="B27" t="s">
        <v>4</v>
      </c>
      <c r="C27" t="s">
        <v>5</v>
      </c>
      <c r="D27" t="s">
        <v>6</v>
      </c>
    </row>
    <row r="28" spans="1:10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0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0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0" x14ac:dyDescent="0.25">
      <c r="B31" s="1"/>
      <c r="C31" s="1" t="s">
        <v>10</v>
      </c>
      <c r="D31" s="1">
        <f>D28+D30</f>
        <v>0</v>
      </c>
    </row>
    <row r="32" spans="1:10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5">
    <mergeCell ref="B1:I2"/>
    <mergeCell ref="C4:D4"/>
    <mergeCell ref="G4:J4"/>
    <mergeCell ref="C15:D15"/>
    <mergeCell ref="B26:D2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7" workbookViewId="0">
      <selection activeCell="F22" sqref="F22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E4" t="s">
        <v>22</v>
      </c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E5">
        <v>15434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25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19</v>
      </c>
      <c r="B7" s="1">
        <v>0</v>
      </c>
      <c r="C7" s="1">
        <v>20</v>
      </c>
      <c r="D7" s="2">
        <f>B7*C7</f>
        <v>0</v>
      </c>
      <c r="E7">
        <f>D7+D8</f>
        <v>0</v>
      </c>
      <c r="G7" t="s">
        <v>2</v>
      </c>
      <c r="H7" s="1">
        <v>0</v>
      </c>
      <c r="I7" s="1">
        <v>25</v>
      </c>
      <c r="J7" s="2">
        <f>H7*I7</f>
        <v>0</v>
      </c>
    </row>
    <row r="8" spans="1:10" x14ac:dyDescent="0.25">
      <c r="A8" t="s">
        <v>20</v>
      </c>
      <c r="B8" s="1">
        <v>0</v>
      </c>
      <c r="C8" s="1">
        <v>10</v>
      </c>
      <c r="D8" s="2">
        <f>B8*C8</f>
        <v>0</v>
      </c>
      <c r="E8">
        <f>E7+15524</f>
        <v>15524</v>
      </c>
      <c r="H8" s="1"/>
      <c r="I8" s="1"/>
      <c r="J8" s="2"/>
    </row>
    <row r="9" spans="1:10" x14ac:dyDescent="0.25">
      <c r="B9" s="1"/>
      <c r="C9" s="1" t="s">
        <v>10</v>
      </c>
      <c r="D9" s="1">
        <f>D6+D7</f>
        <v>0</v>
      </c>
      <c r="H9" s="1"/>
      <c r="I9" s="1" t="s">
        <v>10</v>
      </c>
      <c r="J9" s="1">
        <f>J6+J7</f>
        <v>0</v>
      </c>
    </row>
    <row r="10" spans="1:10" x14ac:dyDescent="0.25">
      <c r="B10" s="1"/>
      <c r="C10" s="1"/>
      <c r="D10" s="1"/>
    </row>
    <row r="11" spans="1:10" x14ac:dyDescent="0.25">
      <c r="A11" t="s">
        <v>7</v>
      </c>
      <c r="B11" s="1">
        <v>0</v>
      </c>
      <c r="C11" s="1">
        <v>25</v>
      </c>
      <c r="D11" s="1">
        <f>B11*C11</f>
        <v>0</v>
      </c>
      <c r="E11" t="s">
        <v>22</v>
      </c>
    </row>
    <row r="12" spans="1:10" x14ac:dyDescent="0.25">
      <c r="A12" t="s">
        <v>21</v>
      </c>
      <c r="B12" s="1">
        <v>0</v>
      </c>
      <c r="C12" s="1">
        <v>20</v>
      </c>
      <c r="D12" s="1">
        <f>B12*C12</f>
        <v>0</v>
      </c>
      <c r="E12">
        <v>769</v>
      </c>
    </row>
    <row r="14" spans="1:10" ht="15.75" thickBot="1" x14ac:dyDescent="0.3"/>
    <row r="15" spans="1:10" ht="15.75" thickBot="1" x14ac:dyDescent="0.3">
      <c r="C15" s="11" t="s">
        <v>8</v>
      </c>
      <c r="D15" s="12"/>
    </row>
    <row r="16" spans="1:10" x14ac:dyDescent="0.25">
      <c r="A16" t="s">
        <v>3</v>
      </c>
      <c r="B16" t="s">
        <v>4</v>
      </c>
      <c r="C16" t="s">
        <v>5</v>
      </c>
      <c r="D16" t="s">
        <v>6</v>
      </c>
      <c r="E16" t="s">
        <v>16</v>
      </c>
    </row>
    <row r="17" spans="1:10" x14ac:dyDescent="0.25">
      <c r="A17" t="s">
        <v>9</v>
      </c>
      <c r="B17" s="2">
        <v>0</v>
      </c>
      <c r="C17" s="2">
        <v>25</v>
      </c>
      <c r="D17" s="1">
        <f>B17*C17</f>
        <v>0</v>
      </c>
      <c r="E17" s="3">
        <v>600</v>
      </c>
      <c r="H17" s="1"/>
      <c r="I17" s="1"/>
      <c r="J17" s="1"/>
    </row>
    <row r="18" spans="1:10" x14ac:dyDescent="0.25">
      <c r="A18" t="s">
        <v>2</v>
      </c>
      <c r="B18" s="1">
        <f>21+11</f>
        <v>32</v>
      </c>
      <c r="C18" s="1">
        <v>10</v>
      </c>
      <c r="D18" s="1">
        <f>B18*C18</f>
        <v>320</v>
      </c>
    </row>
    <row r="19" spans="1:10" x14ac:dyDescent="0.25">
      <c r="B19" s="1"/>
      <c r="C19" s="1" t="s">
        <v>10</v>
      </c>
      <c r="D19" s="1">
        <f>SUM(D17:D18)</f>
        <v>320</v>
      </c>
    </row>
    <row r="20" spans="1:10" x14ac:dyDescent="0.25">
      <c r="B20" s="1"/>
      <c r="C20" s="1"/>
      <c r="D20" s="1"/>
      <c r="F20" s="2"/>
    </row>
    <row r="21" spans="1:10" x14ac:dyDescent="0.25">
      <c r="A21" t="s">
        <v>7</v>
      </c>
      <c r="B21" s="1">
        <v>0</v>
      </c>
      <c r="C21" s="1">
        <v>25</v>
      </c>
      <c r="D21" s="1">
        <f>B21*C21</f>
        <v>0</v>
      </c>
    </row>
    <row r="22" spans="1:10" x14ac:dyDescent="0.25">
      <c r="C22" t="s">
        <v>10</v>
      </c>
      <c r="D22" s="2">
        <f>D21</f>
        <v>0</v>
      </c>
    </row>
    <row r="24" spans="1:10" ht="15.75" thickBot="1" x14ac:dyDescent="0.3"/>
    <row r="25" spans="1:10" ht="15.75" thickBot="1" x14ac:dyDescent="0.3">
      <c r="B25" s="11" t="s">
        <v>11</v>
      </c>
      <c r="C25" s="15"/>
      <c r="D25" s="12"/>
    </row>
    <row r="26" spans="1:10" x14ac:dyDescent="0.25">
      <c r="A26" t="s">
        <v>3</v>
      </c>
      <c r="B26" t="s">
        <v>4</v>
      </c>
      <c r="C26" t="s">
        <v>5</v>
      </c>
      <c r="D26" t="s">
        <v>6</v>
      </c>
    </row>
    <row r="27" spans="1:10" x14ac:dyDescent="0.25">
      <c r="A27" t="s">
        <v>14</v>
      </c>
      <c r="B27" s="2">
        <v>0</v>
      </c>
      <c r="C27" s="2">
        <v>25</v>
      </c>
      <c r="D27" s="1">
        <f>B27*C27</f>
        <v>0</v>
      </c>
    </row>
    <row r="28" spans="1:10" x14ac:dyDescent="0.25">
      <c r="A28" t="s">
        <v>15</v>
      </c>
      <c r="B28" s="2">
        <v>0</v>
      </c>
      <c r="C28" s="2">
        <v>10</v>
      </c>
      <c r="D28" s="1">
        <f>B28*C28</f>
        <v>0</v>
      </c>
    </row>
    <row r="29" spans="1:10" x14ac:dyDescent="0.25">
      <c r="A29" t="s">
        <v>2</v>
      </c>
      <c r="B29" s="1">
        <v>0</v>
      </c>
      <c r="C29" s="1">
        <v>10</v>
      </c>
      <c r="D29" s="1">
        <f>B29*C29</f>
        <v>0</v>
      </c>
    </row>
    <row r="30" spans="1:10" x14ac:dyDescent="0.25">
      <c r="B30" s="1"/>
      <c r="C30" s="1" t="s">
        <v>10</v>
      </c>
      <c r="D30" s="1">
        <f>D27+D29</f>
        <v>0</v>
      </c>
    </row>
    <row r="31" spans="1:10" x14ac:dyDescent="0.25">
      <c r="B31" s="1"/>
      <c r="C31" s="1"/>
      <c r="D31" s="1"/>
    </row>
    <row r="32" spans="1:10" x14ac:dyDescent="0.25">
      <c r="A32" t="s">
        <v>7</v>
      </c>
      <c r="B32" s="1">
        <v>0</v>
      </c>
      <c r="C32" s="1">
        <v>25</v>
      </c>
      <c r="D32" s="1">
        <f>B32*C32</f>
        <v>0</v>
      </c>
    </row>
    <row r="33" spans="3:4" x14ac:dyDescent="0.25">
      <c r="C33" t="s">
        <v>10</v>
      </c>
      <c r="D33" s="2">
        <f>D32</f>
        <v>0</v>
      </c>
    </row>
  </sheetData>
  <mergeCells count="5">
    <mergeCell ref="B1:I2"/>
    <mergeCell ref="C4:D4"/>
    <mergeCell ref="G4:J4"/>
    <mergeCell ref="C15:D15"/>
    <mergeCell ref="B25:D2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3" sqref="H13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  <col min="12" max="12" width="13.2851562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F4" t="s">
        <v>26</v>
      </c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E5" t="s">
        <v>28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25</v>
      </c>
      <c r="D6" s="2">
        <f>B6*C6</f>
        <v>0</v>
      </c>
      <c r="E6">
        <v>8800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18</v>
      </c>
      <c r="B7" s="2">
        <v>11.5</v>
      </c>
      <c r="C7" s="2">
        <v>10</v>
      </c>
      <c r="D7" s="2">
        <f>B7*C7</f>
        <v>115</v>
      </c>
      <c r="H7" s="2"/>
      <c r="I7" s="2"/>
      <c r="J7" s="2"/>
    </row>
    <row r="8" spans="1:10" x14ac:dyDescent="0.25">
      <c r="A8" t="s">
        <v>19</v>
      </c>
      <c r="B8" s="1">
        <v>10</v>
      </c>
      <c r="C8" s="1">
        <v>15</v>
      </c>
      <c r="D8" s="2">
        <f>B8*C8</f>
        <v>150</v>
      </c>
      <c r="G8" t="s">
        <v>2</v>
      </c>
      <c r="H8" s="1">
        <v>0</v>
      </c>
      <c r="I8" s="1">
        <v>25</v>
      </c>
      <c r="J8" s="2">
        <f>H8*I8</f>
        <v>0</v>
      </c>
    </row>
    <row r="9" spans="1:10" x14ac:dyDescent="0.25">
      <c r="A9" t="s">
        <v>20</v>
      </c>
      <c r="B9" s="1">
        <f>21+20+21+20+25</f>
        <v>107</v>
      </c>
      <c r="C9" s="1">
        <v>10</v>
      </c>
      <c r="D9" s="2">
        <f>B9*C9</f>
        <v>1070</v>
      </c>
      <c r="F9" t="s">
        <v>25</v>
      </c>
      <c r="H9" s="1"/>
      <c r="I9" s="1"/>
      <c r="J9" s="2"/>
    </row>
    <row r="10" spans="1:10" x14ac:dyDescent="0.25">
      <c r="B10" s="1"/>
      <c r="C10" s="1" t="s">
        <v>10</v>
      </c>
      <c r="D10" s="1">
        <f>D6+D8+D7+D9</f>
        <v>1335</v>
      </c>
      <c r="F10" s="4">
        <v>9314</v>
      </c>
      <c r="H10" s="1"/>
      <c r="I10" s="1" t="s">
        <v>10</v>
      </c>
      <c r="J10" s="1">
        <f>J6+J8</f>
        <v>0</v>
      </c>
    </row>
    <row r="11" spans="1:10" x14ac:dyDescent="0.25">
      <c r="B11" s="1"/>
      <c r="C11" s="1"/>
      <c r="D11" s="1"/>
    </row>
    <row r="12" spans="1:10" x14ac:dyDescent="0.25">
      <c r="A12" t="s">
        <v>7</v>
      </c>
      <c r="B12" s="1">
        <v>16</v>
      </c>
      <c r="C12" s="1">
        <v>25</v>
      </c>
      <c r="D12" s="1">
        <f>B12*C12</f>
        <v>400</v>
      </c>
      <c r="E12" t="s">
        <v>22</v>
      </c>
    </row>
    <row r="13" spans="1:10" x14ac:dyDescent="0.25">
      <c r="A13" t="s">
        <v>21</v>
      </c>
      <c r="B13" s="1">
        <v>6</v>
      </c>
      <c r="C13" s="1">
        <v>20</v>
      </c>
      <c r="D13" s="1">
        <f>B13*C13</f>
        <v>120</v>
      </c>
      <c r="E13">
        <v>769</v>
      </c>
      <c r="F13" t="s">
        <v>25</v>
      </c>
    </row>
    <row r="14" spans="1:10" x14ac:dyDescent="0.25">
      <c r="C14" t="s">
        <v>24</v>
      </c>
      <c r="D14">
        <f>D12+D13</f>
        <v>520</v>
      </c>
      <c r="E14">
        <f>D14+929</f>
        <v>1449</v>
      </c>
      <c r="F14" s="4">
        <f>E14-600</f>
        <v>849</v>
      </c>
    </row>
    <row r="15" spans="1:10" ht="15.75" thickBot="1" x14ac:dyDescent="0.3"/>
    <row r="16" spans="1:10" ht="15.75" thickBot="1" x14ac:dyDescent="0.3">
      <c r="C16" s="11" t="s">
        <v>8</v>
      </c>
      <c r="D16" s="12"/>
    </row>
    <row r="17" spans="1:10" x14ac:dyDescent="0.25">
      <c r="A17" t="s">
        <v>3</v>
      </c>
      <c r="B17" t="s">
        <v>4</v>
      </c>
      <c r="C17" t="s">
        <v>5</v>
      </c>
      <c r="D17" t="s">
        <v>6</v>
      </c>
      <c r="E17" t="s">
        <v>16</v>
      </c>
    </row>
    <row r="18" spans="1:10" x14ac:dyDescent="0.25">
      <c r="A18" t="s">
        <v>9</v>
      </c>
      <c r="B18" s="2">
        <v>0</v>
      </c>
      <c r="C18" s="2">
        <v>25</v>
      </c>
      <c r="D18" s="1">
        <f>B18*C18</f>
        <v>0</v>
      </c>
      <c r="E18" s="3">
        <v>0</v>
      </c>
      <c r="H18" s="1"/>
      <c r="I18" s="1"/>
      <c r="J18" s="1"/>
    </row>
    <row r="19" spans="1:10" x14ac:dyDescent="0.25">
      <c r="A19" t="s">
        <v>2</v>
      </c>
      <c r="B19" s="1">
        <v>0</v>
      </c>
      <c r="C19" s="1">
        <v>10</v>
      </c>
      <c r="D19" s="1">
        <f>B19*C19</f>
        <v>0</v>
      </c>
    </row>
    <row r="20" spans="1:10" x14ac:dyDescent="0.25">
      <c r="B20" s="1"/>
      <c r="C20" s="1" t="s">
        <v>10</v>
      </c>
      <c r="D20" s="1">
        <f>SUM(D18:D19)</f>
        <v>0</v>
      </c>
    </row>
    <row r="21" spans="1:10" x14ac:dyDescent="0.25">
      <c r="B21" s="1"/>
      <c r="C21" s="1"/>
      <c r="D21" s="1"/>
      <c r="F21" s="2"/>
    </row>
    <row r="22" spans="1:10" x14ac:dyDescent="0.25">
      <c r="A22" t="s">
        <v>7</v>
      </c>
      <c r="B22" s="1">
        <v>0</v>
      </c>
      <c r="C22" s="1">
        <v>25</v>
      </c>
      <c r="D22" s="1">
        <f>B22*C22</f>
        <v>0</v>
      </c>
    </row>
    <row r="23" spans="1:10" x14ac:dyDescent="0.25">
      <c r="C23" t="s">
        <v>10</v>
      </c>
      <c r="D23" s="2">
        <f>D22</f>
        <v>0</v>
      </c>
    </row>
    <row r="25" spans="1:10" ht="15.75" thickBot="1" x14ac:dyDescent="0.3"/>
    <row r="26" spans="1:10" ht="15.75" thickBot="1" x14ac:dyDescent="0.3">
      <c r="B26" s="11" t="s">
        <v>11</v>
      </c>
      <c r="C26" s="15"/>
      <c r="D26" s="12"/>
    </row>
    <row r="27" spans="1:10" x14ac:dyDescent="0.25">
      <c r="A27" t="s">
        <v>3</v>
      </c>
      <c r="B27" t="s">
        <v>4</v>
      </c>
      <c r="C27" t="s">
        <v>5</v>
      </c>
      <c r="D27" t="s">
        <v>6</v>
      </c>
    </row>
    <row r="28" spans="1:10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0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0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0" x14ac:dyDescent="0.25">
      <c r="B31" s="1"/>
      <c r="C31" s="1" t="s">
        <v>10</v>
      </c>
      <c r="D31" s="1">
        <f>D28+D30</f>
        <v>0</v>
      </c>
    </row>
    <row r="32" spans="1:10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5">
    <mergeCell ref="B1:I2"/>
    <mergeCell ref="C4:D4"/>
    <mergeCell ref="G4:J4"/>
    <mergeCell ref="C16:D16"/>
    <mergeCell ref="B26:D26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6" sqref="B6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  <col min="12" max="12" width="13.2851562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F4" t="s">
        <v>26</v>
      </c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3</v>
      </c>
      <c r="C6" s="2">
        <v>25</v>
      </c>
      <c r="D6" s="2">
        <f>B6*C6</f>
        <v>75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18</v>
      </c>
      <c r="B7" s="2">
        <v>0</v>
      </c>
      <c r="C7" s="2">
        <v>10</v>
      </c>
      <c r="D7" s="2">
        <f>B7*C7</f>
        <v>0</v>
      </c>
      <c r="H7" s="2"/>
      <c r="I7" s="2"/>
      <c r="J7" s="2"/>
    </row>
    <row r="8" spans="1:10" x14ac:dyDescent="0.25">
      <c r="A8" t="s">
        <v>19</v>
      </c>
      <c r="B8" s="1">
        <v>23</v>
      </c>
      <c r="C8" s="1">
        <v>20</v>
      </c>
      <c r="D8" s="2">
        <f>B8*C8</f>
        <v>460</v>
      </c>
      <c r="G8" t="s">
        <v>2</v>
      </c>
      <c r="H8" s="1">
        <v>0</v>
      </c>
      <c r="I8" s="1">
        <v>25</v>
      </c>
      <c r="J8" s="2">
        <f>H8*I8</f>
        <v>0</v>
      </c>
    </row>
    <row r="9" spans="1:10" x14ac:dyDescent="0.25">
      <c r="A9" t="s">
        <v>20</v>
      </c>
      <c r="B9" s="1">
        <f>21+21+20+21+21+18</f>
        <v>122</v>
      </c>
      <c r="C9" s="1">
        <v>10</v>
      </c>
      <c r="D9" s="2">
        <f>B9*C9</f>
        <v>1220</v>
      </c>
      <c r="E9">
        <f>9314+D10</f>
        <v>11069</v>
      </c>
      <c r="F9" t="s">
        <v>25</v>
      </c>
      <c r="H9" s="1"/>
      <c r="I9" s="1"/>
      <c r="J9" s="2"/>
    </row>
    <row r="10" spans="1:10" x14ac:dyDescent="0.25">
      <c r="B10" s="1"/>
      <c r="C10" s="1" t="s">
        <v>10</v>
      </c>
      <c r="D10" s="1">
        <f>D6+D8+D7+D9</f>
        <v>1755</v>
      </c>
      <c r="F10" s="4">
        <v>9314</v>
      </c>
      <c r="H10" s="1"/>
      <c r="I10" s="1" t="s">
        <v>10</v>
      </c>
      <c r="J10" s="1">
        <f>J6+J8</f>
        <v>0</v>
      </c>
    </row>
    <row r="11" spans="1:10" x14ac:dyDescent="0.25">
      <c r="B11" s="1"/>
      <c r="C11" s="1"/>
      <c r="D11" s="1"/>
      <c r="F11" s="4"/>
      <c r="H11" s="1"/>
      <c r="I11" s="1"/>
      <c r="J11" s="1"/>
    </row>
    <row r="12" spans="1:10" x14ac:dyDescent="0.25">
      <c r="A12" t="s">
        <v>3</v>
      </c>
      <c r="B12" t="s">
        <v>4</v>
      </c>
      <c r="C12" t="s">
        <v>5</v>
      </c>
      <c r="D12" t="s">
        <v>6</v>
      </c>
    </row>
    <row r="13" spans="1:10" x14ac:dyDescent="0.25">
      <c r="A13" t="s">
        <v>7</v>
      </c>
      <c r="B13" s="1">
        <v>3</v>
      </c>
      <c r="C13" s="1">
        <v>25</v>
      </c>
      <c r="D13" s="1">
        <f>B13*C13</f>
        <v>75</v>
      </c>
      <c r="E13" t="s">
        <v>22</v>
      </c>
    </row>
    <row r="14" spans="1:10" x14ac:dyDescent="0.25">
      <c r="A14" t="s">
        <v>21</v>
      </c>
      <c r="B14" s="1">
        <v>12</v>
      </c>
      <c r="C14" s="1">
        <v>20</v>
      </c>
      <c r="D14" s="1">
        <f>B14*C14</f>
        <v>240</v>
      </c>
      <c r="E14">
        <v>849</v>
      </c>
      <c r="F14" t="s">
        <v>25</v>
      </c>
    </row>
    <row r="15" spans="1:10" x14ac:dyDescent="0.25">
      <c r="C15" t="s">
        <v>24</v>
      </c>
      <c r="D15">
        <f>D13+D14</f>
        <v>315</v>
      </c>
      <c r="E15">
        <f>E14+D15</f>
        <v>1164</v>
      </c>
      <c r="F15" s="4">
        <f>E15-600</f>
        <v>564</v>
      </c>
    </row>
    <row r="16" spans="1:10" ht="15.75" thickBot="1" x14ac:dyDescent="0.3"/>
    <row r="17" spans="1:10" ht="15.75" thickBot="1" x14ac:dyDescent="0.3">
      <c r="C17" s="11" t="s">
        <v>8</v>
      </c>
      <c r="D17" s="12"/>
    </row>
    <row r="18" spans="1:10" x14ac:dyDescent="0.25">
      <c r="A18" t="s">
        <v>3</v>
      </c>
      <c r="B18" t="s">
        <v>4</v>
      </c>
      <c r="C18" t="s">
        <v>5</v>
      </c>
      <c r="D18" t="s">
        <v>6</v>
      </c>
      <c r="E18" t="s">
        <v>16</v>
      </c>
    </row>
    <row r="19" spans="1:10" x14ac:dyDescent="0.25">
      <c r="A19" t="s">
        <v>9</v>
      </c>
      <c r="B19" s="2">
        <v>5</v>
      </c>
      <c r="C19" s="2">
        <v>25</v>
      </c>
      <c r="D19" s="1">
        <f>B19*C19</f>
        <v>125</v>
      </c>
      <c r="E19" s="3">
        <v>400</v>
      </c>
      <c r="F19">
        <v>8590</v>
      </c>
      <c r="H19" s="1"/>
      <c r="I19" s="1"/>
      <c r="J19" s="1"/>
    </row>
    <row r="20" spans="1:10" x14ac:dyDescent="0.25">
      <c r="A20" t="s">
        <v>2</v>
      </c>
      <c r="B20" s="1">
        <v>35</v>
      </c>
      <c r="C20" s="1">
        <v>10</v>
      </c>
      <c r="D20" s="1">
        <f>B20*C20</f>
        <v>350</v>
      </c>
    </row>
    <row r="21" spans="1:10" x14ac:dyDescent="0.25">
      <c r="B21" s="1"/>
      <c r="C21" s="1" t="s">
        <v>10</v>
      </c>
      <c r="D21" s="1">
        <f>SUM(D19:D20)</f>
        <v>475</v>
      </c>
    </row>
    <row r="22" spans="1:10" x14ac:dyDescent="0.25">
      <c r="B22" s="1"/>
      <c r="C22" s="1"/>
      <c r="D22" s="1"/>
    </row>
    <row r="23" spans="1:10" x14ac:dyDescent="0.25">
      <c r="A23" t="s">
        <v>3</v>
      </c>
      <c r="B23" t="s">
        <v>4</v>
      </c>
      <c r="C23" t="s">
        <v>5</v>
      </c>
      <c r="D23" t="s">
        <v>6</v>
      </c>
      <c r="F23" s="2"/>
    </row>
    <row r="24" spans="1:10" x14ac:dyDescent="0.25">
      <c r="A24" t="s">
        <v>7</v>
      </c>
      <c r="B24" s="1">
        <v>7</v>
      </c>
      <c r="C24" s="1">
        <v>25</v>
      </c>
      <c r="D24" s="1">
        <f>B24*C24</f>
        <v>175</v>
      </c>
      <c r="E24">
        <v>400</v>
      </c>
      <c r="F24" s="1">
        <v>2007</v>
      </c>
    </row>
    <row r="25" spans="1:10" x14ac:dyDescent="0.25">
      <c r="C25" t="s">
        <v>10</v>
      </c>
      <c r="D25" s="2">
        <f>D24</f>
        <v>175</v>
      </c>
    </row>
    <row r="27" spans="1:10" ht="15.75" thickBot="1" x14ac:dyDescent="0.3"/>
    <row r="28" spans="1:10" ht="15.75" thickBot="1" x14ac:dyDescent="0.3">
      <c r="B28" s="11" t="s">
        <v>11</v>
      </c>
      <c r="C28" s="15"/>
      <c r="D28" s="12"/>
    </row>
    <row r="29" spans="1:10" x14ac:dyDescent="0.25">
      <c r="A29" t="s">
        <v>3</v>
      </c>
      <c r="B29" t="s">
        <v>4</v>
      </c>
      <c r="C29" t="s">
        <v>5</v>
      </c>
      <c r="D29" t="s">
        <v>6</v>
      </c>
    </row>
    <row r="30" spans="1:10" x14ac:dyDescent="0.25">
      <c r="A30" t="s">
        <v>14</v>
      </c>
      <c r="B30" s="2">
        <v>0</v>
      </c>
      <c r="C30" s="2">
        <v>25</v>
      </c>
      <c r="D30" s="1">
        <f>B30*C30</f>
        <v>0</v>
      </c>
    </row>
    <row r="31" spans="1:10" x14ac:dyDescent="0.25">
      <c r="A31" t="s">
        <v>15</v>
      </c>
      <c r="B31" s="2">
        <v>0</v>
      </c>
      <c r="C31" s="2">
        <v>10</v>
      </c>
      <c r="D31" s="1">
        <f>B31*C31</f>
        <v>0</v>
      </c>
    </row>
    <row r="32" spans="1:10" x14ac:dyDescent="0.25">
      <c r="A32" t="s">
        <v>2</v>
      </c>
      <c r="B32" s="1">
        <v>0</v>
      </c>
      <c r="C32" s="1">
        <v>10</v>
      </c>
      <c r="D32" s="1">
        <f>B32*C32</f>
        <v>0</v>
      </c>
    </row>
    <row r="33" spans="1:4" x14ac:dyDescent="0.25">
      <c r="B33" s="1"/>
      <c r="C33" s="1" t="s">
        <v>10</v>
      </c>
      <c r="D33" s="1">
        <f>D30+D32</f>
        <v>0</v>
      </c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7</v>
      </c>
      <c r="B35" s="1">
        <v>0</v>
      </c>
      <c r="C35" s="1">
        <v>25</v>
      </c>
      <c r="D35" s="1">
        <f>B35*C35</f>
        <v>0</v>
      </c>
    </row>
    <row r="36" spans="1:4" x14ac:dyDescent="0.25">
      <c r="C36" t="s">
        <v>10</v>
      </c>
      <c r="D36" s="2">
        <f>D35</f>
        <v>0</v>
      </c>
    </row>
  </sheetData>
  <mergeCells count="5">
    <mergeCell ref="B1:I2"/>
    <mergeCell ref="C4:D4"/>
    <mergeCell ref="G4:J4"/>
    <mergeCell ref="C17:D17"/>
    <mergeCell ref="B28:D28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14" sqref="G14"/>
    </sheetView>
  </sheetViews>
  <sheetFormatPr defaultRowHeight="15" x14ac:dyDescent="0.25"/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27</v>
      </c>
      <c r="B6" s="2">
        <f>4.5*5</f>
        <v>22.5</v>
      </c>
      <c r="C6" s="2">
        <v>20</v>
      </c>
      <c r="D6" s="2">
        <f>B6*C6</f>
        <v>450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18</v>
      </c>
      <c r="B7" s="2">
        <v>0</v>
      </c>
      <c r="C7" s="2">
        <v>10</v>
      </c>
      <c r="D7" s="2">
        <f>B7*C7</f>
        <v>0</v>
      </c>
      <c r="H7" s="2"/>
      <c r="I7" s="2"/>
      <c r="J7" s="2"/>
    </row>
    <row r="8" spans="1:10" x14ac:dyDescent="0.25">
      <c r="A8" t="s">
        <v>19</v>
      </c>
      <c r="B8" s="1">
        <v>0</v>
      </c>
      <c r="C8" s="1">
        <v>15</v>
      </c>
      <c r="D8" s="2">
        <f>B8*C8</f>
        <v>0</v>
      </c>
      <c r="E8">
        <v>11069</v>
      </c>
      <c r="G8" t="s">
        <v>2</v>
      </c>
      <c r="H8" s="1">
        <v>0</v>
      </c>
      <c r="I8" s="1">
        <v>25</v>
      </c>
      <c r="J8" s="2">
        <f>H8*I8</f>
        <v>0</v>
      </c>
    </row>
    <row r="9" spans="1:10" x14ac:dyDescent="0.25">
      <c r="A9" t="s">
        <v>20</v>
      </c>
      <c r="B9" s="1">
        <v>0</v>
      </c>
      <c r="C9" s="1">
        <v>10</v>
      </c>
      <c r="D9" s="2">
        <f>B9*C9</f>
        <v>0</v>
      </c>
      <c r="E9">
        <f>E8+D10</f>
        <v>11519</v>
      </c>
      <c r="H9" s="1"/>
      <c r="I9" s="1"/>
      <c r="J9" s="2"/>
    </row>
    <row r="10" spans="1:10" x14ac:dyDescent="0.25">
      <c r="B10" s="1"/>
      <c r="C10" s="1" t="s">
        <v>10</v>
      </c>
      <c r="D10" s="1">
        <f>D6+D8+D7+D9</f>
        <v>450</v>
      </c>
      <c r="H10" s="1"/>
      <c r="I10" s="1" t="s">
        <v>10</v>
      </c>
      <c r="J10" s="1">
        <f>J6+J8</f>
        <v>0</v>
      </c>
    </row>
    <row r="11" spans="1:10" x14ac:dyDescent="0.25">
      <c r="B11" s="1"/>
      <c r="C11" s="1"/>
      <c r="D11" s="1"/>
    </row>
    <row r="12" spans="1:10" x14ac:dyDescent="0.25">
      <c r="A12" t="s">
        <v>29</v>
      </c>
      <c r="B12" s="1">
        <f>4.5*2</f>
        <v>9</v>
      </c>
      <c r="C12" s="1">
        <v>20</v>
      </c>
      <c r="D12" s="1">
        <f>B12*C12</f>
        <v>180</v>
      </c>
    </row>
    <row r="13" spans="1:10" x14ac:dyDescent="0.25">
      <c r="A13" t="s">
        <v>30</v>
      </c>
      <c r="B13" s="1">
        <f>4.5*2</f>
        <v>9</v>
      </c>
      <c r="C13" s="1">
        <v>15</v>
      </c>
      <c r="D13" s="1">
        <f>B13*C13</f>
        <v>135</v>
      </c>
    </row>
    <row r="14" spans="1:10" x14ac:dyDescent="0.25">
      <c r="C14" t="s">
        <v>24</v>
      </c>
      <c r="D14">
        <f>D12+D13</f>
        <v>315</v>
      </c>
      <c r="E14">
        <v>1164</v>
      </c>
      <c r="F14">
        <v>0</v>
      </c>
      <c r="G14">
        <f>D14+E14</f>
        <v>1479</v>
      </c>
    </row>
    <row r="15" spans="1:10" ht="15.75" thickBot="1" x14ac:dyDescent="0.3"/>
    <row r="16" spans="1:10" ht="15.75" thickBot="1" x14ac:dyDescent="0.3">
      <c r="C16" s="11" t="s">
        <v>8</v>
      </c>
      <c r="D16" s="12"/>
      <c r="H16" s="16" t="s">
        <v>23</v>
      </c>
      <c r="I16" s="17"/>
      <c r="J16" s="18"/>
    </row>
    <row r="17" spans="1:10" x14ac:dyDescent="0.25">
      <c r="A17" t="s">
        <v>3</v>
      </c>
      <c r="B17" t="s">
        <v>4</v>
      </c>
      <c r="C17" t="s">
        <v>5</v>
      </c>
      <c r="D17" t="s">
        <v>6</v>
      </c>
      <c r="G17" t="s">
        <v>3</v>
      </c>
      <c r="H17" t="s">
        <v>4</v>
      </c>
      <c r="I17" t="s">
        <v>5</v>
      </c>
      <c r="J17" t="s">
        <v>6</v>
      </c>
    </row>
    <row r="18" spans="1:10" x14ac:dyDescent="0.25">
      <c r="A18" t="s">
        <v>27</v>
      </c>
      <c r="B18" s="2">
        <f>4.5*3</f>
        <v>13.5</v>
      </c>
      <c r="C18" s="2">
        <v>20</v>
      </c>
      <c r="D18" s="1">
        <f>B18*C18</f>
        <v>270</v>
      </c>
      <c r="E18">
        <v>400</v>
      </c>
      <c r="F18">
        <v>500</v>
      </c>
      <c r="G18" t="s">
        <v>2</v>
      </c>
      <c r="H18" s="1">
        <v>15</v>
      </c>
      <c r="I18" s="1">
        <v>10</v>
      </c>
      <c r="J18" s="1">
        <f>H18*I18</f>
        <v>150</v>
      </c>
    </row>
    <row r="19" spans="1:10" x14ac:dyDescent="0.25">
      <c r="A19" t="s">
        <v>2</v>
      </c>
      <c r="B19" s="1">
        <v>28</v>
      </c>
      <c r="C19" s="1">
        <v>10</v>
      </c>
      <c r="D19" s="1">
        <f>B19*C19</f>
        <v>280</v>
      </c>
      <c r="H19" s="2"/>
      <c r="I19" s="1" t="s">
        <v>10</v>
      </c>
      <c r="J19" s="1">
        <f>J18</f>
        <v>150</v>
      </c>
    </row>
    <row r="20" spans="1:10" x14ac:dyDescent="0.25">
      <c r="B20" s="1"/>
      <c r="C20" s="1" t="s">
        <v>10</v>
      </c>
      <c r="D20" s="1">
        <f>SUM(D18:D19)</f>
        <v>550</v>
      </c>
    </row>
    <row r="21" spans="1:10" x14ac:dyDescent="0.25">
      <c r="B21" s="1"/>
      <c r="C21" s="1"/>
      <c r="D21" s="1"/>
      <c r="F21" s="2"/>
    </row>
    <row r="22" spans="1:10" x14ac:dyDescent="0.25">
      <c r="A22" t="s">
        <v>7</v>
      </c>
      <c r="B22" s="1">
        <v>4</v>
      </c>
      <c r="C22" s="1">
        <v>25</v>
      </c>
      <c r="D22" s="1">
        <f>B22*C22</f>
        <v>100</v>
      </c>
      <c r="F22" s="1"/>
    </row>
    <row r="23" spans="1:10" x14ac:dyDescent="0.25">
      <c r="C23" t="s">
        <v>10</v>
      </c>
      <c r="D23" s="2">
        <f>D22</f>
        <v>100</v>
      </c>
    </row>
    <row r="25" spans="1:10" ht="15.75" thickBot="1" x14ac:dyDescent="0.3"/>
    <row r="26" spans="1:10" ht="15.75" thickBot="1" x14ac:dyDescent="0.3">
      <c r="B26" s="11" t="s">
        <v>11</v>
      </c>
      <c r="C26" s="15"/>
      <c r="D26" s="12"/>
    </row>
    <row r="27" spans="1:10" x14ac:dyDescent="0.25">
      <c r="A27" t="s">
        <v>3</v>
      </c>
      <c r="B27" t="s">
        <v>4</v>
      </c>
      <c r="C27" t="s">
        <v>5</v>
      </c>
      <c r="D27" t="s">
        <v>6</v>
      </c>
    </row>
    <row r="28" spans="1:10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0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0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0" x14ac:dyDescent="0.25">
      <c r="B31" s="1"/>
      <c r="C31" s="1" t="s">
        <v>10</v>
      </c>
      <c r="D31" s="1">
        <f>D28+D30</f>
        <v>0</v>
      </c>
    </row>
    <row r="32" spans="1:10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6">
    <mergeCell ref="B26:D26"/>
    <mergeCell ref="B1:I2"/>
    <mergeCell ref="C4:D4"/>
    <mergeCell ref="G4:J4"/>
    <mergeCell ref="C16:D16"/>
    <mergeCell ref="H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5" x14ac:dyDescent="0.25"/>
  <cols>
    <col min="5" max="5" width="11.42578125" bestFit="1" customWidth="1"/>
    <col min="6" max="6" width="7.5703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E5" t="s">
        <v>31</v>
      </c>
      <c r="F5" t="s">
        <v>33</v>
      </c>
      <c r="G5" t="s">
        <v>32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40</v>
      </c>
      <c r="C6" s="2">
        <v>30</v>
      </c>
      <c r="D6" s="2">
        <f>B6*C6</f>
        <v>1200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10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f>19+18+7+13+3</f>
        <v>60</v>
      </c>
      <c r="C8" s="1">
        <v>15</v>
      </c>
      <c r="D8" s="2">
        <f>B8*C8</f>
        <v>900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f>20+20+12</f>
        <v>52</v>
      </c>
      <c r="C9" s="1">
        <v>10</v>
      </c>
      <c r="D9" s="2">
        <f>B9*C9</f>
        <v>520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2620</v>
      </c>
      <c r="E10">
        <v>11519</v>
      </c>
      <c r="F10">
        <v>0</v>
      </c>
      <c r="G10">
        <f>D10+E10-F10</f>
        <v>14139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</row>
    <row r="12" spans="1:12" x14ac:dyDescent="0.25">
      <c r="A12" t="s">
        <v>7</v>
      </c>
      <c r="B12" s="1">
        <v>7</v>
      </c>
      <c r="C12" s="1">
        <v>25</v>
      </c>
      <c r="D12" s="1">
        <f>B12*C12</f>
        <v>175</v>
      </c>
    </row>
    <row r="13" spans="1:12" x14ac:dyDescent="0.25">
      <c r="A13" t="s">
        <v>21</v>
      </c>
      <c r="B13" s="1">
        <v>0</v>
      </c>
      <c r="C13" s="1">
        <v>20</v>
      </c>
      <c r="D13" s="1">
        <f>B13*C13</f>
        <v>0</v>
      </c>
    </row>
    <row r="14" spans="1:12" x14ac:dyDescent="0.25">
      <c r="C14" t="s">
        <v>24</v>
      </c>
      <c r="D14">
        <f>D12+D13</f>
        <v>175</v>
      </c>
      <c r="E14">
        <v>1479</v>
      </c>
      <c r="F14">
        <v>0</v>
      </c>
      <c r="G14">
        <f>D14+E14</f>
        <v>1654</v>
      </c>
    </row>
    <row r="15" spans="1:12" ht="15.75" thickBot="1" x14ac:dyDescent="0.3"/>
    <row r="16" spans="1:12" ht="15.75" thickBot="1" x14ac:dyDescent="0.3">
      <c r="C16" s="11" t="s">
        <v>8</v>
      </c>
      <c r="D16" s="12"/>
      <c r="E16" t="s">
        <v>31</v>
      </c>
      <c r="F16" t="s">
        <v>33</v>
      </c>
      <c r="G16" t="s">
        <v>32</v>
      </c>
      <c r="J16" s="16" t="s">
        <v>23</v>
      </c>
      <c r="K16" s="17"/>
      <c r="L16" s="18"/>
    </row>
    <row r="17" spans="1:12" x14ac:dyDescent="0.25">
      <c r="A17" t="s">
        <v>3</v>
      </c>
      <c r="B17" t="s">
        <v>4</v>
      </c>
      <c r="C17" t="s">
        <v>5</v>
      </c>
      <c r="D17" t="s">
        <v>6</v>
      </c>
      <c r="I17" t="s">
        <v>3</v>
      </c>
      <c r="J17" t="s">
        <v>4</v>
      </c>
      <c r="K17" t="s">
        <v>5</v>
      </c>
      <c r="L17" t="s">
        <v>6</v>
      </c>
    </row>
    <row r="18" spans="1:12" x14ac:dyDescent="0.25">
      <c r="A18" t="s">
        <v>9</v>
      </c>
      <c r="B18" s="2">
        <v>6</v>
      </c>
      <c r="C18" s="2">
        <v>25</v>
      </c>
      <c r="D18" s="1">
        <f>B18*C18</f>
        <v>150</v>
      </c>
      <c r="E18">
        <v>500</v>
      </c>
      <c r="G18">
        <v>500</v>
      </c>
      <c r="I18" t="s">
        <v>2</v>
      </c>
      <c r="J18" s="1">
        <v>15</v>
      </c>
      <c r="K18" s="1">
        <v>10</v>
      </c>
      <c r="L18" s="1">
        <f>J18*K18</f>
        <v>150</v>
      </c>
    </row>
    <row r="19" spans="1:12" x14ac:dyDescent="0.25">
      <c r="A19" t="s">
        <v>2</v>
      </c>
      <c r="B19" s="1">
        <v>29</v>
      </c>
      <c r="C19" s="1">
        <v>10</v>
      </c>
      <c r="D19" s="1">
        <f>B19*C19</f>
        <v>290</v>
      </c>
      <c r="J19" s="2"/>
      <c r="K19" s="1" t="s">
        <v>10</v>
      </c>
      <c r="L19" s="1">
        <f>L18</f>
        <v>150</v>
      </c>
    </row>
    <row r="20" spans="1:12" x14ac:dyDescent="0.25">
      <c r="B20" s="1"/>
      <c r="C20" s="1" t="s">
        <v>10</v>
      </c>
      <c r="D20" s="1">
        <f>SUM(D18:D19)</f>
        <v>440</v>
      </c>
    </row>
    <row r="21" spans="1:12" x14ac:dyDescent="0.25">
      <c r="B21" s="1"/>
      <c r="C21" s="1"/>
      <c r="D21" s="1"/>
      <c r="G21" s="2"/>
      <c r="H21" s="2"/>
    </row>
    <row r="22" spans="1:12" x14ac:dyDescent="0.25">
      <c r="A22" t="s">
        <v>7</v>
      </c>
      <c r="B22" s="1">
        <v>10.5</v>
      </c>
      <c r="C22" s="1">
        <v>25</v>
      </c>
      <c r="D22" s="1">
        <f>B22*C22</f>
        <v>262.5</v>
      </c>
      <c r="G22" s="1"/>
      <c r="H22" s="1"/>
    </row>
    <row r="23" spans="1:12" x14ac:dyDescent="0.25">
      <c r="C23" t="s">
        <v>10</v>
      </c>
      <c r="D23" s="2">
        <f>D22</f>
        <v>262.5</v>
      </c>
      <c r="E23">
        <v>2107</v>
      </c>
      <c r="F23">
        <v>400</v>
      </c>
      <c r="G23">
        <f>D23+E23-F23</f>
        <v>1969.5</v>
      </c>
    </row>
    <row r="25" spans="1:12" ht="15.75" thickBot="1" x14ac:dyDescent="0.3"/>
    <row r="26" spans="1:12" ht="15.75" thickBot="1" x14ac:dyDescent="0.3">
      <c r="B26" s="11" t="s">
        <v>11</v>
      </c>
      <c r="C26" s="15"/>
      <c r="D26" s="12"/>
    </row>
    <row r="27" spans="1:12" x14ac:dyDescent="0.25">
      <c r="A27" t="s">
        <v>3</v>
      </c>
      <c r="B27" t="s">
        <v>4</v>
      </c>
      <c r="C27" t="s">
        <v>5</v>
      </c>
      <c r="D27" t="s">
        <v>6</v>
      </c>
    </row>
    <row r="28" spans="1:12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2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2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2" x14ac:dyDescent="0.25">
      <c r="B31" s="1"/>
      <c r="C31" s="1" t="s">
        <v>10</v>
      </c>
      <c r="D31" s="1">
        <f>D28+D30</f>
        <v>0</v>
      </c>
    </row>
    <row r="32" spans="1:12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6">
    <mergeCell ref="B1:K2"/>
    <mergeCell ref="C4:D4"/>
    <mergeCell ref="I4:L4"/>
    <mergeCell ref="C16:D16"/>
    <mergeCell ref="B26:D26"/>
    <mergeCell ref="J16:L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20" sqref="E2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30</v>
      </c>
      <c r="D6" s="2">
        <f>B6*C6</f>
        <v>0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10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5</v>
      </c>
      <c r="C8" s="1">
        <v>20</v>
      </c>
      <c r="D8" s="2">
        <f>B8*C8</f>
        <v>100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0</v>
      </c>
      <c r="C9" s="1">
        <v>10</v>
      </c>
      <c r="D9" s="2">
        <f>B9*C9</f>
        <v>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100</v>
      </c>
      <c r="E10">
        <v>14139</v>
      </c>
      <c r="F10">
        <v>0</v>
      </c>
      <c r="G10">
        <f>D10+E10</f>
        <v>14239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</row>
    <row r="12" spans="1:12" x14ac:dyDescent="0.25">
      <c r="A12" t="s">
        <v>7</v>
      </c>
      <c r="B12" s="1">
        <v>0</v>
      </c>
      <c r="C12" s="1">
        <v>25</v>
      </c>
      <c r="D12" s="1">
        <f>B12*C12</f>
        <v>0</v>
      </c>
    </row>
    <row r="13" spans="1:12" x14ac:dyDescent="0.25">
      <c r="A13" t="s">
        <v>21</v>
      </c>
      <c r="B13" s="1">
        <v>4</v>
      </c>
      <c r="C13" s="1">
        <v>20</v>
      </c>
      <c r="D13" s="1">
        <f>B13*C13</f>
        <v>80</v>
      </c>
    </row>
    <row r="14" spans="1:12" x14ac:dyDescent="0.25">
      <c r="C14" t="s">
        <v>24</v>
      </c>
      <c r="D14">
        <f>D12+D13</f>
        <v>80</v>
      </c>
      <c r="E14">
        <v>1654</v>
      </c>
      <c r="F14">
        <v>0</v>
      </c>
      <c r="G14">
        <f>D14+E14</f>
        <v>1734</v>
      </c>
    </row>
    <row r="15" spans="1:12" ht="15.75" thickBot="1" x14ac:dyDescent="0.3"/>
    <row r="16" spans="1:12" ht="15.75" thickBot="1" x14ac:dyDescent="0.3">
      <c r="C16" s="11" t="s">
        <v>8</v>
      </c>
      <c r="D16" s="12"/>
      <c r="J16" s="16" t="s">
        <v>23</v>
      </c>
      <c r="K16" s="17"/>
      <c r="L16" s="18"/>
    </row>
    <row r="17" spans="1:12" x14ac:dyDescent="0.25">
      <c r="A17" t="s">
        <v>3</v>
      </c>
      <c r="B17" t="s">
        <v>4</v>
      </c>
      <c r="C17" t="s">
        <v>5</v>
      </c>
      <c r="D17" t="s">
        <v>6</v>
      </c>
      <c r="E17" t="s">
        <v>31</v>
      </c>
      <c r="F17" t="s">
        <v>33</v>
      </c>
      <c r="G17" t="s">
        <v>32</v>
      </c>
      <c r="I17" t="s">
        <v>3</v>
      </c>
      <c r="J17" t="s">
        <v>4</v>
      </c>
      <c r="K17" t="s">
        <v>5</v>
      </c>
      <c r="L17" t="s">
        <v>6</v>
      </c>
    </row>
    <row r="18" spans="1:12" x14ac:dyDescent="0.25">
      <c r="A18" t="s">
        <v>9</v>
      </c>
      <c r="B18" s="2">
        <v>6</v>
      </c>
      <c r="C18" s="2">
        <v>25</v>
      </c>
      <c r="D18" s="1">
        <f>B18*C18</f>
        <v>150</v>
      </c>
      <c r="E18">
        <v>500</v>
      </c>
      <c r="I18" t="s">
        <v>2</v>
      </c>
      <c r="J18" s="1">
        <v>0</v>
      </c>
      <c r="K18" s="1">
        <v>10</v>
      </c>
      <c r="L18" s="1">
        <f>J18*K18</f>
        <v>0</v>
      </c>
    </row>
    <row r="19" spans="1:12" x14ac:dyDescent="0.25">
      <c r="A19" t="s">
        <v>2</v>
      </c>
      <c r="B19" s="1">
        <v>28</v>
      </c>
      <c r="C19" s="1">
        <v>10</v>
      </c>
      <c r="D19" s="1">
        <f>B19*C19</f>
        <v>280</v>
      </c>
      <c r="J19" s="2"/>
      <c r="K19" s="1" t="s">
        <v>10</v>
      </c>
      <c r="L19" s="1">
        <f>L18</f>
        <v>0</v>
      </c>
    </row>
    <row r="20" spans="1:12" x14ac:dyDescent="0.25">
      <c r="B20" s="1"/>
      <c r="C20" s="1" t="s">
        <v>10</v>
      </c>
      <c r="D20" s="1">
        <f>SUM(D18:D19)</f>
        <v>430</v>
      </c>
      <c r="E20">
        <v>8780</v>
      </c>
      <c r="F20">
        <v>500</v>
      </c>
      <c r="G20">
        <f>D20+E20-F20</f>
        <v>8710</v>
      </c>
    </row>
    <row r="21" spans="1:12" x14ac:dyDescent="0.25">
      <c r="B21" s="1"/>
      <c r="C21" s="1"/>
      <c r="D21" s="1"/>
      <c r="I21" s="2"/>
    </row>
    <row r="22" spans="1:12" x14ac:dyDescent="0.25">
      <c r="A22" t="s">
        <v>7</v>
      </c>
      <c r="B22" s="1">
        <v>0</v>
      </c>
      <c r="C22" s="1">
        <v>25</v>
      </c>
      <c r="D22" s="1">
        <f>B22*C22</f>
        <v>0</v>
      </c>
      <c r="F22" s="1"/>
      <c r="G22" s="1"/>
      <c r="H22" s="1"/>
    </row>
    <row r="23" spans="1:12" x14ac:dyDescent="0.25">
      <c r="C23" t="s">
        <v>10</v>
      </c>
      <c r="D23" s="2">
        <f>D22</f>
        <v>0</v>
      </c>
    </row>
    <row r="25" spans="1:12" ht="15.75" thickBot="1" x14ac:dyDescent="0.3"/>
    <row r="26" spans="1:12" ht="15.75" thickBot="1" x14ac:dyDescent="0.3">
      <c r="B26" s="11" t="s">
        <v>11</v>
      </c>
      <c r="C26" s="15"/>
      <c r="D26" s="12"/>
    </row>
    <row r="27" spans="1:12" x14ac:dyDescent="0.25">
      <c r="A27" t="s">
        <v>3</v>
      </c>
      <c r="B27" t="s">
        <v>4</v>
      </c>
      <c r="C27" t="s">
        <v>5</v>
      </c>
      <c r="D27" t="s">
        <v>6</v>
      </c>
    </row>
    <row r="28" spans="1:12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2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2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2" x14ac:dyDescent="0.25">
      <c r="B31" s="1"/>
      <c r="C31" s="1" t="s">
        <v>10</v>
      </c>
      <c r="D31" s="1">
        <f>D28+D30</f>
        <v>0</v>
      </c>
    </row>
    <row r="32" spans="1:12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6">
    <mergeCell ref="B26:D26"/>
    <mergeCell ref="B1:K2"/>
    <mergeCell ref="C4:D4"/>
    <mergeCell ref="I4:L4"/>
    <mergeCell ref="C16:D16"/>
    <mergeCell ref="J16:L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0" sqref="G2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8</v>
      </c>
      <c r="C6" s="2">
        <v>25</v>
      </c>
      <c r="D6" s="2">
        <f>B6*C6</f>
        <v>200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f>20*5+10</f>
        <v>110</v>
      </c>
      <c r="C7" s="2">
        <v>10</v>
      </c>
      <c r="D7" s="2">
        <f>B7*C7</f>
        <v>1100</v>
      </c>
      <c r="J7" s="2"/>
      <c r="K7" s="2"/>
      <c r="L7" s="2"/>
    </row>
    <row r="8" spans="1:12" x14ac:dyDescent="0.25">
      <c r="A8" t="s">
        <v>19</v>
      </c>
      <c r="B8" s="1">
        <v>3</v>
      </c>
      <c r="C8" s="1">
        <v>20</v>
      </c>
      <c r="D8" s="2">
        <f>B8*C8</f>
        <v>60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0</v>
      </c>
      <c r="C9" s="1">
        <v>10</v>
      </c>
      <c r="D9" s="2">
        <f>B9*C9</f>
        <v>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1360</v>
      </c>
      <c r="E10">
        <v>14239</v>
      </c>
      <c r="F10">
        <v>6000</v>
      </c>
      <c r="G10">
        <f>D10+E10-F10</f>
        <v>9599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15599</v>
      </c>
    </row>
    <row r="12" spans="1:12" x14ac:dyDescent="0.25">
      <c r="A12" t="s">
        <v>7</v>
      </c>
      <c r="B12" s="1">
        <v>0</v>
      </c>
      <c r="C12" s="1">
        <v>25</v>
      </c>
      <c r="D12" s="1">
        <f>B12*C12</f>
        <v>0</v>
      </c>
    </row>
    <row r="13" spans="1:12" x14ac:dyDescent="0.25">
      <c r="A13" t="s">
        <v>21</v>
      </c>
      <c r="B13" s="1">
        <v>11</v>
      </c>
      <c r="C13" s="1">
        <v>10</v>
      </c>
      <c r="D13" s="1">
        <f>B13*C13</f>
        <v>110</v>
      </c>
    </row>
    <row r="14" spans="1:12" x14ac:dyDescent="0.25">
      <c r="C14" t="s">
        <v>24</v>
      </c>
      <c r="D14">
        <f>D12+D13</f>
        <v>110</v>
      </c>
      <c r="E14">
        <v>1734</v>
      </c>
      <c r="F14">
        <v>1400</v>
      </c>
      <c r="G14">
        <f>D14+E14-F14</f>
        <v>444</v>
      </c>
    </row>
    <row r="15" spans="1:12" ht="15.75" thickBot="1" x14ac:dyDescent="0.3">
      <c r="E15">
        <f>D14+E14</f>
        <v>1844</v>
      </c>
    </row>
    <row r="16" spans="1:12" ht="15.75" thickBot="1" x14ac:dyDescent="0.3">
      <c r="C16" s="11" t="s">
        <v>8</v>
      </c>
      <c r="D16" s="12"/>
      <c r="J16" s="16" t="s">
        <v>23</v>
      </c>
      <c r="K16" s="17"/>
      <c r="L16" s="18"/>
    </row>
    <row r="17" spans="1:12" x14ac:dyDescent="0.25">
      <c r="A17" t="s">
        <v>3</v>
      </c>
      <c r="B17" t="s">
        <v>4</v>
      </c>
      <c r="C17" t="s">
        <v>5</v>
      </c>
      <c r="D17" t="s">
        <v>6</v>
      </c>
      <c r="E17" t="s">
        <v>31</v>
      </c>
      <c r="F17" t="s">
        <v>33</v>
      </c>
      <c r="G17" t="s">
        <v>32</v>
      </c>
      <c r="I17" t="s">
        <v>3</v>
      </c>
      <c r="J17" t="s">
        <v>4</v>
      </c>
      <c r="K17" t="s">
        <v>5</v>
      </c>
      <c r="L17" t="s">
        <v>6</v>
      </c>
    </row>
    <row r="18" spans="1:12" x14ac:dyDescent="0.25">
      <c r="A18" t="s">
        <v>9</v>
      </c>
      <c r="B18" s="2">
        <v>14</v>
      </c>
      <c r="C18" s="2">
        <v>25</v>
      </c>
      <c r="D18" s="1">
        <f>B18*C18</f>
        <v>350</v>
      </c>
      <c r="E18">
        <v>500</v>
      </c>
      <c r="I18" t="s">
        <v>2</v>
      </c>
      <c r="J18" s="1">
        <v>20</v>
      </c>
      <c r="K18" s="1">
        <v>10</v>
      </c>
      <c r="L18" s="1">
        <f>J18*K18</f>
        <v>200</v>
      </c>
    </row>
    <row r="19" spans="1:12" x14ac:dyDescent="0.25">
      <c r="A19" t="s">
        <v>2</v>
      </c>
      <c r="B19" s="1">
        <v>21</v>
      </c>
      <c r="C19" s="1">
        <v>10</v>
      </c>
      <c r="D19" s="1">
        <f>B19*C19</f>
        <v>210</v>
      </c>
      <c r="J19" s="2"/>
      <c r="K19" s="1" t="s">
        <v>10</v>
      </c>
      <c r="L19" s="1">
        <f>L18</f>
        <v>200</v>
      </c>
    </row>
    <row r="20" spans="1:12" x14ac:dyDescent="0.25">
      <c r="B20" s="1"/>
      <c r="C20" s="1" t="s">
        <v>10</v>
      </c>
      <c r="D20" s="1">
        <f>SUM(D18:D19)</f>
        <v>560</v>
      </c>
      <c r="E20">
        <v>8710</v>
      </c>
      <c r="F20">
        <v>500</v>
      </c>
      <c r="G20">
        <f>D20+E20-F20</f>
        <v>8770</v>
      </c>
    </row>
    <row r="21" spans="1:12" x14ac:dyDescent="0.25">
      <c r="B21" s="1"/>
      <c r="C21" s="1"/>
      <c r="D21" s="1"/>
      <c r="I21" s="2"/>
    </row>
    <row r="22" spans="1:12" x14ac:dyDescent="0.25">
      <c r="A22" t="s">
        <v>7</v>
      </c>
      <c r="B22" s="1">
        <v>6</v>
      </c>
      <c r="C22" s="1">
        <v>25</v>
      </c>
      <c r="D22" s="1">
        <f>B22*C22</f>
        <v>150</v>
      </c>
      <c r="F22" s="1"/>
      <c r="G22" s="1"/>
      <c r="H22" s="1"/>
    </row>
    <row r="23" spans="1:12" x14ac:dyDescent="0.25">
      <c r="C23" t="s">
        <v>10</v>
      </c>
      <c r="D23" s="2">
        <f>D22</f>
        <v>150</v>
      </c>
    </row>
    <row r="25" spans="1:12" ht="15.75" thickBot="1" x14ac:dyDescent="0.3"/>
    <row r="26" spans="1:12" ht="15.75" thickBot="1" x14ac:dyDescent="0.3">
      <c r="B26" s="11" t="s">
        <v>11</v>
      </c>
      <c r="C26" s="15"/>
      <c r="D26" s="12"/>
    </row>
    <row r="27" spans="1:12" x14ac:dyDescent="0.25">
      <c r="A27" t="s">
        <v>3</v>
      </c>
      <c r="B27" t="s">
        <v>4</v>
      </c>
      <c r="C27" t="s">
        <v>5</v>
      </c>
      <c r="D27" t="s">
        <v>6</v>
      </c>
    </row>
    <row r="28" spans="1:12" x14ac:dyDescent="0.25">
      <c r="A28" t="s">
        <v>14</v>
      </c>
      <c r="B28" s="2">
        <v>0</v>
      </c>
      <c r="C28" s="2">
        <v>25</v>
      </c>
      <c r="D28" s="1">
        <f>B28*C28</f>
        <v>0</v>
      </c>
    </row>
    <row r="29" spans="1:12" x14ac:dyDescent="0.25">
      <c r="A29" t="s">
        <v>15</v>
      </c>
      <c r="B29" s="2">
        <v>0</v>
      </c>
      <c r="C29" s="2">
        <v>10</v>
      </c>
      <c r="D29" s="1">
        <f>B29*C29</f>
        <v>0</v>
      </c>
    </row>
    <row r="30" spans="1:12" x14ac:dyDescent="0.25">
      <c r="A30" t="s">
        <v>2</v>
      </c>
      <c r="B30" s="1">
        <v>0</v>
      </c>
      <c r="C30" s="1">
        <v>10</v>
      </c>
      <c r="D30" s="1">
        <f>B30*C30</f>
        <v>0</v>
      </c>
    </row>
    <row r="31" spans="1:12" x14ac:dyDescent="0.25">
      <c r="B31" s="1"/>
      <c r="C31" s="1" t="s">
        <v>10</v>
      </c>
      <c r="D31" s="1">
        <f>D28+D30</f>
        <v>0</v>
      </c>
    </row>
    <row r="32" spans="1:12" x14ac:dyDescent="0.25">
      <c r="B32" s="1"/>
      <c r="C32" s="1"/>
      <c r="D32" s="1"/>
    </row>
    <row r="33" spans="1:4" x14ac:dyDescent="0.25">
      <c r="A33" t="s">
        <v>7</v>
      </c>
      <c r="B33" s="1">
        <v>0</v>
      </c>
      <c r="C33" s="1">
        <v>25</v>
      </c>
      <c r="D33" s="1">
        <f>B33*C33</f>
        <v>0</v>
      </c>
    </row>
    <row r="34" spans="1:4" x14ac:dyDescent="0.25">
      <c r="C34" t="s">
        <v>10</v>
      </c>
      <c r="D34" s="2">
        <f>D33</f>
        <v>0</v>
      </c>
    </row>
  </sheetData>
  <mergeCells count="6">
    <mergeCell ref="B26:D26"/>
    <mergeCell ref="B1:K2"/>
    <mergeCell ref="C4:D4"/>
    <mergeCell ref="I4:L4"/>
    <mergeCell ref="C16:D16"/>
    <mergeCell ref="J16:L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G21" sqref="G21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20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10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0</v>
      </c>
      <c r="C9" s="1">
        <v>10</v>
      </c>
      <c r="D9" s="2">
        <f>B9*C9</f>
        <v>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0</v>
      </c>
      <c r="E10">
        <v>11959</v>
      </c>
      <c r="F10">
        <v>0</v>
      </c>
      <c r="G10">
        <f>D10+E10-F10</f>
        <v>11959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11959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0</v>
      </c>
      <c r="C13" s="1">
        <v>25</v>
      </c>
      <c r="D13" s="1">
        <f>B13*C13</f>
        <v>0</v>
      </c>
    </row>
    <row r="14" spans="1:12" x14ac:dyDescent="0.25">
      <c r="A14" t="s">
        <v>21</v>
      </c>
      <c r="B14" s="1">
        <v>0</v>
      </c>
      <c r="C14" s="1">
        <v>10</v>
      </c>
      <c r="D14" s="1">
        <f>B14*C14</f>
        <v>0</v>
      </c>
    </row>
    <row r="15" spans="1:12" x14ac:dyDescent="0.25">
      <c r="C15" t="s">
        <v>24</v>
      </c>
      <c r="D15">
        <f>D12+D14</f>
        <v>0</v>
      </c>
      <c r="E15">
        <v>854</v>
      </c>
      <c r="F15">
        <v>0</v>
      </c>
      <c r="G15">
        <f>D15+E15-F15</f>
        <v>854</v>
      </c>
    </row>
    <row r="16" spans="1:12" ht="15.75" thickBot="1" x14ac:dyDescent="0.3">
      <c r="E16">
        <f>E15+D15</f>
        <v>854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7.5</v>
      </c>
      <c r="C19" s="2">
        <v>25</v>
      </c>
      <c r="D19" s="1">
        <f>B19*C19</f>
        <v>187.5</v>
      </c>
      <c r="E19">
        <v>500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2</v>
      </c>
      <c r="B20" s="1">
        <v>32</v>
      </c>
      <c r="C20" s="1">
        <v>10</v>
      </c>
      <c r="D20" s="1">
        <f>B20*C20</f>
        <v>320</v>
      </c>
      <c r="J20" s="2"/>
      <c r="K20" s="1" t="s">
        <v>10</v>
      </c>
      <c r="L20" s="1">
        <f>L19</f>
        <v>0</v>
      </c>
    </row>
    <row r="21" spans="1:12" x14ac:dyDescent="0.25">
      <c r="B21" s="1"/>
      <c r="C21" s="1" t="s">
        <v>10</v>
      </c>
      <c r="D21" s="1">
        <f>SUM(D19:D20)</f>
        <v>507.5</v>
      </c>
      <c r="E21">
        <v>8770</v>
      </c>
      <c r="F21">
        <v>500</v>
      </c>
      <c r="G21">
        <f>D21+E21-F21</f>
        <v>8777.5</v>
      </c>
    </row>
    <row r="22" spans="1:12" x14ac:dyDescent="0.25">
      <c r="B22" s="1"/>
      <c r="C22" s="1"/>
      <c r="D22" s="1"/>
      <c r="I22" s="2"/>
    </row>
    <row r="23" spans="1:12" x14ac:dyDescent="0.25">
      <c r="A23" t="s">
        <v>7</v>
      </c>
      <c r="B23" s="1">
        <v>0</v>
      </c>
      <c r="C23" s="1">
        <v>30</v>
      </c>
      <c r="D23" s="1">
        <f>B23*C23</f>
        <v>0</v>
      </c>
      <c r="F23" s="1"/>
      <c r="G23" s="1"/>
      <c r="H23" s="1"/>
    </row>
    <row r="24" spans="1:12" x14ac:dyDescent="0.25">
      <c r="A24" t="s">
        <v>7</v>
      </c>
      <c r="B24" s="1">
        <v>0</v>
      </c>
      <c r="C24" s="1">
        <v>25</v>
      </c>
      <c r="D24" s="1">
        <f>B24*C24</f>
        <v>0</v>
      </c>
      <c r="F24" s="1"/>
      <c r="G24" s="1"/>
      <c r="H24" s="1"/>
    </row>
    <row r="25" spans="1:12" x14ac:dyDescent="0.25">
      <c r="C25" t="s">
        <v>10</v>
      </c>
      <c r="D25" s="2">
        <f>D23</f>
        <v>0</v>
      </c>
      <c r="E25">
        <v>2119</v>
      </c>
      <c r="F25">
        <v>300</v>
      </c>
      <c r="G25">
        <f>D25+E25-F25</f>
        <v>1819</v>
      </c>
    </row>
    <row r="27" spans="1:12" ht="15.75" thickBot="1" x14ac:dyDescent="0.3"/>
    <row r="28" spans="1:12" ht="15.75" thickBot="1" x14ac:dyDescent="0.3">
      <c r="B28" s="11" t="s">
        <v>11</v>
      </c>
      <c r="C28" s="15"/>
      <c r="D28" s="12"/>
    </row>
    <row r="29" spans="1:12" x14ac:dyDescent="0.25">
      <c r="A29" t="s">
        <v>3</v>
      </c>
      <c r="B29" t="s">
        <v>4</v>
      </c>
      <c r="C29" t="s">
        <v>5</v>
      </c>
      <c r="D29" t="s">
        <v>6</v>
      </c>
    </row>
    <row r="30" spans="1:12" x14ac:dyDescent="0.25">
      <c r="A30" t="s">
        <v>14</v>
      </c>
      <c r="B30" s="2">
        <v>0</v>
      </c>
      <c r="C30" s="2">
        <v>25</v>
      </c>
      <c r="D30" s="1">
        <f>B30*C30</f>
        <v>0</v>
      </c>
    </row>
    <row r="31" spans="1:12" x14ac:dyDescent="0.25">
      <c r="A31" t="s">
        <v>15</v>
      </c>
      <c r="B31" s="2">
        <v>0</v>
      </c>
      <c r="C31" s="2">
        <v>10</v>
      </c>
      <c r="D31" s="1">
        <f>B31*C31</f>
        <v>0</v>
      </c>
    </row>
    <row r="32" spans="1:12" x14ac:dyDescent="0.25">
      <c r="A32" t="s">
        <v>2</v>
      </c>
      <c r="B32" s="1">
        <v>0</v>
      </c>
      <c r="C32" s="1">
        <v>10</v>
      </c>
      <c r="D32" s="1">
        <f>B32*C32</f>
        <v>0</v>
      </c>
    </row>
    <row r="33" spans="1:4" x14ac:dyDescent="0.25">
      <c r="B33" s="1"/>
      <c r="C33" s="1" t="s">
        <v>10</v>
      </c>
      <c r="D33" s="1">
        <f>D30+D32</f>
        <v>0</v>
      </c>
    </row>
    <row r="34" spans="1:4" x14ac:dyDescent="0.25">
      <c r="B34" s="1"/>
      <c r="C34" s="1"/>
      <c r="D34" s="1"/>
    </row>
    <row r="35" spans="1:4" x14ac:dyDescent="0.25">
      <c r="A35" t="s">
        <v>7</v>
      </c>
      <c r="B35" s="1">
        <v>0</v>
      </c>
      <c r="C35" s="1">
        <v>25</v>
      </c>
      <c r="D35" s="1">
        <f>B35*C35</f>
        <v>0</v>
      </c>
    </row>
    <row r="36" spans="1:4" x14ac:dyDescent="0.25">
      <c r="C36" t="s">
        <v>10</v>
      </c>
      <c r="D36" s="2">
        <f>D35</f>
        <v>0</v>
      </c>
    </row>
  </sheetData>
  <mergeCells count="6">
    <mergeCell ref="B28:D28"/>
    <mergeCell ref="B1:K2"/>
    <mergeCell ref="C4:D4"/>
    <mergeCell ref="I4:L4"/>
    <mergeCell ref="C17:D17"/>
    <mergeCell ref="J17:L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22" sqref="F22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f>20+18+21+22+10</f>
        <v>91</v>
      </c>
      <c r="C6" s="2">
        <v>20</v>
      </c>
      <c r="D6" s="2">
        <f>B6*C6</f>
        <v>1820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/>
      <c r="C7" s="2">
        <v>10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f>19+20+15</f>
        <v>54</v>
      </c>
      <c r="C9" s="1">
        <v>10</v>
      </c>
      <c r="D9" s="2">
        <f>B9*C9</f>
        <v>540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2360</v>
      </c>
      <c r="E10">
        <v>9599</v>
      </c>
      <c r="F10">
        <v>0</v>
      </c>
      <c r="G10">
        <f>D10+E10-F10</f>
        <v>11959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11959</v>
      </c>
    </row>
    <row r="12" spans="1:12" x14ac:dyDescent="0.25">
      <c r="A12" t="s">
        <v>7</v>
      </c>
      <c r="B12" s="1">
        <v>12</v>
      </c>
      <c r="C12" s="1">
        <v>30</v>
      </c>
      <c r="D12" s="1">
        <f>B12*C12</f>
        <v>360</v>
      </c>
    </row>
    <row r="13" spans="1:12" x14ac:dyDescent="0.25">
      <c r="A13" t="s">
        <v>7</v>
      </c>
      <c r="B13" s="1">
        <v>2</v>
      </c>
      <c r="C13" s="1">
        <v>25</v>
      </c>
      <c r="D13" s="1">
        <f>B13*C13</f>
        <v>50</v>
      </c>
    </row>
    <row r="14" spans="1:12" x14ac:dyDescent="0.25">
      <c r="A14" t="s">
        <v>21</v>
      </c>
      <c r="B14" s="1">
        <v>5</v>
      </c>
      <c r="C14" s="1">
        <v>10</v>
      </c>
      <c r="D14" s="1">
        <f>B14*C14</f>
        <v>50</v>
      </c>
    </row>
    <row r="15" spans="1:12" x14ac:dyDescent="0.25">
      <c r="C15" t="s">
        <v>24</v>
      </c>
      <c r="D15">
        <f>D12+D14</f>
        <v>410</v>
      </c>
      <c r="E15">
        <v>444</v>
      </c>
      <c r="F15">
        <v>0</v>
      </c>
      <c r="G15">
        <f>D15+E15-F15</f>
        <v>854</v>
      </c>
    </row>
    <row r="16" spans="1:12" ht="15.75" thickBot="1" x14ac:dyDescent="0.3">
      <c r="E16">
        <f>E15+D15</f>
        <v>854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0</v>
      </c>
      <c r="C19" s="2">
        <v>25</v>
      </c>
      <c r="D19" s="1">
        <f>B19*C19</f>
        <v>0</v>
      </c>
      <c r="E19">
        <v>500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2</v>
      </c>
      <c r="B20" s="1">
        <v>0</v>
      </c>
      <c r="C20" s="1">
        <v>10</v>
      </c>
      <c r="D20" s="1">
        <f>B20*C20</f>
        <v>0</v>
      </c>
      <c r="J20" s="2"/>
      <c r="K20" s="1" t="s">
        <v>10</v>
      </c>
      <c r="L20" s="1">
        <f>L19</f>
        <v>0</v>
      </c>
    </row>
    <row r="21" spans="1:12" x14ac:dyDescent="0.25">
      <c r="B21" s="1"/>
      <c r="C21" s="1" t="s">
        <v>10</v>
      </c>
      <c r="D21" s="1">
        <f>SUM(D19:D20)</f>
        <v>0</v>
      </c>
      <c r="E21">
        <v>8777</v>
      </c>
      <c r="F21">
        <v>0</v>
      </c>
      <c r="G21">
        <f>D21+E21-F21</f>
        <v>8777</v>
      </c>
    </row>
    <row r="22" spans="1:12" x14ac:dyDescent="0.25">
      <c r="B22" s="1"/>
      <c r="C22" s="1"/>
      <c r="D22" s="1"/>
      <c r="I22" s="2"/>
    </row>
    <row r="23" spans="1:12" x14ac:dyDescent="0.25">
      <c r="A23" t="s">
        <v>7</v>
      </c>
      <c r="B23" s="1">
        <v>0</v>
      </c>
      <c r="C23" s="1">
        <v>25</v>
      </c>
      <c r="D23" s="1">
        <f>B23*C23</f>
        <v>0</v>
      </c>
      <c r="F23" s="1"/>
      <c r="G23" s="1"/>
      <c r="H23" s="1"/>
    </row>
    <row r="24" spans="1:12" x14ac:dyDescent="0.25">
      <c r="C24" t="s">
        <v>10</v>
      </c>
      <c r="D24" s="2">
        <f>D23</f>
        <v>0</v>
      </c>
    </row>
    <row r="26" spans="1:12" ht="15.75" thickBot="1" x14ac:dyDescent="0.3"/>
    <row r="27" spans="1:12" ht="15.75" thickBot="1" x14ac:dyDescent="0.3">
      <c r="B27" s="11" t="s">
        <v>11</v>
      </c>
      <c r="C27" s="15"/>
      <c r="D27" s="12"/>
    </row>
    <row r="28" spans="1:12" x14ac:dyDescent="0.25">
      <c r="A28" t="s">
        <v>3</v>
      </c>
      <c r="B28" t="s">
        <v>4</v>
      </c>
      <c r="C28" t="s">
        <v>5</v>
      </c>
      <c r="D28" t="s">
        <v>6</v>
      </c>
    </row>
    <row r="29" spans="1:12" x14ac:dyDescent="0.25">
      <c r="A29" t="s">
        <v>14</v>
      </c>
      <c r="B29" s="2">
        <v>0</v>
      </c>
      <c r="C29" s="2">
        <v>25</v>
      </c>
      <c r="D29" s="1">
        <f>B29*C29</f>
        <v>0</v>
      </c>
    </row>
    <row r="30" spans="1:12" x14ac:dyDescent="0.25">
      <c r="A30" t="s">
        <v>15</v>
      </c>
      <c r="B30" s="2">
        <v>0</v>
      </c>
      <c r="C30" s="2">
        <v>10</v>
      </c>
      <c r="D30" s="1">
        <f>B30*C30</f>
        <v>0</v>
      </c>
    </row>
    <row r="31" spans="1:12" x14ac:dyDescent="0.25">
      <c r="A31" t="s">
        <v>2</v>
      </c>
      <c r="B31" s="1">
        <v>0</v>
      </c>
      <c r="C31" s="1">
        <v>10</v>
      </c>
      <c r="D31" s="1">
        <f>B31*C31</f>
        <v>0</v>
      </c>
    </row>
    <row r="32" spans="1:12" x14ac:dyDescent="0.25">
      <c r="B32" s="1"/>
      <c r="C32" s="1" t="s">
        <v>10</v>
      </c>
      <c r="D32" s="1">
        <f>D29+D31</f>
        <v>0</v>
      </c>
    </row>
    <row r="33" spans="1:4" x14ac:dyDescent="0.25">
      <c r="B33" s="1"/>
      <c r="C33" s="1"/>
      <c r="D33" s="1"/>
    </row>
    <row r="34" spans="1:4" x14ac:dyDescent="0.25">
      <c r="A34" t="s">
        <v>7</v>
      </c>
      <c r="B34" s="1">
        <v>0</v>
      </c>
      <c r="C34" s="1">
        <v>25</v>
      </c>
      <c r="D34" s="1">
        <f>B34*C34</f>
        <v>0</v>
      </c>
    </row>
    <row r="35" spans="1:4" x14ac:dyDescent="0.25">
      <c r="C35" t="s">
        <v>10</v>
      </c>
      <c r="D35" s="2">
        <f>D34</f>
        <v>0</v>
      </c>
    </row>
  </sheetData>
  <mergeCells count="6">
    <mergeCell ref="B27:D27"/>
    <mergeCell ref="B1:K2"/>
    <mergeCell ref="C4:D4"/>
    <mergeCell ref="I4:L4"/>
    <mergeCell ref="C17:D17"/>
    <mergeCell ref="J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B31" sqref="B31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9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9" ht="15.75" thickBot="1" x14ac:dyDescent="0.3">
      <c r="B2" s="8"/>
      <c r="C2" s="9"/>
      <c r="D2" s="9"/>
      <c r="E2" s="9"/>
      <c r="F2" s="9"/>
      <c r="G2" s="9"/>
      <c r="H2" s="9"/>
      <c r="I2" s="10"/>
    </row>
    <row r="3" spans="1:9" ht="15.75" thickBot="1" x14ac:dyDescent="0.3"/>
    <row r="4" spans="1:9" ht="15.75" thickBot="1" x14ac:dyDescent="0.3">
      <c r="C4" s="11" t="s">
        <v>1</v>
      </c>
      <c r="D4" s="12"/>
    </row>
    <row r="5" spans="1:9" x14ac:dyDescent="0.25">
      <c r="A5" t="s">
        <v>3</v>
      </c>
      <c r="B5" t="s">
        <v>4</v>
      </c>
      <c r="C5" t="s">
        <v>5</v>
      </c>
      <c r="D5" t="s">
        <v>6</v>
      </c>
    </row>
    <row r="6" spans="1:9" x14ac:dyDescent="0.25">
      <c r="A6" t="s">
        <v>9</v>
      </c>
      <c r="B6">
        <v>0</v>
      </c>
      <c r="C6">
        <v>30</v>
      </c>
      <c r="D6" s="2">
        <f>B6*C6</f>
        <v>0</v>
      </c>
    </row>
    <row r="7" spans="1:9" x14ac:dyDescent="0.25">
      <c r="A7" t="s">
        <v>2</v>
      </c>
      <c r="B7" s="1">
        <v>0</v>
      </c>
      <c r="C7" s="1">
        <v>10</v>
      </c>
      <c r="D7" s="2">
        <f>B7*C7</f>
        <v>0</v>
      </c>
    </row>
    <row r="8" spans="1:9" x14ac:dyDescent="0.25">
      <c r="B8" s="1"/>
      <c r="C8" s="1" t="s">
        <v>10</v>
      </c>
      <c r="D8" s="1">
        <f>D6+D7</f>
        <v>0</v>
      </c>
    </row>
    <row r="9" spans="1:9" x14ac:dyDescent="0.25">
      <c r="B9" s="1"/>
      <c r="C9" s="1"/>
      <c r="D9" s="1"/>
    </row>
    <row r="10" spans="1:9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9" ht="15.75" thickBot="1" x14ac:dyDescent="0.3"/>
    <row r="14" spans="1:9" ht="15.75" thickBot="1" x14ac:dyDescent="0.3">
      <c r="C14" s="11" t="s">
        <v>8</v>
      </c>
      <c r="D14" s="12"/>
    </row>
    <row r="15" spans="1:9" x14ac:dyDescent="0.25">
      <c r="A15" t="s">
        <v>3</v>
      </c>
      <c r="B15" t="s">
        <v>4</v>
      </c>
      <c r="C15" t="s">
        <v>5</v>
      </c>
      <c r="D15" t="s">
        <v>6</v>
      </c>
    </row>
    <row r="16" spans="1:9" x14ac:dyDescent="0.25">
      <c r="A16" t="s">
        <v>9</v>
      </c>
      <c r="B16" s="2">
        <v>0</v>
      </c>
      <c r="C16" s="2">
        <v>30</v>
      </c>
      <c r="D16" s="1">
        <f>B16*C16</f>
        <v>0</v>
      </c>
    </row>
    <row r="17" spans="1:6" x14ac:dyDescent="0.25">
      <c r="A17" t="s">
        <v>2</v>
      </c>
      <c r="B17" s="1">
        <v>0</v>
      </c>
      <c r="C17" s="1">
        <v>10</v>
      </c>
      <c r="D17" s="1">
        <f>B17*C17</f>
        <v>0</v>
      </c>
    </row>
    <row r="18" spans="1:6" x14ac:dyDescent="0.25">
      <c r="B18" s="1"/>
      <c r="C18" s="1" t="s">
        <v>10</v>
      </c>
      <c r="D18" s="1">
        <f>D16+D17</f>
        <v>0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0</v>
      </c>
      <c r="C20" s="1">
        <v>25</v>
      </c>
      <c r="D20" s="1">
        <f>B20*C20</f>
        <v>0</v>
      </c>
    </row>
    <row r="21" spans="1:6" x14ac:dyDescent="0.25">
      <c r="C21" t="s">
        <v>10</v>
      </c>
      <c r="D21" s="2">
        <f>D20</f>
        <v>0</v>
      </c>
    </row>
    <row r="24" spans="1:6" x14ac:dyDescent="0.25">
      <c r="B24" s="13" t="s">
        <v>11</v>
      </c>
      <c r="C24" s="13"/>
      <c r="D24" s="14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9</v>
      </c>
      <c r="B26" s="2">
        <v>6</v>
      </c>
      <c r="C26" s="2">
        <v>30</v>
      </c>
      <c r="D26" s="1">
        <f>B26*C26</f>
        <v>180</v>
      </c>
    </row>
    <row r="27" spans="1:6" x14ac:dyDescent="0.25">
      <c r="A27" t="s">
        <v>2</v>
      </c>
      <c r="B27" s="1">
        <v>0</v>
      </c>
      <c r="C27" s="1">
        <v>10</v>
      </c>
      <c r="D27" s="1">
        <f>B27*C27</f>
        <v>0</v>
      </c>
    </row>
    <row r="28" spans="1:6" x14ac:dyDescent="0.25">
      <c r="B28" s="1"/>
      <c r="C28" s="1" t="s">
        <v>10</v>
      </c>
      <c r="D28" s="1">
        <f>D26+D27</f>
        <v>180</v>
      </c>
    </row>
    <row r="29" spans="1:6" x14ac:dyDescent="0.25">
      <c r="B29" s="1"/>
      <c r="C29" s="1"/>
      <c r="D29" s="1"/>
    </row>
    <row r="30" spans="1:6" x14ac:dyDescent="0.25">
      <c r="A30" t="s">
        <v>7</v>
      </c>
      <c r="B30" s="1">
        <v>3</v>
      </c>
      <c r="C30" s="1">
        <v>25</v>
      </c>
      <c r="D30" s="1">
        <f>B30*C30</f>
        <v>75</v>
      </c>
    </row>
    <row r="31" spans="1:6" x14ac:dyDescent="0.25">
      <c r="C31" t="s">
        <v>10</v>
      </c>
      <c r="D31" s="2">
        <f>D30</f>
        <v>75</v>
      </c>
    </row>
  </sheetData>
  <mergeCells count="4">
    <mergeCell ref="B1:I2"/>
    <mergeCell ref="C4:D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26" sqref="D2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20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10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123</v>
      </c>
      <c r="C9" s="1">
        <v>10</v>
      </c>
      <c r="D9" s="2">
        <f>B9*C9</f>
        <v>1230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1230</v>
      </c>
      <c r="E10">
        <v>11959</v>
      </c>
      <c r="F10">
        <v>0</v>
      </c>
      <c r="G10">
        <f>D10+E10-F10</f>
        <v>13189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13189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0</v>
      </c>
      <c r="C13" s="1">
        <v>25</v>
      </c>
      <c r="D13" s="1">
        <f>B13*C13</f>
        <v>0</v>
      </c>
    </row>
    <row r="14" spans="1:12" x14ac:dyDescent="0.25">
      <c r="A14" t="s">
        <v>21</v>
      </c>
      <c r="B14" s="1">
        <v>7.5</v>
      </c>
      <c r="C14" s="1">
        <v>10</v>
      </c>
      <c r="D14" s="1">
        <f>B14*C14</f>
        <v>75</v>
      </c>
    </row>
    <row r="15" spans="1:12" x14ac:dyDescent="0.25">
      <c r="C15" t="s">
        <v>24</v>
      </c>
      <c r="D15">
        <f>D12+D14</f>
        <v>75</v>
      </c>
      <c r="E15">
        <v>854</v>
      </c>
      <c r="F15">
        <v>0</v>
      </c>
      <c r="G15">
        <f>D15+E15-F15</f>
        <v>929</v>
      </c>
    </row>
    <row r="16" spans="1:12" ht="15.75" thickBot="1" x14ac:dyDescent="0.3">
      <c r="E16">
        <f>E15+D15</f>
        <v>929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13.5</v>
      </c>
      <c r="C19" s="2">
        <v>25</v>
      </c>
      <c r="D19" s="1">
        <f>B19*C19</f>
        <v>337.5</v>
      </c>
      <c r="E19">
        <v>500</v>
      </c>
      <c r="I19" t="s">
        <v>2</v>
      </c>
      <c r="J19" s="1">
        <v>30</v>
      </c>
      <c r="K19" s="1">
        <v>10</v>
      </c>
      <c r="L19" s="1">
        <f>J19*K19</f>
        <v>300</v>
      </c>
    </row>
    <row r="20" spans="1:12" x14ac:dyDescent="0.25">
      <c r="A20" t="s">
        <v>2</v>
      </c>
      <c r="B20" s="1">
        <v>25</v>
      </c>
      <c r="C20" s="1">
        <v>10</v>
      </c>
      <c r="D20" s="1">
        <f>B20*C20</f>
        <v>250</v>
      </c>
      <c r="J20" s="2"/>
      <c r="K20" s="1" t="s">
        <v>10</v>
      </c>
      <c r="L20" s="1">
        <f>L19</f>
        <v>300</v>
      </c>
    </row>
    <row r="21" spans="1:12" x14ac:dyDescent="0.25">
      <c r="B21" s="1"/>
      <c r="C21" s="1" t="s">
        <v>10</v>
      </c>
      <c r="D21" s="1">
        <f>SUM(D19:D20)</f>
        <v>587.5</v>
      </c>
      <c r="E21">
        <v>8777</v>
      </c>
      <c r="F21">
        <v>500</v>
      </c>
      <c r="G21">
        <f>D21+E21-F21</f>
        <v>8864.5</v>
      </c>
    </row>
    <row r="22" spans="1:12" x14ac:dyDescent="0.25">
      <c r="B22" s="1"/>
      <c r="C22" s="1"/>
      <c r="D22" s="1"/>
      <c r="E22">
        <f>D21+E21</f>
        <v>9364.5</v>
      </c>
      <c r="I22" s="2"/>
    </row>
    <row r="23" spans="1:12" x14ac:dyDescent="0.25">
      <c r="A23" t="s">
        <v>7</v>
      </c>
      <c r="B23" s="1">
        <v>4</v>
      </c>
      <c r="C23" s="1">
        <v>30</v>
      </c>
      <c r="D23" s="1">
        <f>B23*C23</f>
        <v>120</v>
      </c>
      <c r="F23" s="1"/>
      <c r="G23" s="1"/>
      <c r="H23" s="1"/>
    </row>
    <row r="24" spans="1:12" x14ac:dyDescent="0.25">
      <c r="A24" t="s">
        <v>7</v>
      </c>
      <c r="B24" s="1">
        <v>4</v>
      </c>
      <c r="C24" s="1">
        <v>25</v>
      </c>
      <c r="D24" s="1">
        <f>B24*C24</f>
        <v>100</v>
      </c>
      <c r="F24" s="1"/>
      <c r="G24" s="1"/>
      <c r="H24" s="1"/>
    </row>
    <row r="25" spans="1:12" x14ac:dyDescent="0.25">
      <c r="C25" t="s">
        <v>10</v>
      </c>
      <c r="D25" s="2">
        <f>D23+D24</f>
        <v>220</v>
      </c>
      <c r="E25">
        <v>1819</v>
      </c>
      <c r="F25">
        <v>200</v>
      </c>
      <c r="G25">
        <f>D25+E25-F25</f>
        <v>1839</v>
      </c>
    </row>
    <row r="26" spans="1:12" x14ac:dyDescent="0.25">
      <c r="E26">
        <f>D25+E25</f>
        <v>2039</v>
      </c>
    </row>
    <row r="27" spans="1:12" ht="15.75" thickBot="1" x14ac:dyDescent="0.3"/>
    <row r="28" spans="1:12" ht="15.75" thickBot="1" x14ac:dyDescent="0.3">
      <c r="B28" s="11" t="s">
        <v>11</v>
      </c>
      <c r="C28" s="15"/>
      <c r="D28" s="12"/>
    </row>
    <row r="29" spans="1:12" x14ac:dyDescent="0.25">
      <c r="A29" t="s">
        <v>3</v>
      </c>
      <c r="B29" t="s">
        <v>4</v>
      </c>
      <c r="C29" t="s">
        <v>5</v>
      </c>
      <c r="D29" t="s">
        <v>6</v>
      </c>
    </row>
    <row r="30" spans="1:12" x14ac:dyDescent="0.25">
      <c r="A30" t="s">
        <v>14</v>
      </c>
      <c r="B30" s="2">
        <v>0</v>
      </c>
      <c r="C30" s="2">
        <v>25</v>
      </c>
      <c r="D30" s="1">
        <f>B30*C30</f>
        <v>0</v>
      </c>
    </row>
    <row r="31" spans="1:12" x14ac:dyDescent="0.25">
      <c r="A31" t="s">
        <v>15</v>
      </c>
      <c r="B31" s="2">
        <v>0</v>
      </c>
      <c r="C31" s="2">
        <v>10</v>
      </c>
      <c r="D31" s="1">
        <f>B31*C31</f>
        <v>0</v>
      </c>
    </row>
    <row r="32" spans="1:12" x14ac:dyDescent="0.25">
      <c r="A32" t="s">
        <v>2</v>
      </c>
      <c r="B32" s="1">
        <v>0</v>
      </c>
      <c r="C32" s="1">
        <v>10</v>
      </c>
      <c r="D32" s="1">
        <f>B32*C32</f>
        <v>0</v>
      </c>
    </row>
    <row r="33" spans="1:4" x14ac:dyDescent="0.25">
      <c r="B33" s="1"/>
      <c r="C33" s="1" t="s">
        <v>10</v>
      </c>
      <c r="D33" s="1">
        <f>D30+D32</f>
        <v>0</v>
      </c>
    </row>
    <row r="34" spans="1:4" x14ac:dyDescent="0.25">
      <c r="B34" s="1"/>
      <c r="C34" s="1"/>
      <c r="D34" s="1"/>
    </row>
    <row r="35" spans="1:4" x14ac:dyDescent="0.25">
      <c r="A35" t="s">
        <v>7</v>
      </c>
      <c r="B35" s="1">
        <v>0</v>
      </c>
      <c r="C35" s="1">
        <v>25</v>
      </c>
      <c r="D35" s="1">
        <f>B35*C35</f>
        <v>0</v>
      </c>
    </row>
    <row r="36" spans="1:4" x14ac:dyDescent="0.25">
      <c r="C36" t="s">
        <v>10</v>
      </c>
      <c r="D36" s="2">
        <f>D35</f>
        <v>0</v>
      </c>
    </row>
  </sheetData>
  <mergeCells count="6">
    <mergeCell ref="B28:D28"/>
    <mergeCell ref="B1:K2"/>
    <mergeCell ref="C4:D4"/>
    <mergeCell ref="I4:L4"/>
    <mergeCell ref="C17:D17"/>
    <mergeCell ref="J17:L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f>41+2</f>
        <v>43</v>
      </c>
      <c r="C6" s="2">
        <v>30</v>
      </c>
      <c r="D6" s="2">
        <f>B6*C6</f>
        <v>1290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7</v>
      </c>
      <c r="C7" s="2">
        <v>25</v>
      </c>
      <c r="D7" s="2">
        <f>B7*C7</f>
        <v>175</v>
      </c>
      <c r="J7" s="2"/>
      <c r="K7" s="2"/>
      <c r="L7" s="2"/>
    </row>
    <row r="8" spans="1:12" x14ac:dyDescent="0.25">
      <c r="A8" t="s">
        <v>19</v>
      </c>
      <c r="B8" s="1">
        <v>8</v>
      </c>
      <c r="C8" s="1">
        <v>20</v>
      </c>
      <c r="D8" s="2">
        <f>B8*C8</f>
        <v>160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f>21+1+3</f>
        <v>25</v>
      </c>
      <c r="C9" s="1">
        <v>10</v>
      </c>
      <c r="D9" s="2">
        <f>B9*C9</f>
        <v>250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1875</v>
      </c>
      <c r="E10">
        <v>13189</v>
      </c>
      <c r="F10">
        <v>0</v>
      </c>
      <c r="G10">
        <f>D10+E10-F10</f>
        <v>15064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15064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6</v>
      </c>
      <c r="C13" s="1">
        <v>25</v>
      </c>
      <c r="D13" s="1">
        <f>B13*C13</f>
        <v>150</v>
      </c>
    </row>
    <row r="14" spans="1:12" x14ac:dyDescent="0.25">
      <c r="A14" t="s">
        <v>21</v>
      </c>
      <c r="B14" s="1">
        <v>6</v>
      </c>
      <c r="C14" s="1">
        <v>10</v>
      </c>
      <c r="D14" s="1">
        <f>B14*C14</f>
        <v>60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210</v>
      </c>
      <c r="E15">
        <v>929</v>
      </c>
      <c r="F15">
        <v>0</v>
      </c>
      <c r="G15">
        <f>D15+E15-F15</f>
        <v>1139</v>
      </c>
    </row>
    <row r="16" spans="1:12" ht="15.75" thickBot="1" x14ac:dyDescent="0.3">
      <c r="E16">
        <f>E15+D15</f>
        <v>1139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f>17</f>
        <v>17</v>
      </c>
      <c r="C19" s="2">
        <v>30</v>
      </c>
      <c r="D19" s="1">
        <f>B19*C19</f>
        <v>510</v>
      </c>
      <c r="E19">
        <v>0</v>
      </c>
      <c r="I19" t="s">
        <v>2</v>
      </c>
      <c r="J19" s="1">
        <v>15</v>
      </c>
      <c r="K19" s="1">
        <v>10</v>
      </c>
      <c r="L19" s="1">
        <f>J19*K19</f>
        <v>150</v>
      </c>
    </row>
    <row r="20" spans="1:12" x14ac:dyDescent="0.25">
      <c r="A20" t="s">
        <v>9</v>
      </c>
      <c r="B20" s="2">
        <v>1</v>
      </c>
      <c r="C20" s="2">
        <v>25</v>
      </c>
      <c r="D20" s="1">
        <f>B20*C20</f>
        <v>25</v>
      </c>
      <c r="J20" s="1"/>
      <c r="K20" s="1"/>
      <c r="L20" s="1"/>
    </row>
    <row r="21" spans="1:12" x14ac:dyDescent="0.25">
      <c r="A21" t="s">
        <v>2</v>
      </c>
      <c r="B21" s="1">
        <v>20</v>
      </c>
      <c r="C21" s="1">
        <v>10</v>
      </c>
      <c r="D21" s="1">
        <f>B21*C21</f>
        <v>200</v>
      </c>
      <c r="J21" s="2"/>
      <c r="K21" s="1" t="s">
        <v>10</v>
      </c>
      <c r="L21" s="1">
        <f>L19</f>
        <v>150</v>
      </c>
    </row>
    <row r="22" spans="1:12" x14ac:dyDescent="0.25">
      <c r="B22" s="1"/>
      <c r="C22" s="1" t="s">
        <v>10</v>
      </c>
      <c r="D22" s="1">
        <f>SUM(D19:D21)</f>
        <v>735</v>
      </c>
      <c r="E22">
        <v>8864</v>
      </c>
      <c r="F22">
        <v>700</v>
      </c>
      <c r="G22">
        <f>D22+E22-F22</f>
        <v>8899</v>
      </c>
    </row>
    <row r="23" spans="1:12" x14ac:dyDescent="0.25">
      <c r="B23" s="1"/>
      <c r="C23" s="1"/>
      <c r="D23" s="1"/>
      <c r="E23">
        <f>D22+E22</f>
        <v>9599</v>
      </c>
      <c r="I23" s="2"/>
    </row>
    <row r="24" spans="1:12" x14ac:dyDescent="0.25">
      <c r="A24" t="s">
        <v>7</v>
      </c>
      <c r="B24" s="1">
        <v>4</v>
      </c>
      <c r="C24" s="1">
        <v>30</v>
      </c>
      <c r="D24" s="1">
        <f>B24*C24</f>
        <v>120</v>
      </c>
      <c r="F24" s="1"/>
      <c r="G24" s="1"/>
      <c r="H24" s="1"/>
    </row>
    <row r="25" spans="1:12" x14ac:dyDescent="0.25">
      <c r="A25" t="s">
        <v>7</v>
      </c>
      <c r="B25" s="1">
        <v>0</v>
      </c>
      <c r="C25" s="1">
        <v>25</v>
      </c>
      <c r="D25" s="1">
        <f>B25*C25</f>
        <v>0</v>
      </c>
      <c r="E25" t="s">
        <v>31</v>
      </c>
      <c r="F25" t="s">
        <v>33</v>
      </c>
      <c r="G25" t="s">
        <v>32</v>
      </c>
      <c r="H25" s="1"/>
    </row>
    <row r="26" spans="1:12" x14ac:dyDescent="0.25">
      <c r="C26" t="s">
        <v>10</v>
      </c>
      <c r="D26" s="2">
        <f>D24</f>
        <v>120</v>
      </c>
      <c r="E26">
        <v>1839</v>
      </c>
      <c r="F26">
        <v>0</v>
      </c>
      <c r="G26">
        <f>D26+E26-F26</f>
        <v>1959</v>
      </c>
    </row>
    <row r="27" spans="1:12" x14ac:dyDescent="0.25">
      <c r="E27">
        <f>D26+E26</f>
        <v>1959</v>
      </c>
    </row>
    <row r="28" spans="1:12" ht="15.75" thickBot="1" x14ac:dyDescent="0.3"/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6">
    <mergeCell ref="B29:D29"/>
    <mergeCell ref="B1:K2"/>
    <mergeCell ref="C4:D4"/>
    <mergeCell ref="I4:L4"/>
    <mergeCell ref="C17:D17"/>
    <mergeCell ref="J17:L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30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0</v>
      </c>
      <c r="C9" s="1">
        <v>10</v>
      </c>
      <c r="D9" s="2">
        <f>B9*C9</f>
        <v>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0</v>
      </c>
      <c r="E10">
        <v>15064</v>
      </c>
      <c r="F10">
        <v>0</v>
      </c>
      <c r="G10">
        <v>15064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15064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0</v>
      </c>
      <c r="C13" s="1">
        <v>25</v>
      </c>
      <c r="D13" s="1">
        <f>B13*C13</f>
        <v>0</v>
      </c>
    </row>
    <row r="14" spans="1:12" x14ac:dyDescent="0.25">
      <c r="A14" t="s">
        <v>21</v>
      </c>
      <c r="B14" s="1">
        <v>0</v>
      </c>
      <c r="C14" s="1">
        <v>10</v>
      </c>
      <c r="D14" s="1">
        <f>B14*C14</f>
        <v>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0</v>
      </c>
      <c r="E15">
        <v>929</v>
      </c>
      <c r="F15">
        <v>0</v>
      </c>
      <c r="G15">
        <f>D15+E15-F15</f>
        <v>929</v>
      </c>
    </row>
    <row r="16" spans="1:12" ht="15.75" thickBot="1" x14ac:dyDescent="0.3">
      <c r="E16">
        <f>E15+D15</f>
        <v>929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7</v>
      </c>
      <c r="C19" s="2">
        <v>30</v>
      </c>
      <c r="D19" s="1">
        <f>B19*C19</f>
        <v>210</v>
      </c>
      <c r="E19">
        <v>0</v>
      </c>
      <c r="I19" t="s">
        <v>2</v>
      </c>
      <c r="J19" s="1">
        <v>15</v>
      </c>
      <c r="K19" s="1">
        <v>10</v>
      </c>
      <c r="L19" s="1">
        <f>J19*K19</f>
        <v>150</v>
      </c>
    </row>
    <row r="20" spans="1:12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2" x14ac:dyDescent="0.25">
      <c r="A21" t="s">
        <v>2</v>
      </c>
      <c r="B21" s="1">
        <v>32</v>
      </c>
      <c r="C21" s="1">
        <v>10</v>
      </c>
      <c r="D21" s="1">
        <f>B21*C21</f>
        <v>320</v>
      </c>
      <c r="J21" s="2"/>
      <c r="K21" s="1" t="s">
        <v>10</v>
      </c>
      <c r="L21" s="1">
        <f>L19</f>
        <v>150</v>
      </c>
    </row>
    <row r="22" spans="1:12" ht="15.75" thickBot="1" x14ac:dyDescent="0.3">
      <c r="B22" s="1"/>
      <c r="C22" s="1" t="s">
        <v>10</v>
      </c>
      <c r="D22" s="1">
        <f>SUM(D19:D21)</f>
        <v>530</v>
      </c>
      <c r="E22">
        <v>8899</v>
      </c>
      <c r="F22">
        <v>0</v>
      </c>
      <c r="G22">
        <f>D22+E22-F22</f>
        <v>9429</v>
      </c>
    </row>
    <row r="23" spans="1:12" ht="15.75" thickBot="1" x14ac:dyDescent="0.3">
      <c r="B23" s="1"/>
      <c r="C23" s="1"/>
      <c r="D23" s="1"/>
      <c r="E23">
        <f>D22+E22</f>
        <v>9429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0</v>
      </c>
      <c r="C24" s="1">
        <v>30</v>
      </c>
      <c r="D24" s="1">
        <f>B24*C24</f>
        <v>0</v>
      </c>
      <c r="F24" s="1"/>
      <c r="G24" s="1"/>
      <c r="H24" s="1"/>
      <c r="I24" t="s">
        <v>20</v>
      </c>
      <c r="J24" s="1">
        <f>38+14.5</f>
        <v>52.5</v>
      </c>
      <c r="K24" s="1">
        <v>10</v>
      </c>
      <c r="L24" s="2">
        <f>J24*K24</f>
        <v>525</v>
      </c>
    </row>
    <row r="25" spans="1:12" x14ac:dyDescent="0.25">
      <c r="A25" t="s">
        <v>7</v>
      </c>
      <c r="B25" s="1">
        <v>3</v>
      </c>
      <c r="C25" s="1">
        <v>25</v>
      </c>
      <c r="D25" s="1">
        <f>B25*C25</f>
        <v>75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525</v>
      </c>
    </row>
    <row r="26" spans="1:12" x14ac:dyDescent="0.25">
      <c r="C26" t="s">
        <v>10</v>
      </c>
      <c r="D26" s="2">
        <f>D24+D25</f>
        <v>75</v>
      </c>
      <c r="E26">
        <v>1959</v>
      </c>
      <c r="F26">
        <v>0</v>
      </c>
      <c r="G26">
        <f>D26+E26-F26</f>
        <v>2034</v>
      </c>
      <c r="J26" s="1"/>
      <c r="K26" s="1"/>
      <c r="L26" s="2"/>
    </row>
    <row r="27" spans="1:12" x14ac:dyDescent="0.25">
      <c r="E27">
        <f>D26+E26</f>
        <v>2034</v>
      </c>
      <c r="I27" t="s">
        <v>21</v>
      </c>
      <c r="J27" s="2">
        <v>7.5</v>
      </c>
      <c r="K27" s="2">
        <v>10</v>
      </c>
      <c r="L27" s="2">
        <f>J27*K27</f>
        <v>75</v>
      </c>
    </row>
    <row r="28" spans="1:12" ht="15.75" thickBot="1" x14ac:dyDescent="0.3">
      <c r="J28" s="1"/>
      <c r="K28" s="1" t="s">
        <v>24</v>
      </c>
      <c r="L28" s="1">
        <f>L27</f>
        <v>75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J23:L23"/>
    <mergeCell ref="B1:K2"/>
    <mergeCell ref="C4:D4"/>
    <mergeCell ref="I4:L4"/>
    <mergeCell ref="C17:D17"/>
    <mergeCell ref="J17:L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E27" sqref="E27"/>
    </sheetView>
  </sheetViews>
  <sheetFormatPr defaultRowHeight="15" x14ac:dyDescent="0.25"/>
  <cols>
    <col min="1" max="1" width="11.42578125" bestFit="1" customWidth="1"/>
    <col min="5" max="5" width="11.42578125" bestFit="1" customWidth="1"/>
    <col min="7" max="7" width="12.42578125" bestFit="1" customWidth="1"/>
  </cols>
  <sheetData>
    <row r="1" spans="1:16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6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6" ht="15.75" thickBot="1" x14ac:dyDescent="0.3"/>
    <row r="4" spans="1:16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9</v>
      </c>
      <c r="B6" s="2">
        <v>20</v>
      </c>
      <c r="C6" s="2">
        <v>35</v>
      </c>
      <c r="D6" s="2">
        <f>B6*C6</f>
        <v>700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6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6" x14ac:dyDescent="0.25">
      <c r="A8" t="s">
        <v>19</v>
      </c>
      <c r="B8" s="1">
        <v>69</v>
      </c>
      <c r="C8" s="1">
        <v>20</v>
      </c>
      <c r="D8" s="2">
        <f>B8*C8</f>
        <v>1380</v>
      </c>
      <c r="I8" t="s">
        <v>2</v>
      </c>
      <c r="J8" s="1">
        <v>0</v>
      </c>
      <c r="K8" s="1">
        <v>25</v>
      </c>
      <c r="L8" s="2">
        <f>J8*K8</f>
        <v>0</v>
      </c>
    </row>
    <row r="9" spans="1:16" x14ac:dyDescent="0.25">
      <c r="A9" t="s">
        <v>20</v>
      </c>
      <c r="B9" s="1">
        <v>113</v>
      </c>
      <c r="C9" s="1">
        <v>10</v>
      </c>
      <c r="D9" s="2">
        <f>B9*C9</f>
        <v>1130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6" x14ac:dyDescent="0.25">
      <c r="B10" s="1"/>
      <c r="C10" s="1" t="s">
        <v>10</v>
      </c>
      <c r="D10" s="1">
        <f>D6+D8+D7+D9</f>
        <v>3210</v>
      </c>
      <c r="E10">
        <v>15064</v>
      </c>
      <c r="F10">
        <v>0</v>
      </c>
      <c r="G10">
        <f>D10+E10-F10</f>
        <v>18274</v>
      </c>
      <c r="J10" s="1"/>
      <c r="K10" s="1" t="s">
        <v>10</v>
      </c>
      <c r="L10" s="1">
        <f>L6+L8</f>
        <v>0</v>
      </c>
    </row>
    <row r="11" spans="1:16" x14ac:dyDescent="0.25">
      <c r="B11" s="1"/>
      <c r="C11" s="1"/>
      <c r="D11" s="1"/>
      <c r="E11">
        <f>E10+D10</f>
        <v>18274</v>
      </c>
      <c r="P11">
        <f>15064+113*10+69*20+20*35</f>
        <v>18274</v>
      </c>
    </row>
    <row r="12" spans="1:16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6" x14ac:dyDescent="0.25">
      <c r="A13" t="s">
        <v>7</v>
      </c>
      <c r="B13" s="1">
        <v>12.5</v>
      </c>
      <c r="C13" s="1">
        <v>25</v>
      </c>
      <c r="D13" s="1">
        <f>B13*C13</f>
        <v>312.5</v>
      </c>
    </row>
    <row r="14" spans="1:16" x14ac:dyDescent="0.25">
      <c r="A14" t="s">
        <v>21</v>
      </c>
      <c r="B14" s="1">
        <v>6</v>
      </c>
      <c r="C14" s="1">
        <v>10</v>
      </c>
      <c r="D14" s="1">
        <f>B14*C14</f>
        <v>60</v>
      </c>
      <c r="E14" t="s">
        <v>31</v>
      </c>
      <c r="F14" t="s">
        <v>33</v>
      </c>
      <c r="G14" t="s">
        <v>32</v>
      </c>
    </row>
    <row r="15" spans="1:16" x14ac:dyDescent="0.25">
      <c r="C15" t="s">
        <v>24</v>
      </c>
      <c r="D15">
        <f>D12+D14+D13</f>
        <v>372.5</v>
      </c>
      <c r="E15">
        <v>929</v>
      </c>
      <c r="F15">
        <v>0</v>
      </c>
      <c r="G15">
        <f>D15+E15-F15</f>
        <v>1301.5</v>
      </c>
    </row>
    <row r="16" spans="1:16" ht="15.75" thickBot="1" x14ac:dyDescent="0.3">
      <c r="E16">
        <f>E15+D15</f>
        <v>1301.5</v>
      </c>
    </row>
    <row r="17" spans="1:19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9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  <c r="Q18" s="1"/>
      <c r="R18" s="1"/>
      <c r="S18" s="1"/>
    </row>
    <row r="19" spans="1:19" x14ac:dyDescent="0.25">
      <c r="A19" t="s">
        <v>9</v>
      </c>
      <c r="B19" s="2">
        <v>3</v>
      </c>
      <c r="C19" s="2">
        <v>30</v>
      </c>
      <c r="D19" s="1">
        <f>B19*C19</f>
        <v>90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  <c r="Q19" s="1"/>
    </row>
    <row r="20" spans="1:19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9" x14ac:dyDescent="0.25">
      <c r="A21" t="s">
        <v>2</v>
      </c>
      <c r="B21" s="1">
        <v>24</v>
      </c>
      <c r="C21" s="1">
        <v>10</v>
      </c>
      <c r="D21" s="1">
        <f>B21*C21</f>
        <v>240</v>
      </c>
      <c r="J21" s="2"/>
      <c r="K21" s="1" t="s">
        <v>10</v>
      </c>
      <c r="L21" s="1">
        <f>L19</f>
        <v>0</v>
      </c>
    </row>
    <row r="22" spans="1:19" ht="15.75" thickBot="1" x14ac:dyDescent="0.3">
      <c r="B22" s="1"/>
      <c r="C22" s="1" t="s">
        <v>10</v>
      </c>
      <c r="D22" s="1">
        <f>SUM(D19:D21)</f>
        <v>330</v>
      </c>
      <c r="E22">
        <v>9429</v>
      </c>
      <c r="F22">
        <v>1000</v>
      </c>
      <c r="G22">
        <f>D22+E22-F22</f>
        <v>8759</v>
      </c>
    </row>
    <row r="23" spans="1:19" ht="15.75" thickBot="1" x14ac:dyDescent="0.3">
      <c r="B23" s="1"/>
      <c r="C23" s="1"/>
      <c r="D23" s="1"/>
      <c r="E23">
        <f>D22+E22</f>
        <v>9759</v>
      </c>
      <c r="I23" s="2"/>
      <c r="J23" s="16" t="s">
        <v>34</v>
      </c>
      <c r="K23" s="17"/>
      <c r="L23" s="18"/>
    </row>
    <row r="24" spans="1:19" x14ac:dyDescent="0.25">
      <c r="A24" t="s">
        <v>7</v>
      </c>
      <c r="B24" s="1">
        <v>0</v>
      </c>
      <c r="C24" s="1">
        <v>30</v>
      </c>
      <c r="D24" s="1">
        <f>B24*C24</f>
        <v>0</v>
      </c>
      <c r="F24" s="1"/>
      <c r="G24" s="1"/>
      <c r="H24" s="1"/>
      <c r="I24" t="s">
        <v>20</v>
      </c>
      <c r="J24" s="1">
        <v>55</v>
      </c>
      <c r="K24" s="1">
        <v>10</v>
      </c>
      <c r="L24" s="2">
        <f>J24*K24</f>
        <v>550</v>
      </c>
    </row>
    <row r="25" spans="1:19" x14ac:dyDescent="0.25">
      <c r="A25" t="s">
        <v>7</v>
      </c>
      <c r="B25" s="1">
        <v>0</v>
      </c>
      <c r="C25" s="1">
        <v>25</v>
      </c>
      <c r="D25" s="1">
        <f>B25*C25</f>
        <v>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550</v>
      </c>
    </row>
    <row r="26" spans="1:19" x14ac:dyDescent="0.25">
      <c r="C26" t="s">
        <v>10</v>
      </c>
      <c r="D26" s="2">
        <f>D24</f>
        <v>0</v>
      </c>
      <c r="E26">
        <v>2034</v>
      </c>
      <c r="F26">
        <v>0</v>
      </c>
      <c r="G26">
        <f>D26+E26-F26</f>
        <v>2034</v>
      </c>
      <c r="J26" s="1"/>
      <c r="K26" s="1"/>
      <c r="L26" s="2"/>
    </row>
    <row r="27" spans="1:19" x14ac:dyDescent="0.25">
      <c r="E27">
        <f>D26+E26</f>
        <v>2034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9" ht="15.75" thickBot="1" x14ac:dyDescent="0.3">
      <c r="J28" s="1"/>
      <c r="K28" s="1" t="s">
        <v>24</v>
      </c>
      <c r="L28" s="1">
        <f>L27</f>
        <v>0</v>
      </c>
    </row>
    <row r="29" spans="1:19" ht="15.75" thickBot="1" x14ac:dyDescent="0.3">
      <c r="B29" s="11" t="s">
        <v>11</v>
      </c>
      <c r="C29" s="15"/>
      <c r="D29" s="12"/>
    </row>
    <row r="30" spans="1:19" x14ac:dyDescent="0.25">
      <c r="A30" t="s">
        <v>3</v>
      </c>
      <c r="B30" t="s">
        <v>4</v>
      </c>
      <c r="C30" t="s">
        <v>5</v>
      </c>
      <c r="D30" t="s">
        <v>6</v>
      </c>
    </row>
    <row r="31" spans="1:19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9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26" sqref="D2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35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55.5</v>
      </c>
      <c r="C9" s="1">
        <v>10</v>
      </c>
      <c r="D9" s="2">
        <f>B9*C9</f>
        <v>555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555</v>
      </c>
      <c r="E10">
        <v>18274</v>
      </c>
      <c r="F10">
        <v>0</v>
      </c>
      <c r="G10">
        <f>D10+E10-F10</f>
        <v>18829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18829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0</v>
      </c>
      <c r="C13" s="1">
        <v>25</v>
      </c>
      <c r="D13" s="1">
        <f>B13*C13</f>
        <v>0</v>
      </c>
    </row>
    <row r="14" spans="1:12" x14ac:dyDescent="0.25">
      <c r="A14" t="s">
        <v>21</v>
      </c>
      <c r="B14" s="1">
        <v>8</v>
      </c>
      <c r="C14" s="1">
        <v>10</v>
      </c>
      <c r="D14" s="1">
        <f>B14*C14</f>
        <v>80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80</v>
      </c>
      <c r="E15">
        <v>1511</v>
      </c>
      <c r="F15">
        <v>0</v>
      </c>
      <c r="G15">
        <f>D15+E15-F15</f>
        <v>1591</v>
      </c>
    </row>
    <row r="16" spans="1:12" ht="15.75" thickBot="1" x14ac:dyDescent="0.3">
      <c r="E16">
        <f>E15+D15</f>
        <v>1591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3.4</v>
      </c>
      <c r="C19" s="2">
        <v>30</v>
      </c>
      <c r="D19" s="1">
        <v>100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2" x14ac:dyDescent="0.25">
      <c r="A21" t="s">
        <v>2</v>
      </c>
      <c r="B21" s="1">
        <v>12</v>
      </c>
      <c r="C21" s="1">
        <v>10</v>
      </c>
      <c r="D21" s="1">
        <f>B21*C21</f>
        <v>120</v>
      </c>
      <c r="J21" s="2"/>
      <c r="K21" s="1" t="s">
        <v>10</v>
      </c>
      <c r="L21" s="1">
        <f>L19</f>
        <v>0</v>
      </c>
    </row>
    <row r="22" spans="1:12" ht="15.75" thickBot="1" x14ac:dyDescent="0.3">
      <c r="B22" s="1"/>
      <c r="C22" s="1" t="s">
        <v>10</v>
      </c>
      <c r="D22" s="1">
        <f>SUM(D19:D21)</f>
        <v>220</v>
      </c>
      <c r="E22">
        <v>8759</v>
      </c>
      <c r="F22">
        <v>300</v>
      </c>
      <c r="G22">
        <f>D22+E22-F22</f>
        <v>8679</v>
      </c>
    </row>
    <row r="23" spans="1:12" ht="15.75" thickBot="1" x14ac:dyDescent="0.3">
      <c r="B23" s="1"/>
      <c r="C23" s="1"/>
      <c r="D23" s="1"/>
      <c r="E23">
        <f>D22+E22</f>
        <v>8979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0</v>
      </c>
      <c r="C24" s="1">
        <v>30</v>
      </c>
      <c r="D24" s="1">
        <f>B24*C24</f>
        <v>0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2" x14ac:dyDescent="0.25">
      <c r="A25" t="s">
        <v>7</v>
      </c>
      <c r="B25" s="1">
        <v>1.5</v>
      </c>
      <c r="C25" s="1">
        <v>25</v>
      </c>
      <c r="D25" s="1">
        <f>B25*C25</f>
        <v>37.5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2" x14ac:dyDescent="0.25">
      <c r="C26" t="s">
        <v>10</v>
      </c>
      <c r="D26" s="2">
        <f>D25+D24</f>
        <v>37.5</v>
      </c>
      <c r="E26">
        <v>2034</v>
      </c>
      <c r="F26">
        <v>0</v>
      </c>
      <c r="G26">
        <f>D26+E26-F26</f>
        <v>2071.5</v>
      </c>
      <c r="J26" s="1"/>
      <c r="K26" s="1"/>
      <c r="L26" s="2"/>
    </row>
    <row r="27" spans="1:12" x14ac:dyDescent="0.25">
      <c r="E27">
        <f>D26+E26</f>
        <v>2071.5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2" ht="15.75" thickBot="1" x14ac:dyDescent="0.3">
      <c r="J28" s="1"/>
      <c r="K28" s="1" t="s">
        <v>24</v>
      </c>
      <c r="L28" s="1">
        <f>L27</f>
        <v>0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35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0</v>
      </c>
      <c r="C9" s="1">
        <v>10</v>
      </c>
      <c r="D9" s="2">
        <f>B9*C9</f>
        <v>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0</v>
      </c>
      <c r="E10">
        <v>18829</v>
      </c>
      <c r="F10">
        <v>10200</v>
      </c>
      <c r="G10">
        <f>D10+E10-F10</f>
        <v>8629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18829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0</v>
      </c>
      <c r="C13" s="1">
        <v>25</v>
      </c>
      <c r="D13" s="1">
        <f>B13*C13</f>
        <v>0</v>
      </c>
    </row>
    <row r="14" spans="1:12" x14ac:dyDescent="0.25">
      <c r="A14" t="s">
        <v>21</v>
      </c>
      <c r="B14" s="1">
        <v>0</v>
      </c>
      <c r="C14" s="1">
        <v>10</v>
      </c>
      <c r="D14" s="1">
        <f>B14*C14</f>
        <v>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0</v>
      </c>
      <c r="E15">
        <v>1591</v>
      </c>
      <c r="F15">
        <v>1200</v>
      </c>
      <c r="G15">
        <f>D15+E15-F15</f>
        <v>391</v>
      </c>
    </row>
    <row r="16" spans="1:12" ht="15.75" thickBot="1" x14ac:dyDescent="0.3">
      <c r="E16">
        <f>E15+D15</f>
        <v>1591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6</v>
      </c>
      <c r="C19" s="2">
        <v>30</v>
      </c>
      <c r="D19" s="1">
        <f>B19*C19</f>
        <v>180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9</v>
      </c>
      <c r="B20" s="2">
        <v>2</v>
      </c>
      <c r="C20" s="2">
        <v>10</v>
      </c>
      <c r="D20" s="1">
        <f>B20*C20</f>
        <v>20</v>
      </c>
      <c r="J20" s="1"/>
      <c r="K20" s="1"/>
      <c r="L20" s="1"/>
    </row>
    <row r="21" spans="1:12" x14ac:dyDescent="0.25">
      <c r="A21" t="s">
        <v>2</v>
      </c>
      <c r="B21" s="1">
        <v>0</v>
      </c>
      <c r="C21" s="1">
        <v>10</v>
      </c>
      <c r="D21" s="1">
        <f>B21*C21</f>
        <v>0</v>
      </c>
      <c r="J21" s="2"/>
      <c r="K21" s="1" t="s">
        <v>10</v>
      </c>
      <c r="L21" s="1">
        <f>L19</f>
        <v>0</v>
      </c>
    </row>
    <row r="22" spans="1:12" ht="15.75" thickBot="1" x14ac:dyDescent="0.3">
      <c r="B22" s="1"/>
      <c r="C22" s="1" t="s">
        <v>10</v>
      </c>
      <c r="D22" s="1">
        <f>SUM(D19:D21)</f>
        <v>200</v>
      </c>
      <c r="E22">
        <v>8679</v>
      </c>
      <c r="F22">
        <v>300</v>
      </c>
      <c r="G22">
        <f>D22+E22-F22</f>
        <v>8579</v>
      </c>
    </row>
    <row r="23" spans="1:12" ht="15.75" thickBot="1" x14ac:dyDescent="0.3">
      <c r="B23" s="1"/>
      <c r="C23" s="1"/>
      <c r="D23" s="1"/>
      <c r="E23">
        <f>D22+E22</f>
        <v>8879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2</v>
      </c>
      <c r="C24" s="1">
        <v>25</v>
      </c>
      <c r="D24" s="1">
        <f>B24*C24</f>
        <v>50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2" x14ac:dyDescent="0.25">
      <c r="A25" t="s">
        <v>7</v>
      </c>
      <c r="B25" s="1">
        <v>3</v>
      </c>
      <c r="C25" s="1">
        <v>10</v>
      </c>
      <c r="D25" s="1">
        <f>B25*C25</f>
        <v>30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2" x14ac:dyDescent="0.25">
      <c r="C26" t="s">
        <v>10</v>
      </c>
      <c r="D26" s="2">
        <f>D25+D24</f>
        <v>80</v>
      </c>
      <c r="E26">
        <v>2072</v>
      </c>
      <c r="F26">
        <v>200</v>
      </c>
      <c r="G26">
        <f>D26+E26-F26</f>
        <v>1952</v>
      </c>
      <c r="J26" s="1"/>
      <c r="K26" s="1"/>
      <c r="L26" s="2"/>
    </row>
    <row r="27" spans="1:12" x14ac:dyDescent="0.25">
      <c r="E27">
        <f>D26+E26</f>
        <v>2152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2" ht="15.75" thickBot="1" x14ac:dyDescent="0.3">
      <c r="J28" s="1"/>
      <c r="K28" s="1" t="s">
        <v>24</v>
      </c>
      <c r="L28" s="1">
        <f>L27</f>
        <v>0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0</v>
      </c>
      <c r="C6" s="2">
        <v>35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f>29+21</f>
        <v>50</v>
      </c>
      <c r="C7" s="2">
        <v>25</v>
      </c>
      <c r="D7" s="2">
        <f>B7*C7</f>
        <v>1250</v>
      </c>
      <c r="J7" s="2"/>
      <c r="K7" s="2"/>
      <c r="L7" s="2"/>
    </row>
    <row r="8" spans="1:12" x14ac:dyDescent="0.25">
      <c r="A8" t="s">
        <v>19</v>
      </c>
      <c r="B8" s="1">
        <f>20+22+20+15</f>
        <v>77</v>
      </c>
      <c r="C8" s="1">
        <v>20</v>
      </c>
      <c r="D8" s="2">
        <f>B8*C8</f>
        <v>1540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f>20*4+11</f>
        <v>91</v>
      </c>
      <c r="C9" s="1">
        <v>10</v>
      </c>
      <c r="D9" s="2">
        <f>B9*C9</f>
        <v>910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3700</v>
      </c>
      <c r="E10">
        <v>8629</v>
      </c>
      <c r="F10">
        <v>0</v>
      </c>
      <c r="G10">
        <f>D10+E10-F10</f>
        <v>12329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12329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2.5</v>
      </c>
      <c r="C13" s="1">
        <v>20</v>
      </c>
      <c r="D13" s="1">
        <f>B13*C13</f>
        <v>50</v>
      </c>
    </row>
    <row r="14" spans="1:12" x14ac:dyDescent="0.25">
      <c r="A14" t="s">
        <v>21</v>
      </c>
      <c r="B14" s="1">
        <v>3</v>
      </c>
      <c r="C14" s="1">
        <v>10</v>
      </c>
      <c r="D14" s="1">
        <f>B14*C14</f>
        <v>30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80</v>
      </c>
      <c r="E15">
        <v>391</v>
      </c>
      <c r="F15">
        <v>0</v>
      </c>
      <c r="G15">
        <f>D15+E15-F15</f>
        <v>471</v>
      </c>
    </row>
    <row r="16" spans="1:12" ht="15.75" thickBot="1" x14ac:dyDescent="0.3">
      <c r="E16">
        <f>E15+D15</f>
        <v>471</v>
      </c>
    </row>
    <row r="17" spans="1:17" ht="15.75" thickBot="1" x14ac:dyDescent="0.3">
      <c r="C17" s="11" t="s">
        <v>8</v>
      </c>
      <c r="D17" s="12"/>
      <c r="J17" s="16" t="s">
        <v>23</v>
      </c>
      <c r="K17" s="17"/>
      <c r="L17" s="18"/>
      <c r="P17" t="s">
        <v>35</v>
      </c>
      <c r="Q17" t="s">
        <v>37</v>
      </c>
    </row>
    <row r="18" spans="1:17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  <c r="P18" t="s">
        <v>36</v>
      </c>
      <c r="Q18">
        <v>3</v>
      </c>
    </row>
    <row r="19" spans="1:17" x14ac:dyDescent="0.25">
      <c r="A19" t="s">
        <v>9</v>
      </c>
      <c r="B19" s="2">
        <v>5</v>
      </c>
      <c r="C19" s="2">
        <v>30</v>
      </c>
      <c r="D19" s="1">
        <f>B19*C19</f>
        <v>150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7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7" x14ac:dyDescent="0.25">
      <c r="A21" t="s">
        <v>2</v>
      </c>
      <c r="B21" s="1">
        <v>31</v>
      </c>
      <c r="C21" s="1">
        <v>10</v>
      </c>
      <c r="D21" s="1">
        <f>B21*C21</f>
        <v>310</v>
      </c>
      <c r="J21" s="2"/>
      <c r="K21" s="1" t="s">
        <v>10</v>
      </c>
      <c r="L21" s="1">
        <f>L19</f>
        <v>0</v>
      </c>
    </row>
    <row r="22" spans="1:17" ht="15.75" thickBot="1" x14ac:dyDescent="0.3">
      <c r="B22" s="1"/>
      <c r="C22" s="1" t="s">
        <v>10</v>
      </c>
      <c r="D22" s="1">
        <f>SUM(D19:D21)</f>
        <v>460</v>
      </c>
      <c r="E22">
        <v>8579</v>
      </c>
      <c r="F22">
        <v>0</v>
      </c>
      <c r="G22">
        <f>D22+E22-F22</f>
        <v>9039</v>
      </c>
    </row>
    <row r="23" spans="1:17" ht="15.75" thickBot="1" x14ac:dyDescent="0.3">
      <c r="B23" s="1"/>
      <c r="C23" s="1"/>
      <c r="D23" s="1"/>
      <c r="E23">
        <f>D22+E22</f>
        <v>9039</v>
      </c>
      <c r="I23" s="2"/>
      <c r="J23" s="16" t="s">
        <v>34</v>
      </c>
      <c r="K23" s="17"/>
      <c r="L23" s="18"/>
    </row>
    <row r="24" spans="1:17" x14ac:dyDescent="0.25">
      <c r="A24" t="s">
        <v>7</v>
      </c>
      <c r="B24" s="1">
        <v>1</v>
      </c>
      <c r="C24" s="1">
        <v>25</v>
      </c>
      <c r="D24" s="1">
        <f>B24*C24</f>
        <v>25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7" x14ac:dyDescent="0.25">
      <c r="A25" t="s">
        <v>7</v>
      </c>
      <c r="B25" s="1">
        <v>0</v>
      </c>
      <c r="C25" s="1">
        <v>10</v>
      </c>
      <c r="D25" s="1">
        <f>B25*C25</f>
        <v>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7" x14ac:dyDescent="0.25">
      <c r="C26" t="s">
        <v>10</v>
      </c>
      <c r="D26" s="2">
        <f>D25+D24</f>
        <v>25</v>
      </c>
      <c r="E26">
        <v>1952</v>
      </c>
      <c r="F26">
        <v>0</v>
      </c>
      <c r="G26">
        <f>D26+E26-F26</f>
        <v>1977</v>
      </c>
      <c r="J26" s="1"/>
      <c r="K26" s="1"/>
      <c r="L26" s="2"/>
    </row>
    <row r="27" spans="1:17" x14ac:dyDescent="0.25">
      <c r="E27">
        <f>D26+E26</f>
        <v>1977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7" ht="15.75" thickBot="1" x14ac:dyDescent="0.3">
      <c r="J28" s="1"/>
      <c r="K28" s="1" t="s">
        <v>24</v>
      </c>
      <c r="L28" s="1">
        <f>L27</f>
        <v>0</v>
      </c>
    </row>
    <row r="29" spans="1:17" ht="15.75" thickBot="1" x14ac:dyDescent="0.3">
      <c r="B29" s="11" t="s">
        <v>11</v>
      </c>
      <c r="C29" s="15"/>
      <c r="D29" s="12"/>
    </row>
    <row r="30" spans="1:17" x14ac:dyDescent="0.25">
      <c r="A30" t="s">
        <v>3</v>
      </c>
      <c r="B30" t="s">
        <v>4</v>
      </c>
      <c r="C30" t="s">
        <v>5</v>
      </c>
      <c r="D30" t="s">
        <v>6</v>
      </c>
    </row>
    <row r="31" spans="1:17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7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f>21+12</f>
        <v>33</v>
      </c>
      <c r="C6" s="2">
        <v>30</v>
      </c>
      <c r="D6" s="2">
        <f>B6*C6</f>
        <v>990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15</v>
      </c>
      <c r="C8" s="1">
        <v>20</v>
      </c>
      <c r="D8" s="2">
        <f>B8*C8</f>
        <v>300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f>20+20+20+17</f>
        <v>77</v>
      </c>
      <c r="C9" s="1">
        <v>10</v>
      </c>
      <c r="D9" s="2">
        <f>B9*C9</f>
        <v>770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2060</v>
      </c>
      <c r="E10">
        <v>12329</v>
      </c>
      <c r="F10">
        <v>0</v>
      </c>
      <c r="G10">
        <f>D10+E10-F10</f>
        <v>14389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14389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7</v>
      </c>
      <c r="C13" s="1">
        <v>25</v>
      </c>
      <c r="D13" s="1">
        <f>B13*C13</f>
        <v>175</v>
      </c>
    </row>
    <row r="14" spans="1:12" x14ac:dyDescent="0.25">
      <c r="A14" t="s">
        <v>21</v>
      </c>
      <c r="B14" s="1">
        <v>4</v>
      </c>
      <c r="C14" s="1">
        <v>10</v>
      </c>
      <c r="D14" s="1">
        <f>B14*C14</f>
        <v>40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215</v>
      </c>
      <c r="E15">
        <f>471+12</f>
        <v>483</v>
      </c>
      <c r="F15">
        <v>0</v>
      </c>
      <c r="G15">
        <f>D15+E15-F15</f>
        <v>698</v>
      </c>
    </row>
    <row r="16" spans="1:12" ht="15.75" thickBot="1" x14ac:dyDescent="0.3">
      <c r="E16">
        <f>E15+D15</f>
        <v>698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5</v>
      </c>
      <c r="C19" s="2">
        <v>30</v>
      </c>
      <c r="D19" s="1">
        <f>B19*C19</f>
        <v>150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2" x14ac:dyDescent="0.25">
      <c r="A21" t="s">
        <v>2</v>
      </c>
      <c r="B21" s="1">
        <f>26+3</f>
        <v>29</v>
      </c>
      <c r="C21" s="1">
        <v>10</v>
      </c>
      <c r="D21" s="1">
        <f>B21*C21</f>
        <v>290</v>
      </c>
      <c r="J21" s="2"/>
      <c r="K21" s="1" t="s">
        <v>10</v>
      </c>
      <c r="L21" s="1">
        <f>L19</f>
        <v>0</v>
      </c>
    </row>
    <row r="22" spans="1:12" ht="15.75" thickBot="1" x14ac:dyDescent="0.3">
      <c r="B22" s="1"/>
      <c r="C22" s="1" t="s">
        <v>10</v>
      </c>
      <c r="D22" s="1">
        <f>SUM(D19:D21)</f>
        <v>440</v>
      </c>
      <c r="E22">
        <v>9039</v>
      </c>
      <c r="F22">
        <v>0</v>
      </c>
      <c r="G22">
        <f>D22+E22-F22</f>
        <v>9479</v>
      </c>
    </row>
    <row r="23" spans="1:12" ht="15.75" thickBot="1" x14ac:dyDescent="0.3">
      <c r="B23" s="1"/>
      <c r="C23" s="1"/>
      <c r="D23" s="1"/>
      <c r="E23">
        <f>D22+E22</f>
        <v>9479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9</v>
      </c>
      <c r="C24" s="1">
        <v>25</v>
      </c>
      <c r="D24" s="1">
        <f>B24*C24</f>
        <v>225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2" x14ac:dyDescent="0.25">
      <c r="A25" t="s">
        <v>7</v>
      </c>
      <c r="B25" s="1">
        <v>0</v>
      </c>
      <c r="C25" s="1">
        <v>10</v>
      </c>
      <c r="D25" s="1">
        <f>B25*C25</f>
        <v>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2" x14ac:dyDescent="0.25">
      <c r="C26" t="s">
        <v>10</v>
      </c>
      <c r="D26" s="2">
        <f>D25+D24</f>
        <v>225</v>
      </c>
      <c r="E26">
        <v>1977</v>
      </c>
      <c r="F26">
        <v>0</v>
      </c>
      <c r="G26">
        <f>D26+E26-F26</f>
        <v>2202</v>
      </c>
      <c r="J26" s="1"/>
      <c r="K26" s="1"/>
      <c r="L26" s="2"/>
    </row>
    <row r="27" spans="1:12" x14ac:dyDescent="0.25">
      <c r="E27">
        <f>D26+E26</f>
        <v>2202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2" ht="15.75" thickBot="1" x14ac:dyDescent="0.3">
      <c r="J28" s="1"/>
      <c r="K28" s="1" t="s">
        <v>24</v>
      </c>
      <c r="L28" s="1">
        <f>L27</f>
        <v>0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19" sqref="D19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2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 x14ac:dyDescent="0.3"/>
    <row r="4" spans="1:12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9</v>
      </c>
      <c r="B6" s="2">
        <v>16</v>
      </c>
      <c r="C6" s="2">
        <v>30</v>
      </c>
      <c r="D6" s="2">
        <f>B6*C6</f>
        <v>480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2" x14ac:dyDescent="0.25">
      <c r="A7" t="s">
        <v>18</v>
      </c>
      <c r="B7" s="2">
        <v>0</v>
      </c>
      <c r="C7" s="2">
        <v>25</v>
      </c>
      <c r="D7" s="2">
        <f>B7*C7</f>
        <v>0</v>
      </c>
      <c r="J7" s="2"/>
      <c r="K7" s="2"/>
      <c r="L7" s="2"/>
    </row>
    <row r="8" spans="1:12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2" x14ac:dyDescent="0.25">
      <c r="A9" t="s">
        <v>20</v>
      </c>
      <c r="B9" s="1">
        <v>48</v>
      </c>
      <c r="C9" s="1">
        <v>10</v>
      </c>
      <c r="D9" s="2">
        <f>B9*C9</f>
        <v>480</v>
      </c>
      <c r="E9" t="s">
        <v>31</v>
      </c>
      <c r="F9" t="s">
        <v>33</v>
      </c>
      <c r="G9" t="s">
        <v>32</v>
      </c>
      <c r="J9" s="1"/>
      <c r="K9" s="1"/>
      <c r="L9" s="2"/>
    </row>
    <row r="10" spans="1:12" x14ac:dyDescent="0.25">
      <c r="B10" s="1"/>
      <c r="C10" s="1" t="s">
        <v>10</v>
      </c>
      <c r="D10" s="1">
        <f>D6+D8+D7+D9</f>
        <v>960</v>
      </c>
      <c r="E10">
        <v>14389</v>
      </c>
      <c r="F10">
        <v>0</v>
      </c>
      <c r="G10">
        <f>D10+E10-F10</f>
        <v>15349</v>
      </c>
      <c r="J10" s="1"/>
      <c r="K10" s="1" t="s">
        <v>10</v>
      </c>
      <c r="L10" s="1">
        <f>L6+L8</f>
        <v>0</v>
      </c>
    </row>
    <row r="11" spans="1:12" x14ac:dyDescent="0.25">
      <c r="B11" s="1"/>
      <c r="C11" s="1"/>
      <c r="D11" s="1"/>
      <c r="E11">
        <f>E10+D10</f>
        <v>15349</v>
      </c>
    </row>
    <row r="12" spans="1:12" x14ac:dyDescent="0.25">
      <c r="A12" t="s">
        <v>7</v>
      </c>
      <c r="B12" s="1">
        <v>0</v>
      </c>
      <c r="C12" s="1">
        <v>30</v>
      </c>
      <c r="D12" s="1">
        <f>B12*C12</f>
        <v>0</v>
      </c>
    </row>
    <row r="13" spans="1:12" x14ac:dyDescent="0.25">
      <c r="A13" t="s">
        <v>7</v>
      </c>
      <c r="B13" s="1">
        <v>18</v>
      </c>
      <c r="C13" s="1">
        <v>25</v>
      </c>
      <c r="D13" s="1">
        <f>B13*C13</f>
        <v>450</v>
      </c>
    </row>
    <row r="14" spans="1:12" x14ac:dyDescent="0.25">
      <c r="A14" t="s">
        <v>21</v>
      </c>
      <c r="B14" s="1">
        <v>9</v>
      </c>
      <c r="C14" s="1">
        <v>10</v>
      </c>
      <c r="D14" s="1">
        <f>B14*C14</f>
        <v>90</v>
      </c>
      <c r="E14" t="s">
        <v>31</v>
      </c>
      <c r="F14" t="s">
        <v>33</v>
      </c>
      <c r="G14" t="s">
        <v>32</v>
      </c>
    </row>
    <row r="15" spans="1:12" x14ac:dyDescent="0.25">
      <c r="C15" t="s">
        <v>24</v>
      </c>
      <c r="D15">
        <f>D12+D14+D13</f>
        <v>540</v>
      </c>
      <c r="E15">
        <v>698</v>
      </c>
      <c r="F15">
        <v>0</v>
      </c>
      <c r="G15">
        <f>D15+E15-F15</f>
        <v>1238</v>
      </c>
    </row>
    <row r="16" spans="1:12" ht="15.75" thickBot="1" x14ac:dyDescent="0.3">
      <c r="E16">
        <f>E15+D15</f>
        <v>1238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9</v>
      </c>
      <c r="C19" s="2">
        <v>30</v>
      </c>
      <c r="D19" s="1">
        <f>B19*C19</f>
        <v>270</v>
      </c>
      <c r="E19">
        <v>0</v>
      </c>
      <c r="I19" t="s">
        <v>2</v>
      </c>
      <c r="J19" s="1">
        <v>0</v>
      </c>
      <c r="K19" s="1">
        <v>10</v>
      </c>
      <c r="L19" s="1">
        <f>J19*K19</f>
        <v>0</v>
      </c>
    </row>
    <row r="20" spans="1:12" x14ac:dyDescent="0.25">
      <c r="A20" t="s">
        <v>9</v>
      </c>
      <c r="B20" s="2">
        <v>0</v>
      </c>
      <c r="C20" s="2">
        <v>25</v>
      </c>
      <c r="D20" s="1">
        <f>B20*C20</f>
        <v>0</v>
      </c>
      <c r="J20" s="1"/>
      <c r="K20" s="1"/>
      <c r="L20" s="1"/>
    </row>
    <row r="21" spans="1:12" x14ac:dyDescent="0.25">
      <c r="A21" t="s">
        <v>2</v>
      </c>
      <c r="B21" s="1">
        <v>30.5</v>
      </c>
      <c r="C21" s="1">
        <v>10</v>
      </c>
      <c r="D21" s="1">
        <f>B21*C21</f>
        <v>305</v>
      </c>
      <c r="J21" s="2"/>
      <c r="K21" s="1" t="s">
        <v>10</v>
      </c>
      <c r="L21" s="1">
        <f>L19</f>
        <v>0</v>
      </c>
    </row>
    <row r="22" spans="1:12" ht="15.75" thickBot="1" x14ac:dyDescent="0.3">
      <c r="B22" s="1"/>
      <c r="C22" s="1" t="s">
        <v>10</v>
      </c>
      <c r="D22" s="1">
        <f>SUM(D19:D21)</f>
        <v>575</v>
      </c>
      <c r="E22">
        <v>9479</v>
      </c>
      <c r="F22">
        <v>800</v>
      </c>
      <c r="G22">
        <f>D22+E22-F22</f>
        <v>9254</v>
      </c>
    </row>
    <row r="23" spans="1:12" ht="15.75" thickBot="1" x14ac:dyDescent="0.3">
      <c r="B23" s="1"/>
      <c r="C23" s="1"/>
      <c r="D23" s="1"/>
      <c r="E23">
        <f>D22+E22</f>
        <v>10054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0</v>
      </c>
      <c r="C24" s="1">
        <v>25</v>
      </c>
      <c r="D24" s="1">
        <f>B24*C24</f>
        <v>0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2" x14ac:dyDescent="0.25">
      <c r="A25" t="s">
        <v>21</v>
      </c>
      <c r="B25" s="1">
        <v>2</v>
      </c>
      <c r="C25" s="1">
        <v>10</v>
      </c>
      <c r="D25" s="1">
        <f>B25*C25</f>
        <v>20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2" x14ac:dyDescent="0.25">
      <c r="C26" t="s">
        <v>10</v>
      </c>
      <c r="D26" s="2">
        <f>D25+D24</f>
        <v>20</v>
      </c>
      <c r="E26">
        <v>2202</v>
      </c>
      <c r="F26">
        <v>0</v>
      </c>
      <c r="G26">
        <f>D26+E26-F26</f>
        <v>2222</v>
      </c>
      <c r="J26" s="1"/>
      <c r="K26" s="1"/>
      <c r="L26" s="2"/>
    </row>
    <row r="27" spans="1:12" x14ac:dyDescent="0.25">
      <c r="E27">
        <f>D26+E26</f>
        <v>2222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2" ht="15.75" thickBot="1" x14ac:dyDescent="0.3">
      <c r="J28" s="1"/>
      <c r="K28" s="1" t="s">
        <v>24</v>
      </c>
      <c r="L28" s="1">
        <f>L27</f>
        <v>0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P11" sqref="P11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6" x14ac:dyDescent="0.25">
      <c r="B1" s="5" t="s">
        <v>17</v>
      </c>
      <c r="C1" s="6"/>
      <c r="D1" s="6"/>
      <c r="E1" s="6"/>
      <c r="F1" s="6"/>
      <c r="G1" s="6"/>
      <c r="H1" s="6"/>
      <c r="I1" s="6"/>
      <c r="J1" s="6"/>
      <c r="K1" s="7"/>
    </row>
    <row r="2" spans="1:16" ht="15.75" thickBot="1" x14ac:dyDescent="0.3">
      <c r="B2" s="8"/>
      <c r="C2" s="9"/>
      <c r="D2" s="9"/>
      <c r="E2" s="9"/>
      <c r="F2" s="9"/>
      <c r="G2" s="9"/>
      <c r="H2" s="9"/>
      <c r="I2" s="9"/>
      <c r="J2" s="9"/>
      <c r="K2" s="10"/>
    </row>
    <row r="3" spans="1:16" ht="15.75" thickBot="1" x14ac:dyDescent="0.3"/>
    <row r="4" spans="1:16" ht="15.75" thickBot="1" x14ac:dyDescent="0.3">
      <c r="C4" s="11" t="s">
        <v>1</v>
      </c>
      <c r="D4" s="12"/>
      <c r="I4" s="16" t="s">
        <v>13</v>
      </c>
      <c r="J4" s="17"/>
      <c r="K4" s="17"/>
      <c r="L4" s="18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9</v>
      </c>
      <c r="B6" s="2">
        <v>0</v>
      </c>
      <c r="C6" s="2">
        <v>35</v>
      </c>
      <c r="D6" s="2">
        <f>B6*C6</f>
        <v>0</v>
      </c>
      <c r="G6">
        <f>11959+1230</f>
        <v>13189</v>
      </c>
      <c r="I6" t="s">
        <v>9</v>
      </c>
      <c r="J6" s="2">
        <v>0</v>
      </c>
      <c r="K6" s="2">
        <v>30</v>
      </c>
      <c r="L6" s="2">
        <f>J6*K6</f>
        <v>0</v>
      </c>
    </row>
    <row r="7" spans="1:16" x14ac:dyDescent="0.25">
      <c r="A7" t="s">
        <v>18</v>
      </c>
      <c r="B7" s="2">
        <v>44.5</v>
      </c>
      <c r="C7" s="2">
        <v>30</v>
      </c>
      <c r="D7" s="2">
        <f>B7*C7</f>
        <v>1335</v>
      </c>
      <c r="J7" s="2"/>
      <c r="K7" s="2"/>
      <c r="L7" s="2"/>
    </row>
    <row r="8" spans="1:16" x14ac:dyDescent="0.25">
      <c r="A8" t="s">
        <v>19</v>
      </c>
      <c r="B8" s="1">
        <v>0</v>
      </c>
      <c r="C8" s="1">
        <v>20</v>
      </c>
      <c r="D8" s="2">
        <f>B8*C8</f>
        <v>0</v>
      </c>
      <c r="I8" t="s">
        <v>2</v>
      </c>
      <c r="J8" s="1">
        <v>0</v>
      </c>
      <c r="K8" s="1">
        <v>25</v>
      </c>
      <c r="L8" s="2">
        <f>J8*K8</f>
        <v>0</v>
      </c>
    </row>
    <row r="9" spans="1:16" x14ac:dyDescent="0.25">
      <c r="A9" t="s">
        <v>20</v>
      </c>
      <c r="B9" s="1">
        <v>21.5</v>
      </c>
      <c r="C9" s="1">
        <v>10</v>
      </c>
      <c r="D9" s="2">
        <f>B9*C9</f>
        <v>215</v>
      </c>
      <c r="E9" t="s">
        <v>31</v>
      </c>
      <c r="F9" t="s">
        <v>33</v>
      </c>
      <c r="G9" t="s">
        <v>32</v>
      </c>
      <c r="J9" s="1"/>
      <c r="K9" s="1"/>
      <c r="L9" s="2"/>
      <c r="O9" t="s">
        <v>39</v>
      </c>
      <c r="P9" t="s">
        <v>40</v>
      </c>
    </row>
    <row r="10" spans="1:16" x14ac:dyDescent="0.25">
      <c r="B10" s="1"/>
      <c r="C10" s="1" t="s">
        <v>10</v>
      </c>
      <c r="D10" s="1">
        <f>D6+D8+D7+D9</f>
        <v>1550</v>
      </c>
      <c r="E10">
        <v>15349</v>
      </c>
      <c r="F10">
        <v>0</v>
      </c>
      <c r="G10">
        <f>D10+E10-F10</f>
        <v>16899</v>
      </c>
      <c r="J10" s="1"/>
      <c r="K10" s="1" t="s">
        <v>10</v>
      </c>
      <c r="L10" s="1">
        <f>L6+L8</f>
        <v>0</v>
      </c>
      <c r="O10">
        <f>'01-06-2021'!B10+'01-06-2021'!B20+'06-06-2021'!B20+'07-06-2021'!B20+'08-06-2021'!B20+'09-06-2021'!B20+'09-06-2021'!B10+'10-06-2021'!B22+'12-06-2021'!B12+'14-06-2021'!B13+'14-06-2021'!B24+'15-06-2021'!B22+'15-06-2021'!B12+'16-06-2021'!B22+'16-06-2021'!B12+'18-06-2021'!B22+'20-06-2021'!B13+'21-06-2021'!B23+'21-06-2021'!B24+'22-06-2021'!B13+'22-06-2021'!B24+'23-06-2021'!B25+'24-06-2021'!B13+'25-06-2021'!B25+'26-06-2021'!B24+'27-06-2021'!B24+'27-06-2021'!B13+'28-06-2021'!B13+'28-06-2021'!B24+'29-06-2021'!B13+'30-06-2021'!B24+'30-06-2021'!B13</f>
        <v>187</v>
      </c>
      <c r="P10">
        <f>'10-06-2021'!B12+'12-06-2021'!B13+'14-06-2021'!B14+'15-06-2021'!B13+'17-06-2021'!B13+'18-06-2021'!B13+'20-06-2021'!B14+'21-06-2021'!B14+'22-06-2021'!B14+'24-06-2021'!B14+'27-06-2021'!B14+'28-06-2021'!B14+'29-06-2021'!B14+'30-06-2021'!B14+'30-06-2021'!B25</f>
        <v>101.5</v>
      </c>
    </row>
    <row r="11" spans="1:16" x14ac:dyDescent="0.25">
      <c r="B11" s="1"/>
      <c r="C11" s="1"/>
      <c r="D11" s="1"/>
      <c r="E11">
        <f>E10+D10</f>
        <v>16899</v>
      </c>
    </row>
    <row r="12" spans="1:16" x14ac:dyDescent="0.25">
      <c r="A12" t="s">
        <v>7</v>
      </c>
      <c r="B12" s="1">
        <v>10</v>
      </c>
      <c r="C12" s="1">
        <v>30</v>
      </c>
      <c r="D12" s="1">
        <f>B12*C12</f>
        <v>300</v>
      </c>
    </row>
    <row r="13" spans="1:16" x14ac:dyDescent="0.25">
      <c r="A13" t="s">
        <v>7</v>
      </c>
      <c r="B13" s="1">
        <v>3.5</v>
      </c>
      <c r="C13" s="1">
        <v>25</v>
      </c>
      <c r="D13" s="1">
        <f>B13*C13</f>
        <v>87.5</v>
      </c>
    </row>
    <row r="14" spans="1:16" x14ac:dyDescent="0.25">
      <c r="A14" t="s">
        <v>21</v>
      </c>
      <c r="B14" s="1">
        <v>7</v>
      </c>
      <c r="C14" s="1">
        <v>10</v>
      </c>
      <c r="D14" s="1">
        <f>B14*C14</f>
        <v>70</v>
      </c>
      <c r="E14" t="s">
        <v>31</v>
      </c>
      <c r="F14" t="s">
        <v>33</v>
      </c>
      <c r="G14" t="s">
        <v>32</v>
      </c>
    </row>
    <row r="15" spans="1:16" x14ac:dyDescent="0.25">
      <c r="C15" t="s">
        <v>24</v>
      </c>
      <c r="D15">
        <f>D12+D14+D13</f>
        <v>457.5</v>
      </c>
      <c r="E15">
        <v>1238</v>
      </c>
      <c r="F15">
        <v>0</v>
      </c>
      <c r="G15">
        <f>D15+E15-F15</f>
        <v>1695.5</v>
      </c>
    </row>
    <row r="16" spans="1:16" ht="15.75" thickBot="1" x14ac:dyDescent="0.3">
      <c r="E16">
        <f>E15+D15</f>
        <v>1695.5</v>
      </c>
    </row>
    <row r="17" spans="1:12" ht="15.75" thickBot="1" x14ac:dyDescent="0.3">
      <c r="C17" s="11" t="s">
        <v>8</v>
      </c>
      <c r="D17" s="12"/>
      <c r="J17" s="16" t="s">
        <v>23</v>
      </c>
      <c r="K17" s="17"/>
      <c r="L17" s="18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31</v>
      </c>
      <c r="F18" t="s">
        <v>33</v>
      </c>
      <c r="G18" t="s">
        <v>32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9</v>
      </c>
      <c r="B19" s="2">
        <v>0</v>
      </c>
      <c r="C19" s="2">
        <v>35</v>
      </c>
      <c r="D19" s="1">
        <f>B19*C19</f>
        <v>0</v>
      </c>
      <c r="E19">
        <v>0</v>
      </c>
      <c r="I19" t="s">
        <v>2</v>
      </c>
      <c r="J19" s="1">
        <v>15</v>
      </c>
      <c r="K19" s="1">
        <v>10</v>
      </c>
      <c r="L19" s="1">
        <f>J19*K19</f>
        <v>150</v>
      </c>
    </row>
    <row r="20" spans="1:12" x14ac:dyDescent="0.25">
      <c r="A20" t="s">
        <v>9</v>
      </c>
      <c r="B20" s="2">
        <v>11</v>
      </c>
      <c r="C20" s="2">
        <v>30</v>
      </c>
      <c r="D20" s="1">
        <f>B20*C20</f>
        <v>330</v>
      </c>
      <c r="J20" s="1"/>
      <c r="K20" s="1"/>
      <c r="L20" s="1"/>
    </row>
    <row r="21" spans="1:12" x14ac:dyDescent="0.25">
      <c r="A21" t="s">
        <v>2</v>
      </c>
      <c r="B21" s="1">
        <v>25</v>
      </c>
      <c r="C21" s="1">
        <v>10</v>
      </c>
      <c r="D21" s="1">
        <f>B21*C21</f>
        <v>250</v>
      </c>
      <c r="J21" s="2"/>
      <c r="K21" s="1" t="s">
        <v>10</v>
      </c>
      <c r="L21" s="1">
        <f>L19</f>
        <v>150</v>
      </c>
    </row>
    <row r="22" spans="1:12" ht="15.75" thickBot="1" x14ac:dyDescent="0.3">
      <c r="B22" s="1" t="s">
        <v>38</v>
      </c>
      <c r="C22" s="1" t="s">
        <v>10</v>
      </c>
      <c r="D22" s="1">
        <f>SUM(D19:D21)</f>
        <v>580</v>
      </c>
      <c r="E22">
        <v>9254</v>
      </c>
      <c r="F22">
        <v>700</v>
      </c>
      <c r="G22">
        <f>D22+E22-F22</f>
        <v>9134</v>
      </c>
    </row>
    <row r="23" spans="1:12" ht="15.75" thickBot="1" x14ac:dyDescent="0.3">
      <c r="B23" s="1"/>
      <c r="C23" s="1"/>
      <c r="D23" s="1"/>
      <c r="E23">
        <f>D22+E22</f>
        <v>9834</v>
      </c>
      <c r="I23" s="2"/>
      <c r="J23" s="16" t="s">
        <v>34</v>
      </c>
      <c r="K23" s="17"/>
      <c r="L23" s="18"/>
    </row>
    <row r="24" spans="1:12" x14ac:dyDescent="0.25">
      <c r="A24" t="s">
        <v>7</v>
      </c>
      <c r="B24" s="1">
        <v>5</v>
      </c>
      <c r="C24" s="1">
        <v>25</v>
      </c>
      <c r="D24" s="1">
        <f>B24*C24</f>
        <v>125</v>
      </c>
      <c r="F24" s="1"/>
      <c r="G24" s="1"/>
      <c r="H24" s="1"/>
      <c r="I24" t="s">
        <v>20</v>
      </c>
      <c r="J24" s="1">
        <v>0</v>
      </c>
      <c r="K24" s="1">
        <v>10</v>
      </c>
      <c r="L24" s="2">
        <f>J24*K24</f>
        <v>0</v>
      </c>
    </row>
    <row r="25" spans="1:12" x14ac:dyDescent="0.25">
      <c r="A25" t="s">
        <v>21</v>
      </c>
      <c r="B25" s="1">
        <v>4</v>
      </c>
      <c r="C25" s="1">
        <v>10</v>
      </c>
      <c r="D25" s="1">
        <f>B25*C25</f>
        <v>40</v>
      </c>
      <c r="E25" t="s">
        <v>31</v>
      </c>
      <c r="F25" t="s">
        <v>33</v>
      </c>
      <c r="G25" t="s">
        <v>32</v>
      </c>
      <c r="H25" s="1"/>
      <c r="J25" s="2"/>
      <c r="K25" s="2" t="s">
        <v>24</v>
      </c>
      <c r="L25" s="2">
        <f>L24</f>
        <v>0</v>
      </c>
    </row>
    <row r="26" spans="1:12" x14ac:dyDescent="0.25">
      <c r="C26" t="s">
        <v>10</v>
      </c>
      <c r="D26" s="2">
        <f>D25+D24</f>
        <v>165</v>
      </c>
      <c r="E26">
        <v>2222</v>
      </c>
      <c r="F26">
        <v>200</v>
      </c>
      <c r="G26">
        <f>D26+E26-F26</f>
        <v>2187</v>
      </c>
      <c r="J26" s="1"/>
      <c r="K26" s="1"/>
      <c r="L26" s="2"/>
    </row>
    <row r="27" spans="1:12" x14ac:dyDescent="0.25">
      <c r="E27">
        <f>D26+E26</f>
        <v>2387</v>
      </c>
      <c r="I27" t="s">
        <v>21</v>
      </c>
      <c r="J27" s="2">
        <v>0</v>
      </c>
      <c r="K27" s="2">
        <v>10</v>
      </c>
      <c r="L27" s="2">
        <f>J27*K27</f>
        <v>0</v>
      </c>
    </row>
    <row r="28" spans="1:12" ht="15.75" thickBot="1" x14ac:dyDescent="0.3">
      <c r="J28" s="1"/>
      <c r="K28" s="1" t="s">
        <v>24</v>
      </c>
      <c r="L28" s="1">
        <f>L27</f>
        <v>0</v>
      </c>
    </row>
    <row r="29" spans="1:12" ht="15.75" thickBot="1" x14ac:dyDescent="0.3">
      <c r="B29" s="11" t="s">
        <v>11</v>
      </c>
      <c r="C29" s="15"/>
      <c r="D29" s="12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14</v>
      </c>
      <c r="B31" s="2">
        <v>0</v>
      </c>
      <c r="C31" s="2">
        <v>25</v>
      </c>
      <c r="D31" s="1">
        <f>B31*C31</f>
        <v>0</v>
      </c>
    </row>
    <row r="32" spans="1:12" x14ac:dyDescent="0.25">
      <c r="A32" t="s">
        <v>15</v>
      </c>
      <c r="B32" s="2">
        <v>0</v>
      </c>
      <c r="C32" s="2">
        <v>10</v>
      </c>
      <c r="D32" s="1">
        <f>B32*C32</f>
        <v>0</v>
      </c>
    </row>
    <row r="33" spans="1:4" x14ac:dyDescent="0.25">
      <c r="A33" t="s">
        <v>2</v>
      </c>
      <c r="B33" s="1">
        <v>0</v>
      </c>
      <c r="C33" s="1">
        <v>10</v>
      </c>
      <c r="D33" s="1">
        <f>B33*C33</f>
        <v>0</v>
      </c>
    </row>
    <row r="34" spans="1:4" x14ac:dyDescent="0.25">
      <c r="B34" s="1"/>
      <c r="C34" s="1" t="s">
        <v>10</v>
      </c>
      <c r="D34" s="1">
        <f>D31+D33</f>
        <v>0</v>
      </c>
    </row>
    <row r="35" spans="1:4" x14ac:dyDescent="0.25">
      <c r="B35" s="1"/>
      <c r="C35" s="1"/>
      <c r="D35" s="1"/>
    </row>
    <row r="36" spans="1:4" x14ac:dyDescent="0.25">
      <c r="A36" t="s">
        <v>7</v>
      </c>
      <c r="B36" s="1">
        <v>0</v>
      </c>
      <c r="C36" s="1">
        <v>25</v>
      </c>
      <c r="D36" s="1">
        <f>B36*C36</f>
        <v>0</v>
      </c>
    </row>
    <row r="37" spans="1:4" x14ac:dyDescent="0.25">
      <c r="C37" t="s">
        <v>10</v>
      </c>
      <c r="D37" s="2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0" sqref="B30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12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>
        <v>0</v>
      </c>
      <c r="C6">
        <v>30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0</v>
      </c>
      <c r="C7" s="1">
        <v>10</v>
      </c>
      <c r="D7" s="2">
        <f>B7*C7</f>
        <v>0</v>
      </c>
      <c r="G7" t="s">
        <v>2</v>
      </c>
      <c r="H7" s="1">
        <v>50</v>
      </c>
      <c r="I7" s="1">
        <v>20</v>
      </c>
      <c r="J7" s="2">
        <f>H7*I7</f>
        <v>1000</v>
      </c>
    </row>
    <row r="8" spans="1:10" x14ac:dyDescent="0.25">
      <c r="B8" s="1"/>
      <c r="C8" s="1" t="s">
        <v>10</v>
      </c>
      <c r="D8" s="1">
        <f>D6+D7</f>
        <v>0</v>
      </c>
      <c r="H8" s="1"/>
      <c r="I8" s="1" t="s">
        <v>10</v>
      </c>
      <c r="J8" s="1">
        <f>J6+J7</f>
        <v>1000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</row>
    <row r="16" spans="1:10" x14ac:dyDescent="0.25">
      <c r="A16" t="s">
        <v>9</v>
      </c>
      <c r="B16" s="2">
        <v>3</v>
      </c>
      <c r="C16" s="2">
        <v>30</v>
      </c>
      <c r="D16" s="1">
        <f>B16*C16</f>
        <v>90</v>
      </c>
    </row>
    <row r="17" spans="1:6" x14ac:dyDescent="0.25">
      <c r="A17" t="s">
        <v>2</v>
      </c>
      <c r="B17" s="1">
        <f>12+2</f>
        <v>14</v>
      </c>
      <c r="C17" s="1">
        <v>10</v>
      </c>
      <c r="D17" s="1">
        <f>B17*C17</f>
        <v>140</v>
      </c>
    </row>
    <row r="18" spans="1:6" x14ac:dyDescent="0.25">
      <c r="B18" s="1"/>
      <c r="C18" s="1" t="s">
        <v>10</v>
      </c>
      <c r="D18" s="1">
        <f>D16+D17</f>
        <v>230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0</v>
      </c>
      <c r="C20" s="1">
        <v>25</v>
      </c>
      <c r="D20" s="1">
        <f>B20*C20</f>
        <v>0</v>
      </c>
    </row>
    <row r="21" spans="1:6" x14ac:dyDescent="0.25">
      <c r="C21" t="s">
        <v>10</v>
      </c>
      <c r="D21" s="2">
        <f>D20</f>
        <v>0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9</v>
      </c>
      <c r="B26" s="2">
        <v>0</v>
      </c>
      <c r="C26" s="2">
        <v>30</v>
      </c>
      <c r="D26" s="1">
        <f>B26*C26</f>
        <v>0</v>
      </c>
    </row>
    <row r="27" spans="1:6" x14ac:dyDescent="0.25">
      <c r="A27" t="s">
        <v>2</v>
      </c>
      <c r="B27" s="1">
        <v>0</v>
      </c>
      <c r="C27" s="1">
        <v>10</v>
      </c>
      <c r="D27" s="1">
        <f>B27*C27</f>
        <v>0</v>
      </c>
    </row>
    <row r="28" spans="1:6" x14ac:dyDescent="0.25">
      <c r="B28" s="1"/>
      <c r="C28" s="1" t="s">
        <v>10</v>
      </c>
      <c r="D28" s="1">
        <f>D26+D27</f>
        <v>0</v>
      </c>
    </row>
    <row r="29" spans="1:6" x14ac:dyDescent="0.25">
      <c r="B29" s="1"/>
      <c r="C29" s="1"/>
      <c r="D29" s="1"/>
    </row>
    <row r="30" spans="1:6" x14ac:dyDescent="0.25">
      <c r="A30" t="s">
        <v>7</v>
      </c>
      <c r="B30" s="1">
        <v>0</v>
      </c>
      <c r="C30" s="1">
        <v>25</v>
      </c>
      <c r="D30" s="1">
        <f>B30*C30</f>
        <v>0</v>
      </c>
    </row>
    <row r="31" spans="1:6" x14ac:dyDescent="0.25">
      <c r="C31" t="s">
        <v>10</v>
      </c>
      <c r="D31" s="2">
        <f>D30</f>
        <v>0</v>
      </c>
    </row>
  </sheetData>
  <mergeCells count="5">
    <mergeCell ref="B1:I2"/>
    <mergeCell ref="C4:D4"/>
    <mergeCell ref="C14:D14"/>
    <mergeCell ref="B24:D24"/>
    <mergeCell ref="G4:J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D30" sqref="D30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30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0</v>
      </c>
      <c r="C7" s="1">
        <v>10</v>
      </c>
      <c r="D7" s="2">
        <f>B7*C7</f>
        <v>0</v>
      </c>
      <c r="G7" t="s">
        <v>2</v>
      </c>
      <c r="H7" s="1">
        <v>0</v>
      </c>
      <c r="I7" s="1">
        <v>20</v>
      </c>
      <c r="J7" s="2">
        <f>H7*I7</f>
        <v>0</v>
      </c>
    </row>
    <row r="8" spans="1:10" x14ac:dyDescent="0.25">
      <c r="B8" s="1"/>
      <c r="C8" s="1" t="s">
        <v>10</v>
      </c>
      <c r="D8" s="1">
        <f>D6+D7</f>
        <v>0</v>
      </c>
      <c r="H8" s="1"/>
      <c r="I8" s="1" t="s">
        <v>10</v>
      </c>
      <c r="J8" s="1">
        <f>J6+J7</f>
        <v>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</row>
    <row r="16" spans="1:10" x14ac:dyDescent="0.25">
      <c r="A16" t="s">
        <v>9</v>
      </c>
      <c r="B16" s="2">
        <v>5</v>
      </c>
      <c r="C16" s="2">
        <v>25</v>
      </c>
      <c r="D16" s="1">
        <f>B16*C16</f>
        <v>125</v>
      </c>
    </row>
    <row r="17" spans="1:6" x14ac:dyDescent="0.25">
      <c r="A17" t="s">
        <v>2</v>
      </c>
      <c r="B17" s="1">
        <v>21</v>
      </c>
      <c r="C17" s="1">
        <v>10</v>
      </c>
      <c r="D17" s="1">
        <f>B17*C17</f>
        <v>210</v>
      </c>
    </row>
    <row r="18" spans="1:6" x14ac:dyDescent="0.25">
      <c r="B18" s="1"/>
      <c r="C18" s="1" t="s">
        <v>10</v>
      </c>
      <c r="D18" s="1">
        <f>D16+D17</f>
        <v>335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0</v>
      </c>
      <c r="C20" s="1">
        <v>25</v>
      </c>
      <c r="D20" s="1">
        <f>B20*C20</f>
        <v>0</v>
      </c>
    </row>
    <row r="21" spans="1:6" x14ac:dyDescent="0.25">
      <c r="C21" t="s">
        <v>10</v>
      </c>
      <c r="D21" s="2">
        <f>D20</f>
        <v>0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15</v>
      </c>
      <c r="B26" s="2">
        <v>7</v>
      </c>
      <c r="C26" s="2">
        <v>25</v>
      </c>
      <c r="D26" s="1">
        <f>B26*C26</f>
        <v>175</v>
      </c>
    </row>
    <row r="27" spans="1:6" x14ac:dyDescent="0.25">
      <c r="A27" t="s">
        <v>18</v>
      </c>
      <c r="B27" s="2">
        <v>3</v>
      </c>
      <c r="C27" s="2">
        <v>10</v>
      </c>
      <c r="D27" s="1">
        <f>B27*C27</f>
        <v>30</v>
      </c>
    </row>
    <row r="28" spans="1:6" x14ac:dyDescent="0.25">
      <c r="A28" t="s">
        <v>2</v>
      </c>
      <c r="B28" s="1">
        <v>30</v>
      </c>
      <c r="C28" s="1">
        <v>10</v>
      </c>
      <c r="D28" s="1">
        <f>B28*C28</f>
        <v>300</v>
      </c>
    </row>
    <row r="29" spans="1:6" x14ac:dyDescent="0.25">
      <c r="B29" s="1"/>
      <c r="C29" s="1" t="s">
        <v>10</v>
      </c>
      <c r="D29" s="1">
        <f>D26+D28+D27</f>
        <v>505</v>
      </c>
    </row>
    <row r="30" spans="1:6" x14ac:dyDescent="0.25">
      <c r="B30" s="1"/>
      <c r="C30" s="1"/>
      <c r="D30" s="1"/>
    </row>
    <row r="31" spans="1:6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6" x14ac:dyDescent="0.25">
      <c r="C32" t="s">
        <v>10</v>
      </c>
      <c r="D32" s="2">
        <f>D31</f>
        <v>0</v>
      </c>
    </row>
  </sheetData>
  <mergeCells count="5">
    <mergeCell ref="B1:I2"/>
    <mergeCell ref="C4:D4"/>
    <mergeCell ref="G4:J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B24" sqref="B24:D24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30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0</v>
      </c>
      <c r="C7" s="1">
        <v>10</v>
      </c>
      <c r="D7" s="2">
        <f>B7*C7</f>
        <v>0</v>
      </c>
      <c r="G7" t="s">
        <v>2</v>
      </c>
      <c r="H7" s="1">
        <v>0</v>
      </c>
      <c r="I7" s="1">
        <v>20</v>
      </c>
      <c r="J7" s="2">
        <f>H7*I7</f>
        <v>0</v>
      </c>
    </row>
    <row r="8" spans="1:10" x14ac:dyDescent="0.25">
      <c r="B8" s="1"/>
      <c r="C8" s="1" t="s">
        <v>10</v>
      </c>
      <c r="D8" s="1">
        <f>D6+D7</f>
        <v>0</v>
      </c>
      <c r="H8" s="1"/>
      <c r="I8" s="1" t="s">
        <v>10</v>
      </c>
      <c r="J8" s="1">
        <f>J6+J7</f>
        <v>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</row>
    <row r="16" spans="1:10" x14ac:dyDescent="0.25">
      <c r="A16" t="s">
        <v>9</v>
      </c>
      <c r="B16" s="2">
        <v>0</v>
      </c>
      <c r="C16" s="2">
        <v>25</v>
      </c>
      <c r="D16" s="1">
        <f>B16*C16</f>
        <v>0</v>
      </c>
    </row>
    <row r="17" spans="1:6" x14ac:dyDescent="0.25">
      <c r="A17" t="s">
        <v>2</v>
      </c>
      <c r="B17" s="1">
        <v>0</v>
      </c>
      <c r="C17" s="1">
        <v>10</v>
      </c>
      <c r="D17" s="1">
        <f>B17*C17</f>
        <v>0</v>
      </c>
    </row>
    <row r="18" spans="1:6" x14ac:dyDescent="0.25">
      <c r="B18" s="1"/>
      <c r="C18" s="1" t="s">
        <v>10</v>
      </c>
      <c r="D18" s="1">
        <f>D16+D17</f>
        <v>0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0</v>
      </c>
      <c r="C20" s="1">
        <v>25</v>
      </c>
      <c r="D20" s="1">
        <f>B20*C20</f>
        <v>0</v>
      </c>
    </row>
    <row r="21" spans="1:6" x14ac:dyDescent="0.25">
      <c r="C21" t="s">
        <v>10</v>
      </c>
      <c r="D21" s="2">
        <f>D20</f>
        <v>0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14</v>
      </c>
      <c r="B26" s="2">
        <v>7</v>
      </c>
      <c r="C26" s="2">
        <v>25</v>
      </c>
      <c r="D26" s="1">
        <f>B26*C26</f>
        <v>175</v>
      </c>
    </row>
    <row r="27" spans="1:6" x14ac:dyDescent="0.25">
      <c r="A27" t="s">
        <v>15</v>
      </c>
      <c r="B27" s="2">
        <v>3</v>
      </c>
      <c r="C27" s="2">
        <v>10</v>
      </c>
      <c r="D27" s="1">
        <f>B27*C27</f>
        <v>30</v>
      </c>
    </row>
    <row r="28" spans="1:6" x14ac:dyDescent="0.25">
      <c r="A28" t="s">
        <v>2</v>
      </c>
      <c r="B28" s="1">
        <v>3</v>
      </c>
      <c r="C28" s="1">
        <v>10</v>
      </c>
      <c r="D28" s="1">
        <f>B28*C28</f>
        <v>30</v>
      </c>
    </row>
    <row r="29" spans="1:6" x14ac:dyDescent="0.25">
      <c r="B29" s="1"/>
      <c r="C29" s="1" t="s">
        <v>10</v>
      </c>
      <c r="D29" s="1">
        <f>D26+D28</f>
        <v>205</v>
      </c>
    </row>
    <row r="30" spans="1:6" x14ac:dyDescent="0.25">
      <c r="B30" s="1"/>
      <c r="C30" s="1"/>
      <c r="D30" s="1"/>
    </row>
    <row r="31" spans="1:6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6" x14ac:dyDescent="0.25">
      <c r="C32" t="s">
        <v>10</v>
      </c>
      <c r="D32" s="2">
        <f>D31</f>
        <v>0</v>
      </c>
    </row>
  </sheetData>
  <mergeCells count="5">
    <mergeCell ref="B1:I2"/>
    <mergeCell ref="C4:D4"/>
    <mergeCell ref="G4:J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8" sqref="E8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0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12</v>
      </c>
      <c r="C6" s="2">
        <v>25</v>
      </c>
      <c r="D6" s="2">
        <f>B6*C6</f>
        <v>300</v>
      </c>
      <c r="E6">
        <f>D6+D7</f>
        <v>2070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f>37+39+44+20+37</f>
        <v>177</v>
      </c>
      <c r="C7" s="1">
        <v>10</v>
      </c>
      <c r="D7" s="2">
        <f>B7*C7</f>
        <v>1770</v>
      </c>
      <c r="E7">
        <f>E6+11204</f>
        <v>13274</v>
      </c>
      <c r="G7" t="s">
        <v>2</v>
      </c>
      <c r="H7" s="1">
        <v>42</v>
      </c>
      <c r="I7" s="1">
        <v>25</v>
      </c>
      <c r="J7" s="2">
        <f>H7*I7</f>
        <v>1050</v>
      </c>
    </row>
    <row r="8" spans="1:10" x14ac:dyDescent="0.25">
      <c r="B8" s="1"/>
      <c r="C8" s="1" t="s">
        <v>10</v>
      </c>
      <c r="D8" s="1">
        <f>D6+D7</f>
        <v>2070</v>
      </c>
      <c r="H8" s="1"/>
      <c r="I8" s="1" t="s">
        <v>10</v>
      </c>
      <c r="J8" s="1">
        <f>J6+J7</f>
        <v>1050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  <c r="E15" t="s">
        <v>16</v>
      </c>
    </row>
    <row r="16" spans="1:10" x14ac:dyDescent="0.25">
      <c r="A16" t="s">
        <v>9</v>
      </c>
      <c r="B16" s="2">
        <v>5</v>
      </c>
      <c r="C16" s="2">
        <v>25</v>
      </c>
      <c r="D16" s="1">
        <f>B16*C16</f>
        <v>125</v>
      </c>
      <c r="E16" s="3">
        <v>500</v>
      </c>
    </row>
    <row r="17" spans="1:6" x14ac:dyDescent="0.25">
      <c r="A17" t="s">
        <v>2</v>
      </c>
      <c r="B17" s="1"/>
      <c r="C17" s="1">
        <v>10</v>
      </c>
      <c r="D17" s="1">
        <f>B17*C17</f>
        <v>0</v>
      </c>
    </row>
    <row r="18" spans="1:6" x14ac:dyDescent="0.25">
      <c r="B18" s="1"/>
      <c r="C18" s="1" t="s">
        <v>10</v>
      </c>
      <c r="D18" s="1">
        <f>D16+D17</f>
        <v>125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6</v>
      </c>
      <c r="C20" s="1">
        <v>25</v>
      </c>
      <c r="D20" s="1">
        <f>B20*C20</f>
        <v>150</v>
      </c>
    </row>
    <row r="21" spans="1:6" x14ac:dyDescent="0.25">
      <c r="C21" t="s">
        <v>10</v>
      </c>
      <c r="D21" s="2">
        <f>D20</f>
        <v>150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14</v>
      </c>
      <c r="B26" s="2">
        <v>0</v>
      </c>
      <c r="C26" s="2">
        <v>25</v>
      </c>
      <c r="D26" s="1">
        <f>B26*C26</f>
        <v>0</v>
      </c>
    </row>
    <row r="27" spans="1:6" x14ac:dyDescent="0.25">
      <c r="A27" t="s">
        <v>15</v>
      </c>
      <c r="B27" s="2">
        <v>0</v>
      </c>
      <c r="C27" s="2">
        <v>10</v>
      </c>
      <c r="D27" s="1">
        <f>B27*C27</f>
        <v>0</v>
      </c>
    </row>
    <row r="28" spans="1:6" x14ac:dyDescent="0.25">
      <c r="A28" t="s">
        <v>2</v>
      </c>
      <c r="B28" s="1">
        <v>0</v>
      </c>
      <c r="C28" s="1">
        <v>10</v>
      </c>
      <c r="D28" s="1">
        <f>B28*C28</f>
        <v>0</v>
      </c>
    </row>
    <row r="29" spans="1:6" x14ac:dyDescent="0.25">
      <c r="B29" s="1"/>
      <c r="C29" s="1" t="s">
        <v>10</v>
      </c>
      <c r="D29" s="1">
        <f>D26+D28</f>
        <v>0</v>
      </c>
    </row>
    <row r="30" spans="1:6" x14ac:dyDescent="0.25">
      <c r="B30" s="1"/>
      <c r="C30" s="1"/>
      <c r="D30" s="1"/>
    </row>
    <row r="31" spans="1:6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6" x14ac:dyDescent="0.25">
      <c r="C32" t="s">
        <v>10</v>
      </c>
      <c r="D32" s="2">
        <f>D31</f>
        <v>0</v>
      </c>
    </row>
  </sheetData>
  <mergeCells count="5">
    <mergeCell ref="B1:I2"/>
    <mergeCell ref="C4:D4"/>
    <mergeCell ref="G4:J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7" sqref="E7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10</v>
      </c>
      <c r="C6" s="2">
        <v>25</v>
      </c>
      <c r="D6" s="2">
        <f>B6*C6</f>
        <v>250</v>
      </c>
      <c r="E6">
        <f>D6+D7</f>
        <v>2250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200</v>
      </c>
      <c r="C7" s="1">
        <v>10</v>
      </c>
      <c r="D7" s="2">
        <f>B7*C7</f>
        <v>2000</v>
      </c>
      <c r="E7">
        <f>E6+13274</f>
        <v>15524</v>
      </c>
      <c r="G7" t="s">
        <v>2</v>
      </c>
      <c r="H7" s="1">
        <v>0</v>
      </c>
      <c r="I7" s="1">
        <v>25</v>
      </c>
      <c r="J7" s="2">
        <f>H7*I7</f>
        <v>0</v>
      </c>
    </row>
    <row r="8" spans="1:10" x14ac:dyDescent="0.25">
      <c r="B8" s="1"/>
      <c r="C8" s="1" t="s">
        <v>10</v>
      </c>
      <c r="D8" s="1">
        <f>D6+D7</f>
        <v>2250</v>
      </c>
      <c r="H8" s="1"/>
      <c r="I8" s="1" t="s">
        <v>10</v>
      </c>
      <c r="J8" s="1">
        <f>J6+J7</f>
        <v>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  <c r="E15" t="s">
        <v>16</v>
      </c>
    </row>
    <row r="16" spans="1:10" x14ac:dyDescent="0.25">
      <c r="A16" t="s">
        <v>9</v>
      </c>
      <c r="B16" s="2">
        <v>5</v>
      </c>
      <c r="C16" s="2">
        <v>25</v>
      </c>
      <c r="D16" s="1">
        <f>B16*C16</f>
        <v>125</v>
      </c>
      <c r="E16" s="3">
        <v>0</v>
      </c>
    </row>
    <row r="17" spans="1:6" x14ac:dyDescent="0.25">
      <c r="A17" t="s">
        <v>2</v>
      </c>
      <c r="B17" s="1">
        <v>28</v>
      </c>
      <c r="C17" s="1">
        <v>10</v>
      </c>
      <c r="D17" s="1">
        <f>B17*C17</f>
        <v>280</v>
      </c>
    </row>
    <row r="18" spans="1:6" x14ac:dyDescent="0.25">
      <c r="B18" s="1"/>
      <c r="C18" s="1" t="s">
        <v>10</v>
      </c>
      <c r="D18" s="1">
        <f>D16+D17</f>
        <v>405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4</v>
      </c>
      <c r="C20" s="1">
        <v>25</v>
      </c>
      <c r="D20" s="1">
        <f>B20*C20</f>
        <v>100</v>
      </c>
    </row>
    <row r="21" spans="1:6" x14ac:dyDescent="0.25">
      <c r="C21" t="s">
        <v>10</v>
      </c>
      <c r="D21" s="2">
        <f>D20</f>
        <v>100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14</v>
      </c>
      <c r="B26" s="2">
        <v>0</v>
      </c>
      <c r="C26" s="2">
        <v>25</v>
      </c>
      <c r="D26" s="1">
        <f>B26*C26</f>
        <v>0</v>
      </c>
    </row>
    <row r="27" spans="1:6" x14ac:dyDescent="0.25">
      <c r="A27" t="s">
        <v>15</v>
      </c>
      <c r="B27" s="2">
        <v>0</v>
      </c>
      <c r="C27" s="2">
        <v>10</v>
      </c>
      <c r="D27" s="1">
        <f>B27*C27</f>
        <v>0</v>
      </c>
    </row>
    <row r="28" spans="1:6" x14ac:dyDescent="0.25">
      <c r="A28" t="s">
        <v>2</v>
      </c>
      <c r="B28" s="1">
        <v>0</v>
      </c>
      <c r="C28" s="1">
        <v>10</v>
      </c>
      <c r="D28" s="1">
        <f>B28*C28</f>
        <v>0</v>
      </c>
    </row>
    <row r="29" spans="1:6" x14ac:dyDescent="0.25">
      <c r="B29" s="1"/>
      <c r="C29" s="1" t="s">
        <v>10</v>
      </c>
      <c r="D29" s="1">
        <f>D26+D28</f>
        <v>0</v>
      </c>
    </row>
    <row r="30" spans="1:6" x14ac:dyDescent="0.25">
      <c r="B30" s="1"/>
      <c r="C30" s="1"/>
      <c r="D30" s="1"/>
    </row>
    <row r="31" spans="1:6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6" x14ac:dyDescent="0.25">
      <c r="C32" t="s">
        <v>10</v>
      </c>
      <c r="D32" s="2">
        <f>D31</f>
        <v>0</v>
      </c>
    </row>
  </sheetData>
  <mergeCells count="5">
    <mergeCell ref="B1:I2"/>
    <mergeCell ref="C4:D4"/>
    <mergeCell ref="G4:J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8" sqref="B8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0</v>
      </c>
      <c r="C6" s="2">
        <v>25</v>
      </c>
      <c r="D6" s="2">
        <f>B6*C6</f>
        <v>0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0</v>
      </c>
      <c r="C7" s="1">
        <v>10</v>
      </c>
      <c r="D7" s="2">
        <f>B7*C7</f>
        <v>0</v>
      </c>
      <c r="G7" t="s">
        <v>2</v>
      </c>
      <c r="H7" s="1">
        <v>0</v>
      </c>
      <c r="I7" s="1">
        <v>25</v>
      </c>
      <c r="J7" s="2">
        <f>H7*I7</f>
        <v>0</v>
      </c>
    </row>
    <row r="8" spans="1:10" x14ac:dyDescent="0.25">
      <c r="B8" s="1"/>
      <c r="C8" s="1" t="s">
        <v>10</v>
      </c>
      <c r="D8" s="1">
        <f>D6+D7</f>
        <v>0</v>
      </c>
      <c r="H8" s="1"/>
      <c r="I8" s="1" t="s">
        <v>10</v>
      </c>
      <c r="J8" s="1">
        <f>J6+J7</f>
        <v>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0" ht="15.75" thickBot="1" x14ac:dyDescent="0.3"/>
    <row r="14" spans="1:10" ht="15.75" thickBot="1" x14ac:dyDescent="0.3">
      <c r="C14" s="11" t="s">
        <v>8</v>
      </c>
      <c r="D14" s="12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  <c r="E15" t="s">
        <v>16</v>
      </c>
    </row>
    <row r="16" spans="1:10" x14ac:dyDescent="0.25">
      <c r="A16" t="s">
        <v>9</v>
      </c>
      <c r="B16" s="2">
        <v>4</v>
      </c>
      <c r="C16" s="2">
        <v>25</v>
      </c>
      <c r="D16" s="1">
        <f>B16*C16</f>
        <v>100</v>
      </c>
      <c r="E16" s="3">
        <v>600</v>
      </c>
    </row>
    <row r="17" spans="1:6" x14ac:dyDescent="0.25">
      <c r="A17" t="s">
        <v>2</v>
      </c>
      <c r="B17" s="1">
        <v>34</v>
      </c>
      <c r="C17" s="1">
        <v>10</v>
      </c>
      <c r="D17" s="1">
        <f>B17*C17</f>
        <v>340</v>
      </c>
    </row>
    <row r="18" spans="1:6" x14ac:dyDescent="0.25">
      <c r="B18" s="1"/>
      <c r="C18" s="1" t="s">
        <v>10</v>
      </c>
      <c r="D18" s="1">
        <f>D16+D17</f>
        <v>440</v>
      </c>
    </row>
    <row r="19" spans="1:6" x14ac:dyDescent="0.25">
      <c r="B19" s="1"/>
      <c r="C19" s="1"/>
      <c r="D19" s="1"/>
      <c r="F19" s="2"/>
    </row>
    <row r="20" spans="1:6" x14ac:dyDescent="0.25">
      <c r="A20" t="s">
        <v>7</v>
      </c>
      <c r="B20" s="1">
        <v>3</v>
      </c>
      <c r="C20" s="1">
        <v>25</v>
      </c>
      <c r="D20" s="1">
        <f>B20*C20</f>
        <v>75</v>
      </c>
    </row>
    <row r="21" spans="1:6" x14ac:dyDescent="0.25">
      <c r="C21" t="s">
        <v>10</v>
      </c>
      <c r="D21" s="2">
        <f>D20</f>
        <v>75</v>
      </c>
    </row>
    <row r="23" spans="1:6" ht="15.75" thickBot="1" x14ac:dyDescent="0.3"/>
    <row r="24" spans="1:6" ht="15.75" thickBot="1" x14ac:dyDescent="0.3">
      <c r="B24" s="11" t="s">
        <v>11</v>
      </c>
      <c r="C24" s="15"/>
      <c r="D24" s="12"/>
    </row>
    <row r="25" spans="1:6" x14ac:dyDescent="0.25">
      <c r="A25" t="s">
        <v>3</v>
      </c>
      <c r="B25" t="s">
        <v>4</v>
      </c>
      <c r="C25" t="s">
        <v>5</v>
      </c>
      <c r="D25" t="s">
        <v>6</v>
      </c>
    </row>
    <row r="26" spans="1:6" x14ac:dyDescent="0.25">
      <c r="A26" t="s">
        <v>14</v>
      </c>
      <c r="B26" s="2">
        <v>0</v>
      </c>
      <c r="C26" s="2">
        <v>25</v>
      </c>
      <c r="D26" s="1">
        <f>B26*C26</f>
        <v>0</v>
      </c>
    </row>
    <row r="27" spans="1:6" x14ac:dyDescent="0.25">
      <c r="A27" t="s">
        <v>15</v>
      </c>
      <c r="B27" s="2">
        <v>0</v>
      </c>
      <c r="C27" s="2">
        <v>10</v>
      </c>
      <c r="D27" s="1">
        <f>B27*C27</f>
        <v>0</v>
      </c>
    </row>
    <row r="28" spans="1:6" x14ac:dyDescent="0.25">
      <c r="A28" t="s">
        <v>2</v>
      </c>
      <c r="B28" s="1">
        <v>0</v>
      </c>
      <c r="C28" s="1">
        <v>10</v>
      </c>
      <c r="D28" s="1">
        <f>B28*C28</f>
        <v>0</v>
      </c>
    </row>
    <row r="29" spans="1:6" x14ac:dyDescent="0.25">
      <c r="B29" s="1"/>
      <c r="C29" s="1" t="s">
        <v>10</v>
      </c>
      <c r="D29" s="1">
        <f>D26+D28</f>
        <v>0</v>
      </c>
    </row>
    <row r="30" spans="1:6" x14ac:dyDescent="0.25">
      <c r="B30" s="1"/>
      <c r="C30" s="1"/>
      <c r="D30" s="1"/>
    </row>
    <row r="31" spans="1:6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6" x14ac:dyDescent="0.25">
      <c r="C32" t="s">
        <v>10</v>
      </c>
      <c r="D32" s="2">
        <f>D31</f>
        <v>0</v>
      </c>
    </row>
  </sheetData>
  <mergeCells count="5">
    <mergeCell ref="B1:I2"/>
    <mergeCell ref="C4:D4"/>
    <mergeCell ref="G4:J4"/>
    <mergeCell ref="C14:D14"/>
    <mergeCell ref="B24:D2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14" sqref="G14:J17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10" x14ac:dyDescent="0.25">
      <c r="B1" s="5" t="s">
        <v>17</v>
      </c>
      <c r="C1" s="6"/>
      <c r="D1" s="6"/>
      <c r="E1" s="6"/>
      <c r="F1" s="6"/>
      <c r="G1" s="6"/>
      <c r="H1" s="6"/>
      <c r="I1" s="7"/>
    </row>
    <row r="2" spans="1:10" ht="15.75" thickBot="1" x14ac:dyDescent="0.3">
      <c r="B2" s="8"/>
      <c r="C2" s="9"/>
      <c r="D2" s="9"/>
      <c r="E2" s="9"/>
      <c r="F2" s="9"/>
      <c r="G2" s="9"/>
      <c r="H2" s="9"/>
      <c r="I2" s="10"/>
    </row>
    <row r="3" spans="1:10" ht="15.75" thickBot="1" x14ac:dyDescent="0.3"/>
    <row r="4" spans="1:10" ht="15.75" thickBot="1" x14ac:dyDescent="0.3">
      <c r="C4" s="11" t="s">
        <v>1</v>
      </c>
      <c r="D4" s="12"/>
      <c r="G4" s="16" t="s">
        <v>13</v>
      </c>
      <c r="H4" s="17"/>
      <c r="I4" s="17"/>
      <c r="J4" s="18"/>
    </row>
    <row r="5" spans="1:10" x14ac:dyDescent="0.25">
      <c r="A5" t="s">
        <v>3</v>
      </c>
      <c r="B5" t="s">
        <v>4</v>
      </c>
      <c r="C5" t="s">
        <v>5</v>
      </c>
      <c r="D5" t="s">
        <v>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t="s">
        <v>9</v>
      </c>
      <c r="B6" s="2">
        <v>7</v>
      </c>
      <c r="C6" s="2">
        <v>25</v>
      </c>
      <c r="D6" s="2">
        <f>B6*C6</f>
        <v>175</v>
      </c>
      <c r="G6" t="s">
        <v>9</v>
      </c>
      <c r="H6" s="2">
        <v>0</v>
      </c>
      <c r="I6" s="2">
        <v>30</v>
      </c>
      <c r="J6" s="2">
        <f>H6*I6</f>
        <v>0</v>
      </c>
    </row>
    <row r="7" spans="1:10" x14ac:dyDescent="0.25">
      <c r="A7" t="s">
        <v>2</v>
      </c>
      <c r="B7" s="1">
        <v>117</v>
      </c>
      <c r="C7" s="1">
        <v>10</v>
      </c>
      <c r="D7" s="2">
        <f>B7*C7</f>
        <v>1170</v>
      </c>
      <c r="G7" t="s">
        <v>2</v>
      </c>
      <c r="H7" s="1">
        <v>0</v>
      </c>
      <c r="I7" s="1">
        <v>25</v>
      </c>
      <c r="J7" s="2">
        <f>H7*I7</f>
        <v>0</v>
      </c>
    </row>
    <row r="8" spans="1:10" x14ac:dyDescent="0.25">
      <c r="B8" s="1"/>
      <c r="C8" s="1" t="s">
        <v>10</v>
      </c>
      <c r="D8" s="1">
        <f>D6+D7</f>
        <v>1345</v>
      </c>
      <c r="E8">
        <f>D8+15434</f>
        <v>16779</v>
      </c>
      <c r="H8" s="1"/>
      <c r="I8" s="1" t="s">
        <v>10</v>
      </c>
      <c r="J8" s="1">
        <f>J6+J7</f>
        <v>0</v>
      </c>
    </row>
    <row r="9" spans="1:10" x14ac:dyDescent="0.25">
      <c r="B9" s="1"/>
      <c r="C9" s="1"/>
      <c r="D9" s="1"/>
    </row>
    <row r="10" spans="1:10" x14ac:dyDescent="0.25">
      <c r="A10" t="s">
        <v>7</v>
      </c>
      <c r="B10" s="1">
        <v>5</v>
      </c>
      <c r="C10" s="1">
        <v>25</v>
      </c>
      <c r="D10" s="1">
        <f>B10*C10</f>
        <v>125</v>
      </c>
      <c r="E10">
        <f>D10+894</f>
        <v>1019</v>
      </c>
    </row>
    <row r="13" spans="1:10" ht="15.75" thickBot="1" x14ac:dyDescent="0.3"/>
    <row r="14" spans="1:10" ht="15.75" thickBot="1" x14ac:dyDescent="0.3">
      <c r="C14" s="11" t="s">
        <v>8</v>
      </c>
      <c r="D14" s="12"/>
      <c r="H14" s="16" t="s">
        <v>23</v>
      </c>
      <c r="I14" s="17"/>
      <c r="J14" s="18"/>
    </row>
    <row r="15" spans="1:10" x14ac:dyDescent="0.25">
      <c r="A15" t="s">
        <v>3</v>
      </c>
      <c r="B15" t="s">
        <v>4</v>
      </c>
      <c r="C15" t="s">
        <v>5</v>
      </c>
      <c r="D15" t="s">
        <v>6</v>
      </c>
      <c r="E15" t="s">
        <v>16</v>
      </c>
      <c r="G15" t="s">
        <v>3</v>
      </c>
      <c r="H15" t="s">
        <v>4</v>
      </c>
      <c r="I15" t="s">
        <v>5</v>
      </c>
      <c r="J15" t="s">
        <v>6</v>
      </c>
    </row>
    <row r="16" spans="1:10" x14ac:dyDescent="0.25">
      <c r="A16" t="s">
        <v>9</v>
      </c>
      <c r="B16" s="2">
        <v>4</v>
      </c>
      <c r="C16" s="2">
        <v>25</v>
      </c>
      <c r="D16" s="1">
        <f>B16*C16</f>
        <v>100</v>
      </c>
      <c r="E16" s="3">
        <v>600</v>
      </c>
      <c r="G16" t="s">
        <v>2</v>
      </c>
      <c r="H16" s="1">
        <v>15</v>
      </c>
      <c r="I16" s="1">
        <v>10</v>
      </c>
      <c r="J16" s="1">
        <f>H16*I16</f>
        <v>150</v>
      </c>
    </row>
    <row r="17" spans="1:10" x14ac:dyDescent="0.25">
      <c r="A17" t="s">
        <v>2</v>
      </c>
      <c r="B17" s="1">
        <v>34</v>
      </c>
      <c r="C17" s="1">
        <v>10</v>
      </c>
      <c r="D17" s="1">
        <f>B17*C17</f>
        <v>340</v>
      </c>
      <c r="H17" s="2"/>
      <c r="I17" s="1" t="s">
        <v>10</v>
      </c>
      <c r="J17" s="1">
        <f>J16</f>
        <v>150</v>
      </c>
    </row>
    <row r="18" spans="1:10" x14ac:dyDescent="0.25">
      <c r="B18" s="1"/>
      <c r="C18" s="1" t="s">
        <v>10</v>
      </c>
      <c r="D18" s="1">
        <f>D16+D17</f>
        <v>440</v>
      </c>
    </row>
    <row r="19" spans="1:10" x14ac:dyDescent="0.25">
      <c r="B19" s="1"/>
      <c r="C19" s="1"/>
      <c r="D19" s="1"/>
      <c r="F19" s="2"/>
      <c r="H19" s="1"/>
    </row>
    <row r="20" spans="1:10" x14ac:dyDescent="0.25">
      <c r="A20" t="s">
        <v>7</v>
      </c>
      <c r="B20" s="1">
        <v>3</v>
      </c>
      <c r="C20" s="1">
        <v>25</v>
      </c>
      <c r="D20" s="1">
        <f>B20*C20</f>
        <v>75</v>
      </c>
    </row>
    <row r="21" spans="1:10" x14ac:dyDescent="0.25">
      <c r="C21" t="s">
        <v>10</v>
      </c>
      <c r="D21" s="2">
        <f>D20</f>
        <v>75</v>
      </c>
    </row>
    <row r="23" spans="1:10" ht="15.75" thickBot="1" x14ac:dyDescent="0.3"/>
    <row r="24" spans="1:10" ht="15.75" thickBot="1" x14ac:dyDescent="0.3">
      <c r="B24" s="11" t="s">
        <v>11</v>
      </c>
      <c r="C24" s="15"/>
      <c r="D24" s="12"/>
    </row>
    <row r="25" spans="1:10" x14ac:dyDescent="0.25">
      <c r="A25" t="s">
        <v>3</v>
      </c>
      <c r="B25" t="s">
        <v>4</v>
      </c>
      <c r="C25" t="s">
        <v>5</v>
      </c>
      <c r="D25" t="s">
        <v>6</v>
      </c>
    </row>
    <row r="26" spans="1:10" x14ac:dyDescent="0.25">
      <c r="A26" t="s">
        <v>14</v>
      </c>
      <c r="B26" s="2">
        <v>0</v>
      </c>
      <c r="C26" s="2">
        <v>25</v>
      </c>
      <c r="D26" s="1">
        <f>B26*C26</f>
        <v>0</v>
      </c>
    </row>
    <row r="27" spans="1:10" x14ac:dyDescent="0.25">
      <c r="A27" t="s">
        <v>15</v>
      </c>
      <c r="B27" s="2">
        <v>0</v>
      </c>
      <c r="C27" s="2">
        <v>10</v>
      </c>
      <c r="D27" s="1">
        <f>B27*C27</f>
        <v>0</v>
      </c>
    </row>
    <row r="28" spans="1:10" x14ac:dyDescent="0.25">
      <c r="A28" t="s">
        <v>2</v>
      </c>
      <c r="B28" s="1">
        <v>0</v>
      </c>
      <c r="C28" s="1">
        <v>10</v>
      </c>
      <c r="D28" s="1">
        <f>B28*C28</f>
        <v>0</v>
      </c>
    </row>
    <row r="29" spans="1:10" x14ac:dyDescent="0.25">
      <c r="B29" s="1"/>
      <c r="C29" s="1" t="s">
        <v>10</v>
      </c>
      <c r="D29" s="1">
        <f>D26+D28</f>
        <v>0</v>
      </c>
    </row>
    <row r="30" spans="1:10" x14ac:dyDescent="0.25">
      <c r="B30" s="1"/>
      <c r="C30" s="1"/>
      <c r="D30" s="1"/>
    </row>
    <row r="31" spans="1:10" x14ac:dyDescent="0.25">
      <c r="A31" t="s">
        <v>7</v>
      </c>
      <c r="B31" s="1">
        <v>0</v>
      </c>
      <c r="C31" s="1">
        <v>25</v>
      </c>
      <c r="D31" s="1">
        <f>B31*C31</f>
        <v>0</v>
      </c>
    </row>
    <row r="32" spans="1:10" x14ac:dyDescent="0.25">
      <c r="C32" t="s">
        <v>10</v>
      </c>
      <c r="D32" s="2">
        <f>D31</f>
        <v>0</v>
      </c>
    </row>
  </sheetData>
  <mergeCells count="6">
    <mergeCell ref="B1:I2"/>
    <mergeCell ref="C4:D4"/>
    <mergeCell ref="G4:J4"/>
    <mergeCell ref="C14:D14"/>
    <mergeCell ref="B24:D24"/>
    <mergeCell ref="H14:J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01-06-2021</vt:lpstr>
      <vt:lpstr>02-06-2021</vt:lpstr>
      <vt:lpstr>03-06-2021</vt:lpstr>
      <vt:lpstr>04-06-2021</vt:lpstr>
      <vt:lpstr>05-06-2021</vt:lpstr>
      <vt:lpstr>06-06-2021</vt:lpstr>
      <vt:lpstr>07-06-2021</vt:lpstr>
      <vt:lpstr>08-06-2021</vt:lpstr>
      <vt:lpstr>09-06-2021</vt:lpstr>
      <vt:lpstr>10-06-2021</vt:lpstr>
      <vt:lpstr>11-06-2021</vt:lpstr>
      <vt:lpstr>12-06-2021</vt:lpstr>
      <vt:lpstr>14-06-2021</vt:lpstr>
      <vt:lpstr>15-06-2021</vt:lpstr>
      <vt:lpstr>16-06-2021</vt:lpstr>
      <vt:lpstr>17-06-2021</vt:lpstr>
      <vt:lpstr>18-06-2021</vt:lpstr>
      <vt:lpstr>19-06-2021</vt:lpstr>
      <vt:lpstr>20-06-2021</vt:lpstr>
      <vt:lpstr>21-06-2021</vt:lpstr>
      <vt:lpstr>22-06-2021</vt:lpstr>
      <vt:lpstr>23-06-2021</vt:lpstr>
      <vt:lpstr>24-06-2021</vt:lpstr>
      <vt:lpstr>25-06-2021</vt:lpstr>
      <vt:lpstr>26-06-2021</vt:lpstr>
      <vt:lpstr>27-06-2021</vt:lpstr>
      <vt:lpstr>28-06-2021</vt:lpstr>
      <vt:lpstr>29-06-2021</vt:lpstr>
      <vt:lpstr>30-06-2021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2021-06-06T08:29:45Z</dcterms:created>
  <dcterms:modified xsi:type="dcterms:W3CDTF">2021-07-03T09:25:46Z</dcterms:modified>
</cp:coreProperties>
</file>