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D12F7B94-3B15-43C9-A831-20851DDD8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leccion_Variables_Modelo_F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6" i="1"/>
  <c r="M6" i="1"/>
  <c r="M7" i="1"/>
  <c r="M8" i="1"/>
  <c r="M9" i="1"/>
  <c r="M10" i="1"/>
  <c r="M11" i="1"/>
  <c r="M12" i="1"/>
  <c r="M13" i="1"/>
  <c r="M14" i="1"/>
  <c r="M15" i="1"/>
  <c r="I33" i="1"/>
  <c r="Q30" i="1" s="1"/>
  <c r="H33" i="1"/>
  <c r="M32" i="1"/>
  <c r="G32" i="1"/>
  <c r="L32" i="1" s="1"/>
  <c r="M31" i="1"/>
  <c r="G31" i="1"/>
  <c r="L31" i="1" s="1"/>
  <c r="M30" i="1"/>
  <c r="G30" i="1"/>
  <c r="L30" i="1" s="1"/>
  <c r="M29" i="1"/>
  <c r="G29" i="1"/>
  <c r="L29" i="1" s="1"/>
  <c r="M28" i="1"/>
  <c r="G28" i="1"/>
  <c r="L28" i="1" s="1"/>
  <c r="M27" i="1"/>
  <c r="G27" i="1"/>
  <c r="L27" i="1" s="1"/>
  <c r="G26" i="1"/>
  <c r="L26" i="1" s="1"/>
  <c r="M25" i="1"/>
  <c r="G25" i="1"/>
  <c r="L25" i="1" s="1"/>
  <c r="M24" i="1"/>
  <c r="G24" i="1"/>
  <c r="L24" i="1" s="1"/>
  <c r="K23" i="1"/>
  <c r="G23" i="1"/>
  <c r="L23" i="1" s="1"/>
  <c r="I16" i="1"/>
  <c r="Q15" i="1" s="1"/>
  <c r="H16" i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K6" i="1"/>
  <c r="K7" i="1" s="1"/>
  <c r="G6" i="1"/>
  <c r="L6" i="1" s="1"/>
  <c r="Q6" i="1" l="1"/>
  <c r="S6" i="1" s="1"/>
  <c r="Q10" i="1"/>
  <c r="Q7" i="1"/>
  <c r="Q13" i="1"/>
  <c r="M33" i="1"/>
  <c r="N25" i="1" s="1"/>
  <c r="Q8" i="1"/>
  <c r="Q9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Q23" i="1"/>
  <c r="S23" i="1" s="1"/>
  <c r="Q28" i="1"/>
  <c r="Q31" i="1"/>
  <c r="Q29" i="1"/>
  <c r="Q27" i="1"/>
  <c r="Q32" i="1"/>
  <c r="Q26" i="1"/>
  <c r="Q24" i="1"/>
  <c r="Q25" i="1"/>
  <c r="J6" i="1"/>
  <c r="J7" i="1" s="1"/>
  <c r="J8" i="1" s="1"/>
  <c r="M16" i="1"/>
  <c r="N10" i="1" s="1"/>
  <c r="Q11" i="1"/>
  <c r="G16" i="1"/>
  <c r="Q14" i="1"/>
  <c r="K24" i="1"/>
  <c r="K8" i="1"/>
  <c r="G33" i="1"/>
  <c r="Q12" i="1"/>
  <c r="S7" i="1" l="1"/>
  <c r="S8" i="1"/>
  <c r="S9" i="1" s="1"/>
  <c r="S10" i="1" s="1"/>
  <c r="S11" i="1" s="1"/>
  <c r="S12" i="1" s="1"/>
  <c r="S13" i="1" s="1"/>
  <c r="S14" i="1" s="1"/>
  <c r="S15" i="1" s="1"/>
  <c r="N6" i="1"/>
  <c r="N13" i="1"/>
  <c r="N15" i="1"/>
  <c r="N7" i="1"/>
  <c r="N8" i="1"/>
  <c r="N14" i="1"/>
  <c r="N12" i="1"/>
  <c r="S24" i="1"/>
  <c r="S25" i="1" s="1"/>
  <c r="S26" i="1" s="1"/>
  <c r="S27" i="1" s="1"/>
  <c r="S28" i="1" s="1"/>
  <c r="S29" i="1" s="1"/>
  <c r="S30" i="1" s="1"/>
  <c r="S31" i="1" s="1"/>
  <c r="S32" i="1" s="1"/>
  <c r="N32" i="1"/>
  <c r="N31" i="1"/>
  <c r="N30" i="1"/>
  <c r="N29" i="1"/>
  <c r="N23" i="1"/>
  <c r="N24" i="1"/>
  <c r="N28" i="1"/>
  <c r="N26" i="1"/>
  <c r="N27" i="1"/>
  <c r="N9" i="1"/>
  <c r="N11" i="1"/>
  <c r="K25" i="1"/>
  <c r="J9" i="1"/>
  <c r="K9" i="1"/>
  <c r="K10" i="1" l="1"/>
  <c r="J10" i="1"/>
  <c r="K26" i="1"/>
  <c r="J11" i="1" l="1"/>
  <c r="K27" i="1"/>
  <c r="K11" i="1"/>
  <c r="K12" i="1" l="1"/>
  <c r="K28" i="1"/>
  <c r="J12" i="1"/>
  <c r="J13" i="1" l="1"/>
  <c r="K29" i="1"/>
  <c r="K13" i="1"/>
  <c r="K14" i="1" l="1"/>
  <c r="J14" i="1"/>
  <c r="K30" i="1"/>
  <c r="K31" i="1" l="1"/>
  <c r="J15" i="1"/>
  <c r="O14" i="1" s="1"/>
  <c r="K15" i="1"/>
  <c r="P14" i="1" s="1"/>
  <c r="R14" i="1" l="1"/>
  <c r="K32" i="1"/>
  <c r="P15" i="1"/>
  <c r="P6" i="1"/>
  <c r="P7" i="1"/>
  <c r="P8" i="1"/>
  <c r="P9" i="1"/>
  <c r="P10" i="1"/>
  <c r="P11" i="1"/>
  <c r="P12" i="1"/>
  <c r="P13" i="1"/>
  <c r="O15" i="1"/>
  <c r="O6" i="1"/>
  <c r="O7" i="1"/>
  <c r="O8" i="1"/>
  <c r="O9" i="1"/>
  <c r="O10" i="1"/>
  <c r="O11" i="1"/>
  <c r="O12" i="1"/>
  <c r="O13" i="1"/>
  <c r="R10" i="1" l="1"/>
  <c r="O32" i="1"/>
  <c r="O23" i="1"/>
  <c r="O24" i="1"/>
  <c r="O25" i="1"/>
  <c r="O26" i="1"/>
  <c r="O27" i="1"/>
  <c r="O28" i="1"/>
  <c r="O29" i="1"/>
  <c r="O30" i="1"/>
  <c r="O31" i="1"/>
  <c r="R8" i="1"/>
  <c r="R7" i="1"/>
  <c r="R9" i="1"/>
  <c r="R6" i="1"/>
  <c r="R13" i="1"/>
  <c r="R15" i="1"/>
  <c r="R12" i="1"/>
  <c r="P32" i="1"/>
  <c r="P23" i="1"/>
  <c r="P24" i="1"/>
  <c r="P25" i="1"/>
  <c r="P26" i="1"/>
  <c r="P27" i="1"/>
  <c r="P28" i="1"/>
  <c r="P29" i="1"/>
  <c r="P30" i="1"/>
  <c r="R11" i="1"/>
  <c r="P31" i="1"/>
  <c r="R26" i="1" l="1"/>
  <c r="R25" i="1"/>
  <c r="R30" i="1"/>
  <c r="R32" i="1"/>
  <c r="R24" i="1"/>
  <c r="R27" i="1"/>
  <c r="R31" i="1"/>
  <c r="R28" i="1"/>
  <c r="R23" i="1"/>
  <c r="R29" i="1"/>
</calcChain>
</file>

<file path=xl/sharedStrings.xml><?xml version="1.0" encoding="utf-8"?>
<sst xmlns="http://schemas.openxmlformats.org/spreadsheetml/2006/main" count="50" uniqueCount="36">
  <si>
    <t>Testing</t>
  </si>
  <si>
    <t>Score</t>
  </si>
  <si>
    <t>Total</t>
  </si>
  <si>
    <t>buenos acum</t>
  </si>
  <si>
    <t>malos acum</t>
  </si>
  <si>
    <t>% buenos</t>
  </si>
  <si>
    <t>% malos</t>
  </si>
  <si>
    <t>Lift</t>
  </si>
  <si>
    <t>% buenos acum</t>
  </si>
  <si>
    <t>% malos acum</t>
  </si>
  <si>
    <t>%pob</t>
  </si>
  <si>
    <t>KS</t>
  </si>
  <si>
    <t>%pob acum</t>
  </si>
  <si>
    <t>Training</t>
  </si>
  <si>
    <t>SUM_CA_Pesos_Mov_Dias_sum</t>
  </si>
  <si>
    <t>SUM_TC_limite_sum</t>
  </si>
  <si>
    <t>SUM_TC_revol_sum</t>
  </si>
  <si>
    <t>Cliente_Edad_ord</t>
  </si>
  <si>
    <t>SUM_TC_origencomprastot_1_6</t>
  </si>
  <si>
    <t>SUM_CA_Pesos_Sueldo_acreditacion_mto_de_1_6</t>
  </si>
  <si>
    <t>SUM_Tx_Tas_sum</t>
  </si>
  <si>
    <t>SUM_TC_pago_min_1_9</t>
  </si>
  <si>
    <t>SUM_Tx_HB_sum</t>
  </si>
  <si>
    <t>SUM_TC_pago_min_1_6</t>
  </si>
  <si>
    <t>SUM_TC_consumocuot_1_9</t>
  </si>
  <si>
    <t>SUM_Tx_Caja_sum</t>
  </si>
  <si>
    <t>SUM_CA_Pesos_SD_Primer_Dia_Mes_sum</t>
  </si>
  <si>
    <t>tc_producto_new_dummy_J55660124XX012</t>
  </si>
  <si>
    <t>SUM_TC_limite_1_9</t>
  </si>
  <si>
    <t>PAQUETE_VIG_dummy_No</t>
  </si>
  <si>
    <t>TC_Tit_CoBranding_dummy_No</t>
  </si>
  <si>
    <t>CA_Vig_Pesos_PS_dummy_No</t>
  </si>
  <si>
    <t>tc_producto_new_dummy_J55660104XX012</t>
  </si>
  <si>
    <t>tc_producto_new_dummy_J55660123XX012</t>
  </si>
  <si>
    <t>malo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</si>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</sst>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5" fontId="0" fillId="0" borderId="14" xfId="1" applyNumberFormat="1" applyFont="1" applyBorder="1"/>
    <xf numFmtId="165" fontId="0" fillId="0" borderId="14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9" fontId="0" fillId="34" borderId="14" xfId="2" applyFont="1" applyFill="1" applyBorder="1" applyAlignment="1">
      <alignment vertical="center"/>
    </xf>
    <xf numFmtId="9" fontId="0" fillId="0" borderId="14" xfId="2" applyFont="1" applyBorder="1" applyAlignment="1">
      <alignment vertical="center"/>
    </xf>
    <xf numFmtId="166" fontId="0" fillId="0" borderId="14" xfId="0" applyNumberFormat="1" applyBorder="1" applyAlignment="1">
      <alignment vertical="center"/>
    </xf>
    <xf numFmtId="9" fontId="0" fillId="35" borderId="15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5" fontId="0" fillId="0" borderId="17" xfId="1" applyNumberFormat="1" applyFont="1" applyBorder="1"/>
    <xf numFmtId="0" fontId="0" fillId="0" borderId="17" xfId="0" applyBorder="1" applyAlignment="1">
      <alignment vertical="center"/>
    </xf>
    <xf numFmtId="9" fontId="0" fillId="34" borderId="17" xfId="2" applyFont="1" applyFill="1" applyBorder="1" applyAlignment="1">
      <alignment vertical="center"/>
    </xf>
    <xf numFmtId="9" fontId="1" fillId="0" borderId="14" xfId="2" applyFont="1" applyBorder="1" applyAlignment="1">
      <alignment vertical="center"/>
    </xf>
    <xf numFmtId="9" fontId="0" fillId="0" borderId="17" xfId="2" applyFont="1" applyBorder="1" applyAlignment="1">
      <alignment vertical="center"/>
    </xf>
    <xf numFmtId="9" fontId="0" fillId="0" borderId="18" xfId="2" applyFont="1" applyBorder="1" applyAlignment="1">
      <alignment vertical="center"/>
    </xf>
    <xf numFmtId="0" fontId="0" fillId="0" borderId="14" xfId="0" applyBorder="1"/>
    <xf numFmtId="165" fontId="0" fillId="0" borderId="14" xfId="0" applyNumberFormat="1" applyBorder="1" applyAlignment="1">
      <alignment vertical="center"/>
    </xf>
    <xf numFmtId="9" fontId="1" fillId="34" borderId="14" xfId="2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165" fontId="1" fillId="0" borderId="14" xfId="1" applyNumberFormat="1" applyFont="1" applyBorder="1"/>
    <xf numFmtId="165" fontId="1" fillId="0" borderId="17" xfId="1" applyNumberFormat="1" applyFont="1" applyBorder="1"/>
    <xf numFmtId="166" fontId="0" fillId="36" borderId="14" xfId="0" applyNumberFormat="1" applyFill="1" applyBorder="1" applyAlignment="1">
      <alignment vertical="center"/>
    </xf>
    <xf numFmtId="0" fontId="18" fillId="0" borderId="0" xfId="0" applyFont="1"/>
    <xf numFmtId="9" fontId="1" fillId="0" borderId="14" xfId="2" applyFont="1" applyFill="1" applyBorder="1" applyAlignment="1">
      <alignment vertical="center"/>
    </xf>
    <xf numFmtId="9" fontId="0" fillId="0" borderId="14" xfId="2" applyFont="1" applyFill="1" applyBorder="1" applyAlignment="1">
      <alignment vertical="center"/>
    </xf>
    <xf numFmtId="9" fontId="0" fillId="0" borderId="17" xfId="2" applyFont="1" applyFill="1" applyBorder="1" applyAlignment="1">
      <alignment vertical="center"/>
    </xf>
    <xf numFmtId="165" fontId="0" fillId="0" borderId="0" xfId="0" applyNumberFormat="1"/>
    <xf numFmtId="9" fontId="0" fillId="0" borderId="0" xfId="2" applyFont="1"/>
    <xf numFmtId="165" fontId="0" fillId="36" borderId="14" xfId="1" applyNumberFormat="1" applyFont="1" applyFill="1" applyBorder="1" applyAlignment="1">
      <alignment vertical="center"/>
    </xf>
    <xf numFmtId="165" fontId="1" fillId="36" borderId="14" xfId="1" applyNumberFormat="1" applyFont="1" applyFill="1" applyBorder="1" applyAlignment="1">
      <alignment vertical="center"/>
    </xf>
    <xf numFmtId="165" fontId="1" fillId="0" borderId="14" xfId="1" applyNumberFormat="1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9" fillId="0" borderId="0" xfId="0" applyFont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624840</xdr:colOff>
      <xdr:row>4</xdr:row>
      <xdr:rowOff>175260</xdr:rowOff>
    </xdr:from>
    <xdr:to>
      <xdr:col>24</xdr:col>
      <xdr:colOff>338630</xdr:colOff>
      <xdr:row>17</xdr:row>
      <xdr:rowOff>102558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AC63D6-C8AE-4D4A-AEEB-49AEFD1EC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1280" y="914400"/>
          <a:ext cx="3676190" cy="24952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28</xdr:col>
      <xdr:colOff>441112</xdr:colOff>
      <xdr:row>49</xdr:row>
      <xdr:rowOff>165050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D92F9B-BA69-4630-9D27-4BDFE8283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28920" y="4046220"/>
          <a:ext cx="6780952" cy="5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C1" workbookViewId="0">
      <selection activeCell="N23" sqref="N23"/>
    </sheetView>
  </sheetViews>
  <sheetFormatPr defaultColWidth="11.5546875" defaultRowHeight="14.4" x14ac:dyDescent="0.3"/>
  <cols>
    <col min="1" max="1" width="43.33203125" bestFit="1" customWidth="1"/>
  </cols>
  <sheetData>
    <row r="1" spans="1:19" x14ac:dyDescent="0.3">
      <c r="B1">
        <v>0</v>
      </c>
    </row>
    <row r="2" spans="1:19" x14ac:dyDescent="0.3">
      <c r="A2" t="s">
        <v>14</v>
      </c>
      <c r="B2">
        <v>100</v>
      </c>
    </row>
    <row r="3" spans="1:19" ht="15" thickBot="1" x14ac:dyDescent="0.35">
      <c r="A3" t="s">
        <v>15</v>
      </c>
      <c r="B3">
        <v>91</v>
      </c>
    </row>
    <row r="4" spans="1:19" x14ac:dyDescent="0.3">
      <c r="A4" t="s">
        <v>16</v>
      </c>
      <c r="B4">
        <v>91</v>
      </c>
      <c r="F4" s="35" t="s">
        <v>13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1:19" ht="28.8" x14ac:dyDescent="0.3">
      <c r="A5" t="s">
        <v>17</v>
      </c>
      <c r="B5">
        <v>86</v>
      </c>
      <c r="F5" s="1" t="s">
        <v>1</v>
      </c>
      <c r="G5" s="2" t="s">
        <v>34</v>
      </c>
      <c r="H5" s="2" t="s">
        <v>35</v>
      </c>
      <c r="I5" s="2" t="s">
        <v>2</v>
      </c>
      <c r="J5" s="2" t="s">
        <v>4</v>
      </c>
      <c r="K5" s="2" t="s">
        <v>3</v>
      </c>
      <c r="L5" s="2" t="s">
        <v>6</v>
      </c>
      <c r="M5" s="2" t="s">
        <v>5</v>
      </c>
      <c r="N5" s="2" t="s">
        <v>7</v>
      </c>
      <c r="O5" s="2" t="s">
        <v>9</v>
      </c>
      <c r="P5" s="2" t="s">
        <v>8</v>
      </c>
      <c r="Q5" s="2" t="s">
        <v>10</v>
      </c>
      <c r="R5" s="2" t="s">
        <v>11</v>
      </c>
      <c r="S5" s="3" t="s">
        <v>12</v>
      </c>
    </row>
    <row r="6" spans="1:19" x14ac:dyDescent="0.3">
      <c r="A6" t="s">
        <v>18</v>
      </c>
      <c r="B6">
        <v>85</v>
      </c>
      <c r="F6" s="4">
        <v>1</v>
      </c>
      <c r="G6" s="5">
        <f>+I6-H6</f>
        <v>176</v>
      </c>
      <c r="H6" s="5">
        <v>379</v>
      </c>
      <c r="I6" s="5">
        <v>555</v>
      </c>
      <c r="J6" s="6">
        <f>+G6</f>
        <v>176</v>
      </c>
      <c r="K6" s="7">
        <f>+H6</f>
        <v>379</v>
      </c>
      <c r="L6" s="27">
        <f t="shared" ref="L6:L15" si="0">+G6/I6</f>
        <v>0.3171171171171171</v>
      </c>
      <c r="M6" s="28">
        <f>+H6/I6</f>
        <v>0.6828828828828829</v>
      </c>
      <c r="N6" s="32">
        <f>+M6/$M$16</f>
        <v>2.2599880739415621</v>
      </c>
      <c r="O6" s="9">
        <f t="shared" ref="O6:P15" si="1">+J6/J$15</f>
        <v>4.5442809191840954E-2</v>
      </c>
      <c r="P6" s="9">
        <f t="shared" si="1"/>
        <v>0.22599880739415623</v>
      </c>
      <c r="Q6" s="9">
        <f t="shared" ref="Q6:Q15" si="2">+I6/$I$16</f>
        <v>0.1</v>
      </c>
      <c r="R6" s="10">
        <f>+P6-O6</f>
        <v>0.18055599820231527</v>
      </c>
      <c r="S6" s="11">
        <f>+Q6</f>
        <v>0.1</v>
      </c>
    </row>
    <row r="7" spans="1:19" x14ac:dyDescent="0.3">
      <c r="A7" t="s">
        <v>19</v>
      </c>
      <c r="B7">
        <v>84</v>
      </c>
      <c r="F7" s="4">
        <v>2</v>
      </c>
      <c r="G7" s="5">
        <f t="shared" ref="G7:G15" si="3">+I7-H7</f>
        <v>235</v>
      </c>
      <c r="H7" s="5">
        <v>320</v>
      </c>
      <c r="I7" s="5">
        <v>555</v>
      </c>
      <c r="J7" s="6">
        <f>+J6+G7</f>
        <v>411</v>
      </c>
      <c r="K7" s="7">
        <f>+K6+H7</f>
        <v>699</v>
      </c>
      <c r="L7" s="28">
        <f t="shared" si="0"/>
        <v>0.42342342342342343</v>
      </c>
      <c r="M7" s="9">
        <f t="shared" ref="M7:M14" si="4">+H7/I7</f>
        <v>0.57657657657657657</v>
      </c>
      <c r="N7" s="6">
        <f t="shared" ref="N7:N15" si="5">+M7/$M$16</f>
        <v>1.9081693500298149</v>
      </c>
      <c r="O7" s="9">
        <f t="shared" si="1"/>
        <v>0.10611928737412858</v>
      </c>
      <c r="P7" s="9">
        <f t="shared" si="1"/>
        <v>0.41681574239713776</v>
      </c>
      <c r="Q7" s="9">
        <f t="shared" si="2"/>
        <v>0.1</v>
      </c>
      <c r="R7" s="10">
        <f t="shared" ref="R7:R14" si="6">+P7-O7</f>
        <v>0.31069645502300919</v>
      </c>
      <c r="S7" s="11">
        <f t="shared" ref="S7:S15" si="7">+Q7+S6</f>
        <v>0.2</v>
      </c>
    </row>
    <row r="8" spans="1:19" x14ac:dyDescent="0.3">
      <c r="A8" t="s">
        <v>20</v>
      </c>
      <c r="B8">
        <v>79</v>
      </c>
      <c r="F8" s="4">
        <v>3</v>
      </c>
      <c r="G8" s="5">
        <f t="shared" si="3"/>
        <v>277</v>
      </c>
      <c r="H8" s="5">
        <v>278</v>
      </c>
      <c r="I8" s="5">
        <v>555</v>
      </c>
      <c r="J8" s="6">
        <f t="shared" ref="J8:K15" si="8">+J7+G8</f>
        <v>688</v>
      </c>
      <c r="K8" s="7">
        <f t="shared" si="8"/>
        <v>977</v>
      </c>
      <c r="L8" s="28">
        <f t="shared" si="0"/>
        <v>0.49909909909909911</v>
      </c>
      <c r="M8" s="9">
        <f t="shared" si="4"/>
        <v>0.50090090090090089</v>
      </c>
      <c r="N8" s="6">
        <f t="shared" si="5"/>
        <v>1.6577221228384018</v>
      </c>
      <c r="O8" s="9">
        <f t="shared" si="1"/>
        <v>0.17764007229537826</v>
      </c>
      <c r="P8" s="9">
        <f t="shared" si="1"/>
        <v>0.5825879546809779</v>
      </c>
      <c r="Q8" s="9">
        <f t="shared" si="2"/>
        <v>0.1</v>
      </c>
      <c r="R8" s="10">
        <f t="shared" si="6"/>
        <v>0.40494788238559964</v>
      </c>
      <c r="S8" s="11">
        <f t="shared" si="7"/>
        <v>0.30000000000000004</v>
      </c>
    </row>
    <row r="9" spans="1:19" x14ac:dyDescent="0.3">
      <c r="A9" t="s">
        <v>21</v>
      </c>
      <c r="B9">
        <v>77</v>
      </c>
      <c r="F9" s="4">
        <v>4</v>
      </c>
      <c r="G9" s="5">
        <f t="shared" si="3"/>
        <v>341</v>
      </c>
      <c r="H9" s="5">
        <v>214</v>
      </c>
      <c r="I9" s="5">
        <v>555</v>
      </c>
      <c r="J9" s="6">
        <f t="shared" si="8"/>
        <v>1029</v>
      </c>
      <c r="K9" s="7">
        <f t="shared" si="8"/>
        <v>1191</v>
      </c>
      <c r="L9" s="28">
        <f t="shared" si="0"/>
        <v>0.61441441441441447</v>
      </c>
      <c r="M9" s="9">
        <f t="shared" si="4"/>
        <v>0.38558558558558559</v>
      </c>
      <c r="N9" s="6">
        <f t="shared" si="5"/>
        <v>1.2760882528324389</v>
      </c>
      <c r="O9" s="9">
        <f t="shared" si="1"/>
        <v>0.26568551510457011</v>
      </c>
      <c r="P9" s="9">
        <f t="shared" si="1"/>
        <v>0.71019677996422181</v>
      </c>
      <c r="Q9" s="9">
        <f t="shared" si="2"/>
        <v>0.1</v>
      </c>
      <c r="R9" s="25">
        <f t="shared" si="6"/>
        <v>0.4445112648596517</v>
      </c>
      <c r="S9" s="11">
        <f t="shared" si="7"/>
        <v>0.4</v>
      </c>
    </row>
    <row r="10" spans="1:19" x14ac:dyDescent="0.3">
      <c r="A10" t="s">
        <v>22</v>
      </c>
      <c r="B10">
        <v>76</v>
      </c>
      <c r="F10" s="4">
        <v>5</v>
      </c>
      <c r="G10" s="5">
        <f t="shared" si="3"/>
        <v>377</v>
      </c>
      <c r="H10" s="5">
        <v>178</v>
      </c>
      <c r="I10" s="5">
        <v>555</v>
      </c>
      <c r="J10" s="6">
        <f t="shared" si="8"/>
        <v>1406</v>
      </c>
      <c r="K10" s="7">
        <f t="shared" si="8"/>
        <v>1369</v>
      </c>
      <c r="L10" s="28">
        <f t="shared" si="0"/>
        <v>0.67927927927927922</v>
      </c>
      <c r="M10" s="9">
        <f t="shared" si="4"/>
        <v>0.32072072072072072</v>
      </c>
      <c r="N10" s="6">
        <f t="shared" si="5"/>
        <v>1.0614192009540846</v>
      </c>
      <c r="O10" s="9">
        <f t="shared" si="1"/>
        <v>0.36302607797572939</v>
      </c>
      <c r="P10" s="9">
        <f t="shared" si="1"/>
        <v>0.81633870005963027</v>
      </c>
      <c r="Q10" s="9">
        <f t="shared" si="2"/>
        <v>0.1</v>
      </c>
      <c r="R10" s="10">
        <f t="shared" si="6"/>
        <v>0.45331262208390088</v>
      </c>
      <c r="S10" s="11">
        <f t="shared" si="7"/>
        <v>0.5</v>
      </c>
    </row>
    <row r="11" spans="1:19" x14ac:dyDescent="0.3">
      <c r="A11" t="s">
        <v>23</v>
      </c>
      <c r="B11">
        <v>74</v>
      </c>
      <c r="F11" s="4">
        <v>6</v>
      </c>
      <c r="G11" s="5">
        <f t="shared" si="3"/>
        <v>401</v>
      </c>
      <c r="H11" s="5">
        <v>154</v>
      </c>
      <c r="I11" s="5">
        <v>555</v>
      </c>
      <c r="J11" s="6">
        <f t="shared" si="8"/>
        <v>1807</v>
      </c>
      <c r="K11" s="7">
        <f t="shared" si="8"/>
        <v>1523</v>
      </c>
      <c r="L11" s="28">
        <f t="shared" si="0"/>
        <v>0.72252252252252247</v>
      </c>
      <c r="M11" s="9">
        <f t="shared" si="4"/>
        <v>0.27747747747747747</v>
      </c>
      <c r="N11" s="6">
        <f t="shared" si="5"/>
        <v>0.91830649970184841</v>
      </c>
      <c r="O11" s="9">
        <f t="shared" si="1"/>
        <v>0.46656338755486704</v>
      </c>
      <c r="P11" s="9">
        <f t="shared" si="1"/>
        <v>0.90816935002981514</v>
      </c>
      <c r="Q11" s="9">
        <f t="shared" si="2"/>
        <v>0.1</v>
      </c>
      <c r="R11" s="10">
        <f t="shared" si="6"/>
        <v>0.4416059624749481</v>
      </c>
      <c r="S11" s="11">
        <f t="shared" si="7"/>
        <v>0.6</v>
      </c>
    </row>
    <row r="12" spans="1:19" x14ac:dyDescent="0.3">
      <c r="A12" t="s">
        <v>24</v>
      </c>
      <c r="B12">
        <v>72</v>
      </c>
      <c r="F12" s="4">
        <v>7</v>
      </c>
      <c r="G12" s="5">
        <f t="shared" si="3"/>
        <v>448</v>
      </c>
      <c r="H12" s="5">
        <v>107</v>
      </c>
      <c r="I12" s="5">
        <v>555</v>
      </c>
      <c r="J12" s="6">
        <f t="shared" si="8"/>
        <v>2255</v>
      </c>
      <c r="K12" s="7">
        <f t="shared" si="8"/>
        <v>1630</v>
      </c>
      <c r="L12" s="28">
        <f t="shared" si="0"/>
        <v>0.80720720720720718</v>
      </c>
      <c r="M12" s="9">
        <f t="shared" si="4"/>
        <v>0.19279279279279279</v>
      </c>
      <c r="N12" s="6">
        <f t="shared" si="5"/>
        <v>0.63804412641621944</v>
      </c>
      <c r="O12" s="9">
        <f t="shared" si="1"/>
        <v>0.58223599277046212</v>
      </c>
      <c r="P12" s="9">
        <f t="shared" si="1"/>
        <v>0.97197376267143709</v>
      </c>
      <c r="Q12" s="9">
        <f t="shared" si="2"/>
        <v>0.1</v>
      </c>
      <c r="R12" s="10">
        <f t="shared" si="6"/>
        <v>0.38973776990097497</v>
      </c>
      <c r="S12" s="11">
        <f t="shared" si="7"/>
        <v>0.7</v>
      </c>
    </row>
    <row r="13" spans="1:19" x14ac:dyDescent="0.3">
      <c r="A13" t="s">
        <v>25</v>
      </c>
      <c r="B13">
        <v>64</v>
      </c>
      <c r="F13" s="4">
        <v>8</v>
      </c>
      <c r="G13" s="5">
        <f t="shared" si="3"/>
        <v>514</v>
      </c>
      <c r="H13" s="5">
        <v>41</v>
      </c>
      <c r="I13" s="5">
        <v>555</v>
      </c>
      <c r="J13" s="6">
        <f t="shared" si="8"/>
        <v>2769</v>
      </c>
      <c r="K13" s="7">
        <f t="shared" si="8"/>
        <v>1671</v>
      </c>
      <c r="L13" s="28">
        <f t="shared" si="0"/>
        <v>0.9261261261261261</v>
      </c>
      <c r="M13" s="9">
        <f t="shared" si="4"/>
        <v>7.3873873873873869E-2</v>
      </c>
      <c r="N13" s="6">
        <f t="shared" si="5"/>
        <v>0.24448419797257004</v>
      </c>
      <c r="O13" s="9">
        <f t="shared" si="1"/>
        <v>0.71494965143299771</v>
      </c>
      <c r="P13" s="9">
        <f t="shared" si="1"/>
        <v>0.99642218246869407</v>
      </c>
      <c r="Q13" s="9">
        <f t="shared" si="2"/>
        <v>0.1</v>
      </c>
      <c r="R13" s="10">
        <f t="shared" si="6"/>
        <v>0.28147253103569636</v>
      </c>
      <c r="S13" s="11">
        <f t="shared" si="7"/>
        <v>0.79999999999999993</v>
      </c>
    </row>
    <row r="14" spans="1:19" x14ac:dyDescent="0.3">
      <c r="A14" t="s">
        <v>26</v>
      </c>
      <c r="B14">
        <v>58</v>
      </c>
      <c r="F14" s="4">
        <v>9</v>
      </c>
      <c r="G14" s="5">
        <f t="shared" si="3"/>
        <v>549</v>
      </c>
      <c r="H14" s="23">
        <v>6</v>
      </c>
      <c r="I14" s="5">
        <v>555</v>
      </c>
      <c r="J14" s="6">
        <f t="shared" si="8"/>
        <v>3318</v>
      </c>
      <c r="K14" s="7">
        <f t="shared" si="8"/>
        <v>1677</v>
      </c>
      <c r="L14" s="28">
        <f t="shared" si="0"/>
        <v>0.98918918918918919</v>
      </c>
      <c r="M14" s="9">
        <f t="shared" si="4"/>
        <v>1.0810810810810811E-2</v>
      </c>
      <c r="N14" s="6">
        <f t="shared" si="5"/>
        <v>3.5778175313059032E-2</v>
      </c>
      <c r="O14" s="9">
        <f t="shared" si="1"/>
        <v>0.85670023237800152</v>
      </c>
      <c r="P14" s="9">
        <f t="shared" si="1"/>
        <v>1</v>
      </c>
      <c r="Q14" s="9">
        <f t="shared" si="2"/>
        <v>0.1</v>
      </c>
      <c r="R14" s="10">
        <f t="shared" si="6"/>
        <v>0.14329976762199848</v>
      </c>
      <c r="S14" s="11">
        <f t="shared" si="7"/>
        <v>0.89999999999999991</v>
      </c>
    </row>
    <row r="15" spans="1:19" x14ac:dyDescent="0.3">
      <c r="A15" t="s">
        <v>27</v>
      </c>
      <c r="B15">
        <v>57</v>
      </c>
      <c r="F15" s="4">
        <v>10</v>
      </c>
      <c r="G15" s="5">
        <f t="shared" si="3"/>
        <v>555</v>
      </c>
      <c r="H15" s="5">
        <v>0</v>
      </c>
      <c r="I15" s="5">
        <v>555</v>
      </c>
      <c r="J15" s="6">
        <f t="shared" si="8"/>
        <v>3873</v>
      </c>
      <c r="K15" s="7">
        <f t="shared" si="8"/>
        <v>1677</v>
      </c>
      <c r="L15" s="28">
        <f t="shared" si="0"/>
        <v>1</v>
      </c>
      <c r="M15" s="9">
        <f>+H15/I15</f>
        <v>0</v>
      </c>
      <c r="N15" s="6">
        <f t="shared" si="5"/>
        <v>0</v>
      </c>
      <c r="O15" s="9">
        <f t="shared" si="1"/>
        <v>1</v>
      </c>
      <c r="P15" s="9">
        <f t="shared" si="1"/>
        <v>1</v>
      </c>
      <c r="Q15" s="9">
        <f t="shared" si="2"/>
        <v>0.1</v>
      </c>
      <c r="R15" s="10">
        <f>+P15-O15</f>
        <v>0</v>
      </c>
      <c r="S15" s="11">
        <f t="shared" si="7"/>
        <v>0.99999999999999989</v>
      </c>
    </row>
    <row r="16" spans="1:19" ht="15" thickBot="1" x14ac:dyDescent="0.35">
      <c r="A16" t="s">
        <v>28</v>
      </c>
      <c r="B16">
        <v>55</v>
      </c>
      <c r="F16" s="12"/>
      <c r="G16" s="13">
        <f>SUM(G6:G15)</f>
        <v>3873</v>
      </c>
      <c r="H16" s="13">
        <f>SUM(H6:H15)</f>
        <v>1677</v>
      </c>
      <c r="I16" s="13">
        <f>SUM(I6:I15)</f>
        <v>5550</v>
      </c>
      <c r="J16" s="14"/>
      <c r="K16" s="14"/>
      <c r="L16" s="29"/>
      <c r="M16" s="16">
        <f>+H16/I16</f>
        <v>0.30216216216216218</v>
      </c>
      <c r="N16" s="17"/>
      <c r="O16" s="17"/>
      <c r="P16" s="17"/>
      <c r="Q16" s="14"/>
      <c r="R16" s="14"/>
      <c r="S16" s="18"/>
    </row>
    <row r="17" spans="1:19" x14ac:dyDescent="0.3">
      <c r="A17" t="s">
        <v>29</v>
      </c>
      <c r="B17">
        <v>47</v>
      </c>
    </row>
    <row r="18" spans="1:19" x14ac:dyDescent="0.3">
      <c r="A18" t="s">
        <v>30</v>
      </c>
      <c r="B18">
        <v>38</v>
      </c>
    </row>
    <row r="19" spans="1:19" x14ac:dyDescent="0.3">
      <c r="A19" t="s">
        <v>31</v>
      </c>
      <c r="B19">
        <v>35</v>
      </c>
    </row>
    <row r="20" spans="1:19" ht="15" thickBot="1" x14ac:dyDescent="0.35">
      <c r="A20" t="s">
        <v>32</v>
      </c>
      <c r="B20">
        <v>28</v>
      </c>
    </row>
    <row r="21" spans="1:19" x14ac:dyDescent="0.3">
      <c r="A21" t="s">
        <v>33</v>
      </c>
      <c r="B21">
        <v>14</v>
      </c>
      <c r="F21" s="35" t="s">
        <v>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</row>
    <row r="22" spans="1:19" ht="28.8" x14ac:dyDescent="0.3">
      <c r="C22" s="26"/>
      <c r="D22" s="26"/>
      <c r="F22" s="1" t="s">
        <v>1</v>
      </c>
      <c r="G22" s="2" t="s">
        <v>34</v>
      </c>
      <c r="H22" s="2" t="s">
        <v>35</v>
      </c>
      <c r="I22" s="2" t="s">
        <v>2</v>
      </c>
      <c r="J22" s="2" t="s">
        <v>4</v>
      </c>
      <c r="K22" s="2" t="s">
        <v>3</v>
      </c>
      <c r="L22" s="2" t="s">
        <v>6</v>
      </c>
      <c r="M22" s="2" t="s">
        <v>5</v>
      </c>
      <c r="N22" s="2" t="s">
        <v>7</v>
      </c>
      <c r="O22" s="2" t="s">
        <v>9</v>
      </c>
      <c r="P22" s="2" t="s">
        <v>8</v>
      </c>
      <c r="Q22" s="2" t="s">
        <v>10</v>
      </c>
      <c r="R22" s="2" t="s">
        <v>11</v>
      </c>
      <c r="S22" s="3" t="s">
        <v>12</v>
      </c>
    </row>
    <row r="23" spans="1:19" x14ac:dyDescent="0.3">
      <c r="C23" s="26"/>
      <c r="D23" s="26"/>
      <c r="F23" s="4">
        <v>1</v>
      </c>
      <c r="G23" s="5">
        <f>+I23-H23</f>
        <v>41</v>
      </c>
      <c r="H23" s="19">
        <v>106</v>
      </c>
      <c r="I23" s="19">
        <v>147</v>
      </c>
      <c r="J23" s="6">
        <f>+G23</f>
        <v>41</v>
      </c>
      <c r="K23" s="20">
        <f>+H23</f>
        <v>106</v>
      </c>
      <c r="L23" s="21">
        <f>+G23/I23</f>
        <v>0.27891156462585032</v>
      </c>
      <c r="M23" s="28">
        <f t="shared" ref="M23:M32" si="9">+H23/I23</f>
        <v>0.72108843537414968</v>
      </c>
      <c r="N23" s="33">
        <f>+M23/$M$33</f>
        <v>2.5118483412322274</v>
      </c>
      <c r="O23" s="9">
        <f t="shared" ref="O23:P32" si="10">+J23/J$32</f>
        <v>3.9122137404580155E-2</v>
      </c>
      <c r="P23" s="9">
        <f t="shared" si="10"/>
        <v>0.25118483412322273</v>
      </c>
      <c r="Q23" s="9">
        <f t="shared" ref="Q23:Q32" si="11">+I23/$I$33</f>
        <v>0.1</v>
      </c>
      <c r="R23" s="10">
        <f t="shared" ref="R23:R31" si="12">+P23-O23</f>
        <v>0.21206269671864258</v>
      </c>
      <c r="S23" s="11">
        <f>+Q23</f>
        <v>0.1</v>
      </c>
    </row>
    <row r="24" spans="1:19" x14ac:dyDescent="0.3">
      <c r="C24" s="26"/>
      <c r="D24" s="26"/>
      <c r="F24" s="4">
        <v>2</v>
      </c>
      <c r="G24" s="5">
        <f t="shared" ref="G24:G32" si="13">+I24-H24</f>
        <v>77</v>
      </c>
      <c r="H24" s="19">
        <v>70</v>
      </c>
      <c r="I24" s="19">
        <v>147</v>
      </c>
      <c r="J24" s="6">
        <f>+J23+G24</f>
        <v>118</v>
      </c>
      <c r="K24" s="20">
        <f t="shared" ref="K24:K32" si="14">+K23+H24</f>
        <v>176</v>
      </c>
      <c r="L24" s="8">
        <f t="shared" ref="L24:L32" si="15">+G24/I24</f>
        <v>0.52380952380952384</v>
      </c>
      <c r="M24" s="9">
        <f t="shared" si="9"/>
        <v>0.47619047619047616</v>
      </c>
      <c r="N24" s="34">
        <f t="shared" ref="N24:N32" si="16">+M24/$M$33</f>
        <v>1.6587677725118481</v>
      </c>
      <c r="O24" s="9">
        <f t="shared" si="10"/>
        <v>0.11259541984732824</v>
      </c>
      <c r="P24" s="9">
        <f t="shared" si="10"/>
        <v>0.41706161137440756</v>
      </c>
      <c r="Q24" s="9">
        <f t="shared" si="11"/>
        <v>0.1</v>
      </c>
      <c r="R24" s="10">
        <f t="shared" si="12"/>
        <v>0.30446619152707932</v>
      </c>
      <c r="S24" s="11">
        <f t="shared" ref="S24:S32" si="17">+Q24+S23</f>
        <v>0.2</v>
      </c>
    </row>
    <row r="25" spans="1:19" x14ac:dyDescent="0.3">
      <c r="C25" s="26"/>
      <c r="D25" s="26"/>
      <c r="E25" s="26"/>
      <c r="F25" s="4">
        <v>3</v>
      </c>
      <c r="G25" s="5">
        <f t="shared" si="13"/>
        <v>88</v>
      </c>
      <c r="H25" s="19">
        <v>59</v>
      </c>
      <c r="I25" s="19">
        <v>147</v>
      </c>
      <c r="J25" s="6">
        <f t="shared" ref="J25:J32" si="18">+J24+G25</f>
        <v>206</v>
      </c>
      <c r="K25" s="20">
        <f t="shared" si="14"/>
        <v>235</v>
      </c>
      <c r="L25" s="8">
        <f t="shared" si="15"/>
        <v>0.59863945578231292</v>
      </c>
      <c r="M25" s="9">
        <f t="shared" si="9"/>
        <v>0.40136054421768708</v>
      </c>
      <c r="N25" s="34">
        <f t="shared" si="16"/>
        <v>1.3981042654028435</v>
      </c>
      <c r="O25" s="9">
        <f t="shared" si="10"/>
        <v>0.1965648854961832</v>
      </c>
      <c r="P25" s="9">
        <f t="shared" si="10"/>
        <v>0.55687203791469198</v>
      </c>
      <c r="Q25" s="9">
        <f t="shared" si="11"/>
        <v>0.1</v>
      </c>
      <c r="R25" s="10">
        <f t="shared" si="12"/>
        <v>0.36030715241850875</v>
      </c>
      <c r="S25" s="11">
        <f t="shared" si="17"/>
        <v>0.30000000000000004</v>
      </c>
    </row>
    <row r="26" spans="1:19" x14ac:dyDescent="0.3">
      <c r="C26" s="26"/>
      <c r="D26" s="26"/>
      <c r="E26" s="26"/>
      <c r="F26" s="4">
        <v>4</v>
      </c>
      <c r="G26" s="5">
        <f t="shared" si="13"/>
        <v>96</v>
      </c>
      <c r="H26" s="19">
        <v>51</v>
      </c>
      <c r="I26" s="19">
        <v>147</v>
      </c>
      <c r="J26" s="6">
        <f t="shared" si="18"/>
        <v>302</v>
      </c>
      <c r="K26" s="20">
        <f t="shared" si="14"/>
        <v>286</v>
      </c>
      <c r="L26" s="8">
        <f t="shared" si="15"/>
        <v>0.65306122448979587</v>
      </c>
      <c r="M26" s="9">
        <f t="shared" si="9"/>
        <v>0.34693877551020408</v>
      </c>
      <c r="N26" s="34">
        <f t="shared" si="16"/>
        <v>1.2085308056872037</v>
      </c>
      <c r="O26" s="9">
        <f t="shared" si="10"/>
        <v>0.28816793893129772</v>
      </c>
      <c r="P26" s="9">
        <f t="shared" si="10"/>
        <v>0.67772511848341233</v>
      </c>
      <c r="Q26" s="9">
        <f t="shared" si="11"/>
        <v>0.1</v>
      </c>
      <c r="R26" s="25">
        <f t="shared" si="12"/>
        <v>0.38955717955211461</v>
      </c>
      <c r="S26" s="11">
        <f t="shared" si="17"/>
        <v>0.4</v>
      </c>
    </row>
    <row r="27" spans="1:19" x14ac:dyDescent="0.3">
      <c r="C27" s="26"/>
      <c r="D27" s="26"/>
      <c r="E27" s="26"/>
      <c r="F27" s="4">
        <v>5</v>
      </c>
      <c r="G27" s="5">
        <f t="shared" si="13"/>
        <v>101</v>
      </c>
      <c r="H27" s="19">
        <v>46</v>
      </c>
      <c r="I27" s="19">
        <v>147</v>
      </c>
      <c r="J27" s="6">
        <f t="shared" si="18"/>
        <v>403</v>
      </c>
      <c r="K27" s="20">
        <f t="shared" si="14"/>
        <v>332</v>
      </c>
      <c r="L27" s="8">
        <f t="shared" si="15"/>
        <v>0.68707482993197277</v>
      </c>
      <c r="M27" s="9">
        <f t="shared" si="9"/>
        <v>0.31292517006802723</v>
      </c>
      <c r="N27" s="34">
        <f t="shared" si="16"/>
        <v>1.0900473933649288</v>
      </c>
      <c r="O27" s="9">
        <f t="shared" si="10"/>
        <v>0.38454198473282442</v>
      </c>
      <c r="P27" s="9">
        <f t="shared" si="10"/>
        <v>0.78672985781990523</v>
      </c>
      <c r="Q27" s="9">
        <f t="shared" si="11"/>
        <v>0.1</v>
      </c>
      <c r="R27" s="10">
        <f t="shared" si="12"/>
        <v>0.40218787308708082</v>
      </c>
      <c r="S27" s="11">
        <f t="shared" si="17"/>
        <v>0.5</v>
      </c>
    </row>
    <row r="28" spans="1:19" x14ac:dyDescent="0.3">
      <c r="C28" s="26"/>
      <c r="D28" s="26"/>
      <c r="F28" s="4">
        <v>6</v>
      </c>
      <c r="G28" s="5">
        <f t="shared" si="13"/>
        <v>105</v>
      </c>
      <c r="H28" s="19">
        <v>42</v>
      </c>
      <c r="I28" s="19">
        <v>147</v>
      </c>
      <c r="J28" s="6">
        <f t="shared" si="18"/>
        <v>508</v>
      </c>
      <c r="K28" s="20">
        <f t="shared" si="14"/>
        <v>374</v>
      </c>
      <c r="L28" s="8">
        <f t="shared" si="15"/>
        <v>0.7142857142857143</v>
      </c>
      <c r="M28" s="9">
        <f t="shared" si="9"/>
        <v>0.2857142857142857</v>
      </c>
      <c r="N28" s="34">
        <f t="shared" si="16"/>
        <v>0.99526066350710884</v>
      </c>
      <c r="O28" s="9">
        <f t="shared" si="10"/>
        <v>0.48473282442748089</v>
      </c>
      <c r="P28" s="9">
        <f t="shared" si="10"/>
        <v>0.88625592417061616</v>
      </c>
      <c r="Q28" s="9">
        <f t="shared" si="11"/>
        <v>0.1</v>
      </c>
      <c r="R28" s="10">
        <f t="shared" si="12"/>
        <v>0.40152309974313527</v>
      </c>
      <c r="S28" s="11">
        <f t="shared" si="17"/>
        <v>0.6</v>
      </c>
    </row>
    <row r="29" spans="1:19" x14ac:dyDescent="0.3">
      <c r="C29" s="26"/>
      <c r="D29" s="26"/>
      <c r="F29" s="4">
        <v>7</v>
      </c>
      <c r="G29" s="5">
        <f t="shared" si="13"/>
        <v>107</v>
      </c>
      <c r="H29" s="19">
        <v>40</v>
      </c>
      <c r="I29" s="19">
        <v>147</v>
      </c>
      <c r="J29" s="6">
        <f t="shared" si="18"/>
        <v>615</v>
      </c>
      <c r="K29" s="20">
        <f t="shared" si="14"/>
        <v>414</v>
      </c>
      <c r="L29" s="8">
        <f t="shared" si="15"/>
        <v>0.72789115646258506</v>
      </c>
      <c r="M29" s="9">
        <f t="shared" si="9"/>
        <v>0.27210884353741499</v>
      </c>
      <c r="N29" s="34">
        <f t="shared" si="16"/>
        <v>0.94786729857819907</v>
      </c>
      <c r="O29" s="9">
        <f t="shared" si="10"/>
        <v>0.58683206106870234</v>
      </c>
      <c r="P29" s="9">
        <f t="shared" si="10"/>
        <v>0.98104265402843605</v>
      </c>
      <c r="Q29" s="9">
        <f t="shared" si="11"/>
        <v>0.1</v>
      </c>
      <c r="R29" s="10">
        <f t="shared" si="12"/>
        <v>0.39421059295973371</v>
      </c>
      <c r="S29" s="11">
        <f t="shared" si="17"/>
        <v>0.7</v>
      </c>
    </row>
    <row r="30" spans="1:19" x14ac:dyDescent="0.3">
      <c r="C30" s="26"/>
      <c r="D30" s="26"/>
      <c r="F30" s="4">
        <v>8</v>
      </c>
      <c r="G30" s="5">
        <f t="shared" si="13"/>
        <v>140</v>
      </c>
      <c r="H30" s="19">
        <v>7</v>
      </c>
      <c r="I30" s="19">
        <v>147</v>
      </c>
      <c r="J30" s="6">
        <f t="shared" si="18"/>
        <v>755</v>
      </c>
      <c r="K30" s="20">
        <f t="shared" si="14"/>
        <v>421</v>
      </c>
      <c r="L30" s="8">
        <f t="shared" si="15"/>
        <v>0.95238095238095233</v>
      </c>
      <c r="M30" s="9">
        <f t="shared" si="9"/>
        <v>4.7619047619047616E-2</v>
      </c>
      <c r="N30" s="34">
        <f t="shared" si="16"/>
        <v>0.16587677725118483</v>
      </c>
      <c r="O30" s="9">
        <f t="shared" si="10"/>
        <v>0.72041984732824427</v>
      </c>
      <c r="P30" s="9">
        <f t="shared" si="10"/>
        <v>0.99763033175355453</v>
      </c>
      <c r="Q30" s="9">
        <f t="shared" si="11"/>
        <v>0.1</v>
      </c>
      <c r="R30" s="10">
        <f t="shared" si="12"/>
        <v>0.27721048442531027</v>
      </c>
      <c r="S30" s="11">
        <f t="shared" si="17"/>
        <v>0.79999999999999993</v>
      </c>
    </row>
    <row r="31" spans="1:19" x14ac:dyDescent="0.3">
      <c r="C31" s="26"/>
      <c r="D31" s="26"/>
      <c r="F31" s="4">
        <v>9</v>
      </c>
      <c r="G31" s="5">
        <f t="shared" si="13"/>
        <v>146</v>
      </c>
      <c r="H31" s="19">
        <v>1</v>
      </c>
      <c r="I31" s="19">
        <v>147</v>
      </c>
      <c r="J31" s="6">
        <f t="shared" si="18"/>
        <v>901</v>
      </c>
      <c r="K31" s="20">
        <f t="shared" si="14"/>
        <v>422</v>
      </c>
      <c r="L31" s="8">
        <f t="shared" si="15"/>
        <v>0.99319727891156462</v>
      </c>
      <c r="M31" s="9">
        <f t="shared" si="9"/>
        <v>6.8027210884353739E-3</v>
      </c>
      <c r="N31" s="34">
        <f t="shared" si="16"/>
        <v>2.3696682464454975E-2</v>
      </c>
      <c r="O31" s="9">
        <f t="shared" si="10"/>
        <v>0.85973282442748089</v>
      </c>
      <c r="P31" s="9">
        <f t="shared" si="10"/>
        <v>1</v>
      </c>
      <c r="Q31" s="9">
        <f t="shared" si="11"/>
        <v>0.1</v>
      </c>
      <c r="R31" s="10">
        <f t="shared" si="12"/>
        <v>0.14026717557251911</v>
      </c>
      <c r="S31" s="11">
        <f t="shared" si="17"/>
        <v>0.89999999999999991</v>
      </c>
    </row>
    <row r="32" spans="1:19" x14ac:dyDescent="0.3">
      <c r="C32" s="26"/>
      <c r="D32" s="26"/>
      <c r="F32" s="4">
        <v>10</v>
      </c>
      <c r="G32" s="5">
        <f t="shared" si="13"/>
        <v>147</v>
      </c>
      <c r="H32" s="19">
        <v>0</v>
      </c>
      <c r="I32" s="19">
        <v>147</v>
      </c>
      <c r="J32" s="6">
        <f t="shared" si="18"/>
        <v>1048</v>
      </c>
      <c r="K32" s="20">
        <f t="shared" si="14"/>
        <v>422</v>
      </c>
      <c r="L32" s="8">
        <f t="shared" si="15"/>
        <v>1</v>
      </c>
      <c r="M32" s="9">
        <f t="shared" si="9"/>
        <v>0</v>
      </c>
      <c r="N32" s="34">
        <f t="shared" si="16"/>
        <v>0</v>
      </c>
      <c r="O32" s="9">
        <f t="shared" si="10"/>
        <v>1</v>
      </c>
      <c r="P32" s="9">
        <f t="shared" si="10"/>
        <v>1</v>
      </c>
      <c r="Q32" s="9">
        <f t="shared" si="11"/>
        <v>0.1</v>
      </c>
      <c r="R32" s="10">
        <f>+P32-O32</f>
        <v>0</v>
      </c>
      <c r="S32" s="11">
        <f t="shared" si="17"/>
        <v>0.99999999999999989</v>
      </c>
    </row>
    <row r="33" spans="6:19" ht="15" thickBot="1" x14ac:dyDescent="0.35">
      <c r="F33" s="12"/>
      <c r="G33" s="13">
        <f>SUM(G23:G32)</f>
        <v>1048</v>
      </c>
      <c r="H33" s="13">
        <f>SUM(H23:H32)</f>
        <v>422</v>
      </c>
      <c r="I33" s="24">
        <f>SUM(I23:I32)</f>
        <v>1470</v>
      </c>
      <c r="J33" s="14"/>
      <c r="K33" s="14"/>
      <c r="L33" s="15"/>
      <c r="M33" s="9">
        <f>+H33/I33</f>
        <v>0.28707482993197281</v>
      </c>
      <c r="N33" s="17"/>
      <c r="O33" s="17"/>
      <c r="P33" s="17"/>
      <c r="Q33" s="14"/>
      <c r="R33" s="22"/>
      <c r="S33" s="18"/>
    </row>
    <row r="34" spans="6:19" x14ac:dyDescent="0.3">
      <c r="I34" s="31"/>
    </row>
    <row r="36" spans="6:19" x14ac:dyDescent="0.3">
      <c r="H36" s="38"/>
      <c r="I36" s="30"/>
    </row>
    <row r="37" spans="6:19" x14ac:dyDescent="0.3">
      <c r="H37" s="38"/>
    </row>
    <row r="38" spans="6:19" x14ac:dyDescent="0.3">
      <c r="H38" s="38"/>
    </row>
    <row r="39" spans="6:19" x14ac:dyDescent="0.3">
      <c r="H39" s="38"/>
    </row>
    <row r="40" spans="6:19" x14ac:dyDescent="0.3">
      <c r="H40" s="38"/>
    </row>
    <row r="41" spans="6:19" x14ac:dyDescent="0.3">
      <c r="H41" s="38"/>
    </row>
    <row r="42" spans="6:19" x14ac:dyDescent="0.3">
      <c r="H42" s="38"/>
    </row>
    <row r="43" spans="6:19" x14ac:dyDescent="0.3">
      <c r="H43" s="38"/>
    </row>
    <row r="44" spans="6:19" x14ac:dyDescent="0.3">
      <c r="H44" s="38"/>
    </row>
  </sheetData>
  <sortState xmlns:xlrd2="http://schemas.microsoft.com/office/spreadsheetml/2017/richdata2" ref="C23:D32">
    <sortCondition ref="C23:C32"/>
  </sortState>
  <mergeCells count="2">
    <mergeCell ref="F4:S4"/>
    <mergeCell ref="F21:S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Seleccion_Variables_Modelo_Fina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Balbiani</cp:lastModifiedBy>
  <dcterms:created xsi:type="dcterms:W3CDTF">2021-08-25T14:43:24Z</dcterms:created>
  <dcterms:modified xsi:type="dcterms:W3CDTF">2023-11-26T23:29:15Z</dcterms:modified>
</cp:coreProperties>
</file>