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Administracion de Proyectos de Software\Unidad 5\"/>
    </mc:Choice>
  </mc:AlternateContent>
  <xr:revisionPtr revIDLastSave="0" documentId="13_ncr:1_{8E681D65-751F-4145-B66E-9CE518F858C5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Hoja1" sheetId="1" r:id="rId1"/>
    <sheet name="Hoja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2" l="1"/>
  <c r="K17" i="2"/>
  <c r="K14" i="2"/>
  <c r="Q12" i="2"/>
  <c r="P12" i="2"/>
  <c r="O12" i="2"/>
  <c r="N12" i="2"/>
  <c r="L12" i="2"/>
  <c r="M12" i="2"/>
  <c r="K12" i="2"/>
  <c r="Q8" i="2"/>
  <c r="Q9" i="2"/>
  <c r="Q10" i="2"/>
  <c r="Q11" i="2"/>
  <c r="Q7" i="2"/>
  <c r="P8" i="2"/>
  <c r="P9" i="2"/>
  <c r="P10" i="2"/>
  <c r="P11" i="2"/>
  <c r="P7" i="2"/>
  <c r="O8" i="2"/>
  <c r="O9" i="2"/>
  <c r="O10" i="2"/>
  <c r="O11" i="2"/>
  <c r="O7" i="2"/>
  <c r="N8" i="2"/>
  <c r="N9" i="2"/>
  <c r="N10" i="2"/>
  <c r="N11" i="2"/>
  <c r="N7" i="2"/>
  <c r="M10" i="2" l="1"/>
  <c r="M8" i="2"/>
  <c r="M9" i="2"/>
  <c r="M7" i="2"/>
  <c r="K10" i="2"/>
  <c r="K8" i="2"/>
  <c r="K9" i="2"/>
  <c r="K7" i="2"/>
  <c r="G11" i="2"/>
  <c r="N5" i="1"/>
  <c r="N6" i="1"/>
  <c r="N7" i="1"/>
  <c r="N8" i="1"/>
  <c r="N9" i="1"/>
  <c r="M9" i="1"/>
  <c r="M5" i="1"/>
  <c r="M6" i="1"/>
  <c r="M7" i="1"/>
  <c r="M8" i="1"/>
  <c r="L5" i="1"/>
  <c r="L6" i="1"/>
  <c r="L7" i="1"/>
  <c r="L8" i="1"/>
  <c r="L9" i="1"/>
  <c r="K5" i="1"/>
  <c r="K6" i="1"/>
  <c r="K7" i="1"/>
  <c r="K8" i="1"/>
  <c r="K9" i="1"/>
  <c r="I9" i="1"/>
  <c r="J9" i="1"/>
  <c r="H9" i="1"/>
  <c r="N4" i="1"/>
  <c r="M4" i="1"/>
  <c r="K4" i="1"/>
  <c r="J5" i="1" a="1"/>
  <c r="J5" i="1" s="1"/>
  <c r="J6" i="1" a="1"/>
  <c r="J6" i="1" s="1"/>
  <c r="J7" i="1" a="1"/>
  <c r="J7" i="1" s="1"/>
  <c r="J8" i="1" a="1"/>
  <c r="J8" i="1" s="1"/>
  <c r="J4" i="1" a="1"/>
  <c r="J4" i="1" s="1"/>
  <c r="D8" i="1"/>
  <c r="H8" i="1"/>
  <c r="L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<sst xmlns="http://schemas.openxmlformats.org/spreadsheetml/2006/main" count="100" uniqueCount="56">
  <si>
    <t>Actividad</t>
  </si>
  <si>
    <t>PV</t>
  </si>
  <si>
    <t>AC</t>
  </si>
  <si>
    <t>EV</t>
  </si>
  <si>
    <t>CV=EV-AC</t>
  </si>
  <si>
    <t>CPI=EV/AC</t>
  </si>
  <si>
    <t>SV=EV-PV</t>
  </si>
  <si>
    <t>SPI=EV/PV</t>
  </si>
  <si>
    <t>A</t>
  </si>
  <si>
    <t>Relevar Requerimientos</t>
  </si>
  <si>
    <t>B</t>
  </si>
  <si>
    <t>Especificar casos de uso</t>
  </si>
  <si>
    <t>C</t>
  </si>
  <si>
    <t>Especificar casos de prueba</t>
  </si>
  <si>
    <t>D</t>
  </si>
  <si>
    <t>Implementar casos de Uso</t>
  </si>
  <si>
    <t>E</t>
  </si>
  <si>
    <t>Ejecutar casos de prueba</t>
  </si>
  <si>
    <t>TOTAL</t>
  </si>
  <si>
    <t>PV = Valor planificado</t>
  </si>
  <si>
    <t>AC = Costo actual</t>
  </si>
  <si>
    <t>EV =Valor trabajado</t>
  </si>
  <si>
    <t>CV = Variacion de ccosto</t>
  </si>
  <si>
    <t>CPI = Indice de desempeño del costo</t>
  </si>
  <si>
    <t>SV = Variacion del cronograma</t>
  </si>
  <si>
    <t>SPI = Indice de desempeño del cronograma</t>
  </si>
  <si>
    <t>Pred</t>
  </si>
  <si>
    <t>-</t>
  </si>
  <si>
    <t>C,D</t>
  </si>
  <si>
    <t>Costo Planificado</t>
  </si>
  <si>
    <t>Avance Planificado</t>
  </si>
  <si>
    <t>Terminada</t>
  </si>
  <si>
    <t>Ejecutando</t>
  </si>
  <si>
    <t>Sin comenzar</t>
  </si>
  <si>
    <t>Costo Actual</t>
  </si>
  <si>
    <t>Avance Actual</t>
  </si>
  <si>
    <t>CV</t>
  </si>
  <si>
    <t>SV</t>
  </si>
  <si>
    <t>EV - AC</t>
  </si>
  <si>
    <t>EV - PV</t>
  </si>
  <si>
    <t xml:space="preserve">CPI </t>
  </si>
  <si>
    <t xml:space="preserve">SPI </t>
  </si>
  <si>
    <t>EV/AC</t>
  </si>
  <si>
    <t>EV/PV</t>
  </si>
  <si>
    <t>BAC =</t>
  </si>
  <si>
    <t>EAC = BAC / CPI</t>
  </si>
  <si>
    <t>ETC = EAC - AC</t>
  </si>
  <si>
    <t>Cuanto costara el proyecto al finalizar</t>
  </si>
  <si>
    <t>Cuanto mas costara el proyecto</t>
  </si>
  <si>
    <t>PV= plan value = costoPlanificado * estado planificado</t>
  </si>
  <si>
    <t>EV = Earn Value = costo planificado * estado actual</t>
  </si>
  <si>
    <t>CV = cost variation = EV - AC</t>
  </si>
  <si>
    <t>SV = cronograma variation = EV - PV</t>
  </si>
  <si>
    <t>cpi = indice de desempeño d costos = EV/AC</t>
  </si>
  <si>
    <t>SPI = INDICE De desempñeo del cronograma = EV/PV</t>
  </si>
  <si>
    <t>BAC = Budget actual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</si>
</sst>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mplo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PV"/>
      <sheetName val="AC"/>
      <sheetName val="EV"/>
      <sheetName val="CPISPI"/>
    </sheetNames>
    <sheetDataSet>
      <sheetData sheetId="0"/>
      <sheetData sheetId="1">
        <row r="11">
          <cell r="H11"/>
        </row>
        <row r="13">
          <cell r="H13">
            <v>300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9"/>
  <sheetViews>
    <sheetView workbookViewId="0">
      <selection activeCell="G3" sqref="A3:G8"/>
    </sheetView>
  </sheetViews>
  <sheetFormatPr baseColWidth="10" defaultColWidth="8.88671875" defaultRowHeight="14.4" x14ac:dyDescent="0.3"/>
  <cols>
    <col min="1" max="1" width="5.33203125" customWidth="1"/>
    <col min="2" max="2" width="25.6640625" customWidth="1"/>
    <col min="4" max="4" width="15.77734375" customWidth="1"/>
    <col min="5" max="5" width="19.33203125" customWidth="1"/>
    <col min="6" max="6" width="13" customWidth="1"/>
    <col min="7" max="7" width="15.77734375" customWidth="1"/>
    <col min="8" max="8" width="13.5546875" customWidth="1"/>
    <col min="9" max="12" width="13" customWidth="1"/>
    <col min="13" max="13" width="11.88671875" customWidth="1"/>
    <col min="14" max="14" width="10.109375" customWidth="1"/>
  </cols>
  <sheetData>
    <row r="2" spans="1:14" ht="15" thickBot="1" x14ac:dyDescent="0.35"/>
    <row r="3" spans="1:14" ht="15" thickBot="1" x14ac:dyDescent="0.35">
      <c r="A3" s="13"/>
      <c r="B3" s="13" t="s">
        <v>0</v>
      </c>
      <c r="C3" s="13" t="s">
        <v>26</v>
      </c>
      <c r="D3" s="13" t="s">
        <v>29</v>
      </c>
      <c r="E3" s="13" t="s">
        <v>30</v>
      </c>
      <c r="F3" s="13" t="s">
        <v>34</v>
      </c>
      <c r="G3" s="13" t="s">
        <v>35</v>
      </c>
      <c r="H3" s="13" t="s">
        <v>1</v>
      </c>
      <c r="I3" s="13" t="s">
        <v>2</v>
      </c>
      <c r="J3" s="13" t="s">
        <v>3</v>
      </c>
      <c r="K3" s="13" t="s">
        <v>4</v>
      </c>
      <c r="L3" s="13" t="s">
        <v>5</v>
      </c>
      <c r="M3" s="13" t="s">
        <v>6</v>
      </c>
      <c r="N3" s="13" t="s">
        <v>7</v>
      </c>
    </row>
    <row r="4" spans="1:14" x14ac:dyDescent="0.3">
      <c r="A4" s="1" t="s">
        <v>8</v>
      </c>
      <c r="B4" s="1" t="s">
        <v>9</v>
      </c>
      <c r="C4" s="3" t="s">
        <v>27</v>
      </c>
      <c r="D4" s="3">
        <v>1000</v>
      </c>
      <c r="E4" s="7" t="s">
        <v>31</v>
      </c>
      <c r="F4" s="3">
        <v>1100</v>
      </c>
      <c r="G4" s="7" t="s">
        <v>31</v>
      </c>
      <c r="H4" s="3">
        <v>1000</v>
      </c>
      <c r="I4" s="3">
        <v>1100</v>
      </c>
      <c r="J4" s="3" cm="1">
        <f t="array" ref="J4">_xlfn.IFS(E4="Terminada",D4,E4="Ejecutando",D4/2,E4="Sin comenzar",0)</f>
        <v>1000</v>
      </c>
      <c r="K4" s="3">
        <f>J4-I4</f>
        <v>-100</v>
      </c>
      <c r="L4" s="9">
        <f>J4/I4</f>
        <v>0.90909090909090906</v>
      </c>
      <c r="M4" s="3">
        <f>J4-H4</f>
        <v>0</v>
      </c>
      <c r="N4" s="3">
        <f>J4/H4</f>
        <v>1</v>
      </c>
    </row>
    <row r="5" spans="1:14" x14ac:dyDescent="0.3">
      <c r="A5" s="4" t="s">
        <v>10</v>
      </c>
      <c r="B5" s="4" t="s">
        <v>11</v>
      </c>
      <c r="C5" s="3" t="s">
        <v>8</v>
      </c>
      <c r="D5" s="3">
        <v>800</v>
      </c>
      <c r="E5" s="7" t="s">
        <v>31</v>
      </c>
      <c r="F5" s="3">
        <v>800</v>
      </c>
      <c r="G5" s="7" t="s">
        <v>31</v>
      </c>
      <c r="H5" s="3">
        <v>800</v>
      </c>
      <c r="I5" s="3">
        <v>800</v>
      </c>
      <c r="J5" s="3" cm="1">
        <f t="array" ref="J5">_xlfn.IFS(E5="Terminada",D5,E5="Ejecutando",D5/2,E5="Sin comenzar",0)</f>
        <v>800</v>
      </c>
      <c r="K5" s="3">
        <f t="shared" ref="K5:K9" si="0">J5-I5</f>
        <v>0</v>
      </c>
      <c r="L5" s="9">
        <f t="shared" ref="L5:L9" si="1">J5/I5</f>
        <v>1</v>
      </c>
      <c r="M5" s="3">
        <f t="shared" ref="M5:M8" si="2">J5-H5</f>
        <v>0</v>
      </c>
      <c r="N5" s="3">
        <f t="shared" ref="N5:N9" si="3">J5/H5</f>
        <v>1</v>
      </c>
    </row>
    <row r="6" spans="1:14" x14ac:dyDescent="0.3">
      <c r="A6" s="4" t="s">
        <v>12</v>
      </c>
      <c r="B6" s="4" t="s">
        <v>13</v>
      </c>
      <c r="C6" s="3" t="s">
        <v>8</v>
      </c>
      <c r="D6" s="3">
        <v>500</v>
      </c>
      <c r="E6" s="7" t="s">
        <v>31</v>
      </c>
      <c r="F6" s="3">
        <v>400</v>
      </c>
      <c r="G6" s="7" t="s">
        <v>31</v>
      </c>
      <c r="H6" s="3">
        <v>500</v>
      </c>
      <c r="I6" s="3">
        <v>400</v>
      </c>
      <c r="J6" s="3" cm="1">
        <f t="array" ref="J6">_xlfn.IFS(E6="Terminada",D6,E6="Ejecutando",D6/2,E6="Sin comenzar",0)</f>
        <v>500</v>
      </c>
      <c r="K6" s="3">
        <f t="shared" si="0"/>
        <v>100</v>
      </c>
      <c r="L6" s="9">
        <f t="shared" si="1"/>
        <v>1.25</v>
      </c>
      <c r="M6" s="3">
        <f t="shared" si="2"/>
        <v>0</v>
      </c>
      <c r="N6" s="3">
        <f t="shared" si="3"/>
        <v>1</v>
      </c>
    </row>
    <row r="7" spans="1:14" x14ac:dyDescent="0.3">
      <c r="A7" s="4" t="s">
        <v>14</v>
      </c>
      <c r="B7" s="4" t="s">
        <v>15</v>
      </c>
      <c r="C7" s="3" t="s">
        <v>10</v>
      </c>
      <c r="D7" s="3">
        <v>1000</v>
      </c>
      <c r="E7" s="7" t="s">
        <v>32</v>
      </c>
      <c r="F7" s="3">
        <v>800</v>
      </c>
      <c r="G7" s="7" t="s">
        <v>32</v>
      </c>
      <c r="H7" s="3">
        <v>500</v>
      </c>
      <c r="I7" s="3">
        <v>800</v>
      </c>
      <c r="J7" s="3" cm="1">
        <f t="array" ref="J7">_xlfn.IFS(E7="Terminada",D7,E7="Ejecutando",D7/2,E7="Sin comenzar",0)</f>
        <v>500</v>
      </c>
      <c r="K7" s="3">
        <f t="shared" si="0"/>
        <v>-300</v>
      </c>
      <c r="L7" s="9">
        <f t="shared" si="1"/>
        <v>0.625</v>
      </c>
      <c r="M7" s="3">
        <f t="shared" si="2"/>
        <v>0</v>
      </c>
      <c r="N7" s="3">
        <f t="shared" si="3"/>
        <v>1</v>
      </c>
    </row>
    <row r="8" spans="1:14" ht="15" thickBot="1" x14ac:dyDescent="0.35">
      <c r="A8" s="6" t="s">
        <v>16</v>
      </c>
      <c r="B8" s="6" t="s">
        <v>17</v>
      </c>
      <c r="C8" s="5" t="s">
        <v>28</v>
      </c>
      <c r="D8" s="5">
        <f>[1]PV!H13</f>
        <v>300</v>
      </c>
      <c r="E8" s="8" t="s">
        <v>33</v>
      </c>
      <c r="F8" s="5">
        <v>0</v>
      </c>
      <c r="G8" s="7" t="s">
        <v>33</v>
      </c>
      <c r="H8" s="3">
        <f>[1]PV!K13</f>
        <v>0</v>
      </c>
      <c r="I8" s="3">
        <v>0</v>
      </c>
      <c r="J8" s="3" cm="1">
        <f t="array" ref="J8">_xlfn.IFS(E8="Terminada",D8,E8="Ejecutando",D8/2,E8="Sin comenzar",0)</f>
        <v>0</v>
      </c>
      <c r="K8" s="3">
        <f t="shared" si="0"/>
        <v>0</v>
      </c>
      <c r="L8" s="9" t="e">
        <f t="shared" si="1"/>
        <v>#DIV/0!</v>
      </c>
      <c r="M8" s="3">
        <f t="shared" si="2"/>
        <v>0</v>
      </c>
      <c r="N8" s="3" t="e">
        <f t="shared" si="3"/>
        <v>#DIV/0!</v>
      </c>
    </row>
    <row r="9" spans="1:14" ht="15" thickBot="1" x14ac:dyDescent="0.35">
      <c r="A9" s="2"/>
      <c r="C9" s="2"/>
      <c r="D9" s="2"/>
      <c r="E9" s="2"/>
      <c r="F9" s="2"/>
      <c r="G9" s="10" t="s">
        <v>18</v>
      </c>
      <c r="H9" s="11">
        <f>SUM(H4:H8)</f>
        <v>2800</v>
      </c>
      <c r="I9" s="11">
        <f t="shared" ref="I9:J9" si="4">SUM(I4:I8)</f>
        <v>3100</v>
      </c>
      <c r="J9" s="11">
        <f t="shared" si="4"/>
        <v>2800</v>
      </c>
      <c r="K9" s="11">
        <f t="shared" si="0"/>
        <v>-300</v>
      </c>
      <c r="L9" s="12">
        <f t="shared" si="1"/>
        <v>0.90322580645161288</v>
      </c>
      <c r="M9" s="11">
        <f>J9-H9</f>
        <v>0</v>
      </c>
      <c r="N9" s="11">
        <f t="shared" si="3"/>
        <v>1</v>
      </c>
    </row>
    <row r="13" spans="1:14" x14ac:dyDescent="0.3">
      <c r="D13" t="s">
        <v>19</v>
      </c>
    </row>
    <row r="14" spans="1:14" x14ac:dyDescent="0.3">
      <c r="D14" t="s">
        <v>20</v>
      </c>
    </row>
    <row r="15" spans="1:14" x14ac:dyDescent="0.3">
      <c r="D15" t="s">
        <v>21</v>
      </c>
    </row>
    <row r="16" spans="1:14" x14ac:dyDescent="0.3">
      <c r="D16" t="s">
        <v>22</v>
      </c>
    </row>
    <row r="17" spans="4:4" x14ac:dyDescent="0.3">
      <c r="D17" t="s">
        <v>23</v>
      </c>
    </row>
    <row r="18" spans="4:4" x14ac:dyDescent="0.3">
      <c r="D18" t="s">
        <v>24</v>
      </c>
    </row>
    <row r="19" spans="4:4" x14ac:dyDescent="0.3">
      <c r="D19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2513-2279-4D4A-B55E-F3BD5133293D}">
  <dimension ref="D5:Q30"/>
  <sheetViews>
    <sheetView tabSelected="1" workbookViewId="0">
      <selection activeCell="J23" sqref="J23"/>
    </sheetView>
  </sheetViews>
  <sheetFormatPr baseColWidth="10" defaultRowHeight="14.4" x14ac:dyDescent="0.3"/>
  <cols>
    <col min="4" max="7" width="15.44140625" customWidth="1"/>
    <col min="8" max="8" width="18.33203125" customWidth="1"/>
    <col min="9" max="12" width="15.44140625" customWidth="1"/>
  </cols>
  <sheetData>
    <row r="5" spans="4:17" ht="15" thickBot="1" x14ac:dyDescent="0.35">
      <c r="N5" t="s">
        <v>38</v>
      </c>
      <c r="O5" t="s">
        <v>39</v>
      </c>
      <c r="P5" t="s">
        <v>42</v>
      </c>
      <c r="Q5" t="s">
        <v>43</v>
      </c>
    </row>
    <row r="6" spans="4:17" ht="15" thickBot="1" x14ac:dyDescent="0.35">
      <c r="D6" s="13"/>
      <c r="E6" s="13" t="s">
        <v>0</v>
      </c>
      <c r="F6" s="13" t="s">
        <v>26</v>
      </c>
      <c r="G6" s="13" t="s">
        <v>29</v>
      </c>
      <c r="H6" s="13" t="s">
        <v>30</v>
      </c>
      <c r="I6" s="13" t="s">
        <v>34</v>
      </c>
      <c r="J6" s="13" t="s">
        <v>35</v>
      </c>
      <c r="K6" s="14" t="s">
        <v>1</v>
      </c>
      <c r="L6" s="14" t="s">
        <v>2</v>
      </c>
      <c r="M6" s="14" t="s">
        <v>3</v>
      </c>
      <c r="N6" s="14" t="s">
        <v>36</v>
      </c>
      <c r="O6" s="14" t="s">
        <v>37</v>
      </c>
      <c r="P6" s="14" t="s">
        <v>40</v>
      </c>
      <c r="Q6" s="14" t="s">
        <v>41</v>
      </c>
    </row>
    <row r="7" spans="4:17" x14ac:dyDescent="0.3">
      <c r="D7" s="1" t="s">
        <v>8</v>
      </c>
      <c r="E7" s="1" t="s">
        <v>9</v>
      </c>
      <c r="F7" s="3" t="s">
        <v>27</v>
      </c>
      <c r="G7" s="3">
        <v>1000</v>
      </c>
      <c r="H7" s="7" t="s">
        <v>31</v>
      </c>
      <c r="I7" s="3">
        <v>1100</v>
      </c>
      <c r="J7" s="7" t="s">
        <v>31</v>
      </c>
      <c r="K7" s="15">
        <f>G7*1</f>
        <v>1000</v>
      </c>
      <c r="L7" s="3">
        <v>1100</v>
      </c>
      <c r="M7" s="3">
        <f>G7*1</f>
        <v>1000</v>
      </c>
      <c r="N7" s="3">
        <f>M7-L7</f>
        <v>-100</v>
      </c>
      <c r="O7" s="3">
        <f>M7-K7</f>
        <v>0</v>
      </c>
      <c r="P7" s="15">
        <f>M7/L7</f>
        <v>0.90909090909090906</v>
      </c>
      <c r="Q7" s="16">
        <f>M7/K7</f>
        <v>1</v>
      </c>
    </row>
    <row r="8" spans="4:17" x14ac:dyDescent="0.3">
      <c r="D8" s="4" t="s">
        <v>10</v>
      </c>
      <c r="E8" s="4" t="s">
        <v>11</v>
      </c>
      <c r="F8" s="3" t="s">
        <v>8</v>
      </c>
      <c r="G8" s="3">
        <v>800</v>
      </c>
      <c r="H8" s="7" t="s">
        <v>31</v>
      </c>
      <c r="I8" s="3">
        <v>800</v>
      </c>
      <c r="J8" s="7" t="s">
        <v>31</v>
      </c>
      <c r="K8" s="3">
        <f t="shared" ref="K8:K9" si="0">G8*1</f>
        <v>800</v>
      </c>
      <c r="L8" s="3">
        <v>800</v>
      </c>
      <c r="M8" s="3">
        <f t="shared" ref="M8:M9" si="1">G8*1</f>
        <v>800</v>
      </c>
      <c r="N8" s="3">
        <f t="shared" ref="N8:N12" si="2">M8-L8</f>
        <v>0</v>
      </c>
      <c r="O8" s="3">
        <f t="shared" ref="O8:O12" si="3">M8-K8</f>
        <v>0</v>
      </c>
      <c r="P8" s="3">
        <f t="shared" ref="P8:P12" si="4">M8/L8</f>
        <v>1</v>
      </c>
      <c r="Q8" s="16">
        <f t="shared" ref="Q8:Q12" si="5">M8/K8</f>
        <v>1</v>
      </c>
    </row>
    <row r="9" spans="4:17" x14ac:dyDescent="0.3">
      <c r="D9" s="4" t="s">
        <v>12</v>
      </c>
      <c r="E9" s="4" t="s">
        <v>13</v>
      </c>
      <c r="F9" s="3" t="s">
        <v>8</v>
      </c>
      <c r="G9" s="3">
        <v>500</v>
      </c>
      <c r="H9" s="7" t="s">
        <v>31</v>
      </c>
      <c r="I9" s="3">
        <v>400</v>
      </c>
      <c r="J9" s="7" t="s">
        <v>31</v>
      </c>
      <c r="K9" s="3">
        <f t="shared" si="0"/>
        <v>500</v>
      </c>
      <c r="L9" s="3">
        <v>400</v>
      </c>
      <c r="M9" s="3">
        <f t="shared" si="1"/>
        <v>500</v>
      </c>
      <c r="N9" s="3">
        <f t="shared" si="2"/>
        <v>100</v>
      </c>
      <c r="O9" s="3">
        <f t="shared" si="3"/>
        <v>0</v>
      </c>
      <c r="P9" s="3">
        <f t="shared" si="4"/>
        <v>1.25</v>
      </c>
      <c r="Q9" s="16">
        <f t="shared" si="5"/>
        <v>1</v>
      </c>
    </row>
    <row r="10" spans="4:17" x14ac:dyDescent="0.3">
      <c r="D10" s="4" t="s">
        <v>14</v>
      </c>
      <c r="E10" s="4" t="s">
        <v>15</v>
      </c>
      <c r="F10" s="3" t="s">
        <v>10</v>
      </c>
      <c r="G10" s="3">
        <v>1000</v>
      </c>
      <c r="H10" s="7" t="s">
        <v>32</v>
      </c>
      <c r="I10" s="3">
        <v>800</v>
      </c>
      <c r="J10" s="7" t="s">
        <v>32</v>
      </c>
      <c r="K10" s="3">
        <f>G10*0.5</f>
        <v>500</v>
      </c>
      <c r="L10" s="3">
        <v>800</v>
      </c>
      <c r="M10" s="3">
        <f>G10*0.5</f>
        <v>500</v>
      </c>
      <c r="N10" s="3">
        <f t="shared" si="2"/>
        <v>-300</v>
      </c>
      <c r="O10" s="3">
        <f t="shared" si="3"/>
        <v>0</v>
      </c>
      <c r="P10" s="3">
        <f t="shared" si="4"/>
        <v>0.625</v>
      </c>
      <c r="Q10" s="16">
        <f t="shared" si="5"/>
        <v>1</v>
      </c>
    </row>
    <row r="11" spans="4:17" ht="15" thickBot="1" x14ac:dyDescent="0.35">
      <c r="D11" s="6" t="s">
        <v>16</v>
      </c>
      <c r="E11" s="6" t="s">
        <v>17</v>
      </c>
      <c r="F11" s="5" t="s">
        <v>28</v>
      </c>
      <c r="G11" s="5">
        <f>[1]PV!K16</f>
        <v>0</v>
      </c>
      <c r="H11" s="8" t="s">
        <v>33</v>
      </c>
      <c r="I11" s="5">
        <v>0</v>
      </c>
      <c r="J11" s="8" t="s">
        <v>33</v>
      </c>
      <c r="K11" s="5">
        <v>0</v>
      </c>
      <c r="L11" s="5">
        <v>0</v>
      </c>
      <c r="M11" s="5">
        <v>0</v>
      </c>
      <c r="N11" s="5">
        <f t="shared" si="2"/>
        <v>0</v>
      </c>
      <c r="O11" s="5">
        <f t="shared" si="3"/>
        <v>0</v>
      </c>
      <c r="P11" s="5" t="e">
        <f t="shared" si="4"/>
        <v>#DIV/0!</v>
      </c>
      <c r="Q11" s="17" t="e">
        <f t="shared" si="5"/>
        <v>#DIV/0!</v>
      </c>
    </row>
    <row r="12" spans="4:17" ht="15" thickBot="1" x14ac:dyDescent="0.35">
      <c r="K12" s="11">
        <f>SUM(K7:K11)</f>
        <v>2800</v>
      </c>
      <c r="L12" s="11">
        <f t="shared" ref="L12:M12" si="6">SUM(L7:L11)</f>
        <v>3100</v>
      </c>
      <c r="M12" s="11">
        <f t="shared" si="6"/>
        <v>2800</v>
      </c>
      <c r="N12" s="11">
        <f t="shared" si="2"/>
        <v>-300</v>
      </c>
      <c r="O12" s="11">
        <f t="shared" si="3"/>
        <v>0</v>
      </c>
      <c r="P12" s="11">
        <f t="shared" si="4"/>
        <v>0.90322580645161288</v>
      </c>
      <c r="Q12" s="11">
        <f t="shared" si="5"/>
        <v>1</v>
      </c>
    </row>
    <row r="14" spans="4:17" x14ac:dyDescent="0.3">
      <c r="J14" s="18" t="s">
        <v>44</v>
      </c>
      <c r="K14">
        <f>SUM(G7:G11)</f>
        <v>3300</v>
      </c>
    </row>
    <row r="16" spans="4:17" ht="15" thickBot="1" x14ac:dyDescent="0.35"/>
    <row r="17" spans="4:14" ht="15" thickBot="1" x14ac:dyDescent="0.35">
      <c r="J17" s="19" t="s">
        <v>45</v>
      </c>
      <c r="K17" s="20">
        <f>K14/P12</f>
        <v>3653.5714285714289</v>
      </c>
      <c r="L17" s="20" t="s">
        <v>47</v>
      </c>
      <c r="M17" s="20"/>
      <c r="N17" s="21"/>
    </row>
    <row r="18" spans="4:14" ht="15" thickBot="1" x14ac:dyDescent="0.35">
      <c r="D18" t="s">
        <v>49</v>
      </c>
      <c r="J18" s="19" t="s">
        <v>46</v>
      </c>
      <c r="K18" s="20">
        <f>K17-L12</f>
        <v>553.5714285714289</v>
      </c>
      <c r="L18" s="20" t="s">
        <v>48</v>
      </c>
      <c r="M18" s="20"/>
      <c r="N18" s="21"/>
    </row>
    <row r="20" spans="4:14" x14ac:dyDescent="0.3">
      <c r="D20" t="s">
        <v>50</v>
      </c>
    </row>
    <row r="22" spans="4:14" x14ac:dyDescent="0.3">
      <c r="D22" t="s">
        <v>51</v>
      </c>
    </row>
    <row r="23" spans="4:14" x14ac:dyDescent="0.3">
      <c r="J23" s="22"/>
    </row>
    <row r="24" spans="4:14" x14ac:dyDescent="0.3">
      <c r="D24" t="s">
        <v>52</v>
      </c>
    </row>
    <row r="26" spans="4:14" x14ac:dyDescent="0.3">
      <c r="D26" t="s">
        <v>53</v>
      </c>
    </row>
    <row r="28" spans="4:14" x14ac:dyDescent="0.3">
      <c r="D28" t="s">
        <v>54</v>
      </c>
    </row>
    <row r="30" spans="4:14" x14ac:dyDescent="0.3">
      <c r="D30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2015-06-05T18:19:34Z</dcterms:created>
  <dcterms:modified xsi:type="dcterms:W3CDTF">2024-06-18T16:08:51Z</dcterms:modified>
</cp:coreProperties>
</file>