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94a7ee7f9ba2c774/Escritorio/"/>
    </mc:Choice>
  </mc:AlternateContent>
  <xr:revisionPtr revIDLastSave="6" documentId="8_{8EEC6995-D51E-42A7-8D65-F89899380A04}" xr6:coauthVersionLast="45" xr6:coauthVersionMax="45" xr10:uidLastSave="{0BF73828-560B-4A6A-9E55-52A769F3E09C}"/>
  <bookViews>
    <workbookView xWindow="-120" yWindow="-120" windowWidth="20730" windowHeight="11160" tabRatio="783" activeTab="1" xr2:uid="{00000000-000D-0000-FFFF-FFFF00000000}"/>
  </bookViews>
  <sheets>
    <sheet name="DNI" sheetId="8" r:id="rId1"/>
    <sheet name="Ejercicio 1" sheetId="11" r:id="rId2"/>
    <sheet name="Ejercicio  2" sheetId="13" r:id="rId3"/>
    <sheet name="Ejercicio 2A" sheetId="15" r:id="rId4"/>
    <sheet name="postales" sheetId="14" r:id="rId5"/>
  </sheets>
  <definedNames>
    <definedName name="hoja4" localSheetId="2">#REF!</definedName>
    <definedName name="hoja4">#REF!</definedName>
    <definedName name="tt" localSheetId="2">#REF!</definedName>
    <definedName name="tt">#REF!</definedName>
    <definedName name="xx" localSheetId="2">#REF!</definedName>
    <definedName name="x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3" l="1"/>
  <c r="F17" i="15"/>
  <c r="E17" i="15"/>
  <c r="G17" i="15" s="1"/>
  <c r="F13" i="15"/>
  <c r="E13" i="15"/>
  <c r="G13" i="15" s="1"/>
  <c r="F22" i="15"/>
  <c r="E22" i="15"/>
  <c r="G22" i="15" s="1"/>
  <c r="F8" i="15"/>
  <c r="E8" i="15"/>
  <c r="G8" i="15" s="1"/>
  <c r="F18" i="15"/>
  <c r="E18" i="15"/>
  <c r="G18" i="15" s="1"/>
  <c r="F24" i="15"/>
  <c r="E24" i="15"/>
  <c r="G24" i="15" s="1"/>
  <c r="F23" i="15"/>
  <c r="E23" i="15"/>
  <c r="G23" i="15" s="1"/>
  <c r="F15" i="15"/>
  <c r="E15" i="15"/>
  <c r="G15" i="15" s="1"/>
  <c r="F5" i="15"/>
  <c r="E5" i="15"/>
  <c r="G5" i="15" s="1"/>
  <c r="F7" i="15"/>
  <c r="E7" i="15"/>
  <c r="G7" i="15" s="1"/>
  <c r="F21" i="15"/>
  <c r="E21" i="15"/>
  <c r="G21" i="15" s="1"/>
  <c r="F11" i="15"/>
  <c r="E11" i="15"/>
  <c r="G11" i="15" s="1"/>
  <c r="F14" i="15"/>
  <c r="E14" i="15"/>
  <c r="G14" i="15" s="1"/>
  <c r="F25" i="15"/>
  <c r="E25" i="15"/>
  <c r="G25" i="15" s="1"/>
  <c r="G10" i="15"/>
  <c r="F10" i="15"/>
  <c r="E10" i="15"/>
  <c r="F19" i="15"/>
  <c r="E19" i="15"/>
  <c r="G19" i="15" s="1"/>
  <c r="F9" i="15"/>
  <c r="E9" i="15"/>
  <c r="G9" i="15" s="1"/>
  <c r="F16" i="15"/>
  <c r="E16" i="15"/>
  <c r="G16" i="15" s="1"/>
  <c r="G6" i="15"/>
  <c r="F6" i="15"/>
  <c r="E6" i="15"/>
  <c r="G12" i="15"/>
  <c r="F12" i="15"/>
  <c r="E12" i="15"/>
  <c r="F4" i="15"/>
  <c r="E4" i="15"/>
  <c r="G4" i="15" s="1"/>
  <c r="F20" i="15"/>
  <c r="E20" i="15"/>
  <c r="G20" i="15" s="1"/>
  <c r="F3" i="15"/>
  <c r="E3" i="15"/>
  <c r="G3" i="15" s="1"/>
  <c r="F2" i="15"/>
  <c r="E2" i="15"/>
  <c r="G2" i="15" s="1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5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5" i="13"/>
</calcChain>
</file>

<file path=xl/sharedStrings.xml><?xml version="1.0" encoding="utf-8"?>
<sst xmlns="http://schemas.openxmlformats.org/spreadsheetml/2006/main" count="126" uniqueCount="70">
  <si>
    <t>Alumno:</t>
  </si>
  <si>
    <t>PEGAR  AQUÍ FOTO DE SU DNI</t>
  </si>
  <si>
    <t>APELLIDO Y NOMBRE</t>
  </si>
  <si>
    <t>FINAL 1</t>
  </si>
  <si>
    <t>Provincia</t>
  </si>
  <si>
    <t>Código Postal</t>
  </si>
  <si>
    <t>Contagios</t>
  </si>
  <si>
    <t>Muertes</t>
  </si>
  <si>
    <t>Tipo</t>
  </si>
  <si>
    <t>Tasa de letalidad</t>
  </si>
  <si>
    <t>Clave</t>
  </si>
  <si>
    <t>Buenos Aires</t>
  </si>
  <si>
    <t>CABA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</si>
  <si>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</si>
  <si>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</si>
  <si>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</si>
  <si>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</si>
  <si>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</si>
  <si>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</si>
  <si>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</si>
  <si>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</si>
  <si>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</si>
  <si>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</si>
  <si>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</si>
  <si>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</si>
  <si>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</si>
  <si>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</si>
  <si>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</si>
  <si>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</si>
  <si>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</si>
  <si>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</si>
  <si>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</si>
  <si>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</si>
  <si>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</si>
  <si>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</si>
  <si>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Tabla de Códigos Postales</t>
  </si>
  <si>
    <t>Tierra del Fuego</t>
  </si>
  <si>
    <t xml:space="preserve">    Usar eje secundario si es necesario. Completar el gráfico con título, rótulo de ejes, etc.</t>
  </si>
  <si>
    <t>Dada la siguiente Tabla (datos en columnas A, C, D), utilizar las funciones ADECUADAS de Excel para:</t>
  </si>
  <si>
    <t>b) Completar Tipo en E según: Si tiene Contagios y 30 muertes o más poner A, si tiene contagios y menos de 30 muertes poner B, si tiene contagios y no tiene muertes poner C</t>
  </si>
  <si>
    <r>
      <t xml:space="preserve">d) Armar en G la clave con </t>
    </r>
    <r>
      <rPr>
        <b/>
        <sz val="11"/>
        <color theme="1"/>
        <rFont val="Calibri"/>
        <family val="2"/>
        <scheme val="minor"/>
      </rPr>
      <t>tipo-primeras dos letras de la provincia-Contagios. (Todo en mayúsculas)</t>
    </r>
    <r>
      <rPr>
        <sz val="10"/>
        <rFont val="Arial"/>
        <family val="2"/>
      </rPr>
      <t>. Por ej. A-BU-63204</t>
    </r>
  </si>
  <si>
    <r>
      <t xml:space="preserve">f) Realizar un gráfico </t>
    </r>
    <r>
      <rPr>
        <b/>
        <sz val="10"/>
        <rFont val="Arial"/>
        <family val="2"/>
      </rPr>
      <t>combinado</t>
    </r>
    <r>
      <rPr>
        <sz val="10"/>
        <rFont val="Arial"/>
        <family val="2"/>
      </rPr>
      <t xml:space="preserve"> mostrando la cantidad de contagios (como grafico de columna) y muertes (como grafico de líneas) de las 5 provincias con más contagios.</t>
    </r>
  </si>
  <si>
    <t>Final agosto 2020</t>
  </si>
  <si>
    <t>-</t>
  </si>
  <si>
    <t xml:space="preserve">Graficar en Freemat las funciones y=seno (2x)  e  y2= 2 coseno(x) para </t>
  </si>
  <si>
    <t>2-Graficarlas</t>
  </si>
  <si>
    <t>Señalar las intersecciones con eje x utilizando pequeñas rectas verticales</t>
  </si>
  <si>
    <t>1- Hallar y e y2. Mostrarlas  en una Tabla junto a x</t>
  </si>
  <si>
    <t>3- Definir los ejes entre [-4, 4] el x y [-3, 3] el eje y.</t>
  </si>
  <si>
    <t>4- Graficar con rectas verticales donde se observan las raíces (cinco)</t>
  </si>
  <si>
    <t>6- COPIAR en esta hoja los comandos utilizados y la gráfica obtenida.</t>
  </si>
  <si>
    <t>Regular+ 8</t>
  </si>
  <si>
    <t>Ejercicio 2. (5,5 puntos)</t>
  </si>
  <si>
    <t>e) Copiar la tabla a una hoja nueva, ponerle nombre Ejercicio 2A. Ordenar la tabla por cantidad de contagios de mayor a menor</t>
  </si>
  <si>
    <t>Ejercicio 1. (4,5 puntos)</t>
  </si>
  <si>
    <t>a) Completar los Códigos Postales a partir de la hoja postales</t>
  </si>
  <si>
    <t>considerar como mínimo 30 puntos, dx= 0,22.</t>
  </si>
  <si>
    <t>5- Completar el gráfico con Título FUNCIONES SENO Y COSENO, leyendas</t>
  </si>
  <si>
    <t>y títulos en los ejes</t>
  </si>
  <si>
    <t>c) Calcular en F la Tasa de letalidad, esto es el % de muertes respecto de la cantidad de contagios (calcular, REDONDEAR a dos decimales y expresar en %). Ejemplo: Buenos Aires es 2,00%</t>
  </si>
  <si>
    <t>g) Contar la cantidad de Tipo A en la celda I13</t>
  </si>
  <si>
    <t>Bargas, Santiago Dario.</t>
  </si>
  <si>
    <t xml:space="preserve"> y1  inline ('seno(2x)')</t>
  </si>
  <si>
    <t xml:space="preserve"> y2= inline('2cos(x)')</t>
  </si>
  <si>
    <t>x=-180:0.22:180</t>
  </si>
  <si>
    <t>xlabel('EJE X')</t>
  </si>
  <si>
    <t>ylabel('EJE Y')</t>
  </si>
  <si>
    <t>title('FUNCIONES SENO Y COSENO)</t>
  </si>
  <si>
    <t xml:space="preserve"> </t>
  </si>
  <si>
    <t>plot[y1,y2]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</si>
</sst>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 applyBorder="1"/>
    <xf numFmtId="0" fontId="1" fillId="0" borderId="2" xfId="0" applyFont="1" applyBorder="1"/>
    <xf numFmtId="0" fontId="3" fillId="0" borderId="4" xfId="0" applyFont="1" applyBorder="1"/>
    <xf numFmtId="0" fontId="0" fillId="0" borderId="5" xfId="0" applyBorder="1"/>
    <xf numFmtId="0" fontId="5" fillId="0" borderId="0" xfId="0" applyFont="1" applyAlignment="1">
      <alignment vertical="center"/>
    </xf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Fill="1" applyBorder="1"/>
    <xf numFmtId="0" fontId="6" fillId="0" borderId="0" xfId="0" applyFont="1"/>
    <xf numFmtId="0" fontId="0" fillId="2" borderId="5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1" fillId="3" borderId="9" xfId="0" applyFont="1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7" fillId="0" borderId="0" xfId="0" applyFont="1"/>
    <xf numFmtId="0" fontId="0" fillId="0" borderId="0" xfId="0" applyFill="1" applyBorder="1"/>
    <xf numFmtId="0" fontId="1" fillId="0" borderId="0" xfId="0" applyFont="1"/>
    <xf numFmtId="0" fontId="10" fillId="0" borderId="2" xfId="0" applyFont="1" applyBorder="1"/>
    <xf numFmtId="0" fontId="11" fillId="0" borderId="3" xfId="0" applyFont="1" applyBorder="1"/>
    <xf numFmtId="0" fontId="12" fillId="0" borderId="1" xfId="0" applyFont="1" applyFill="1" applyBorder="1" applyAlignment="1">
      <alignment horizontal="right"/>
    </xf>
    <xf numFmtId="0" fontId="11" fillId="0" borderId="0" xfId="0" applyFont="1"/>
    <xf numFmtId="0" fontId="9" fillId="0" borderId="0" xfId="0" applyFont="1" applyBorder="1"/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Fill="1" applyBorder="1" applyAlignment="1">
      <alignment horizontal="right"/>
    </xf>
    <xf numFmtId="0" fontId="5" fillId="0" borderId="0" xfId="0" applyFont="1"/>
    <xf numFmtId="0" fontId="11" fillId="0" borderId="5" xfId="0" applyFont="1" applyBorder="1"/>
    <xf numFmtId="0" fontId="10" fillId="0" borderId="0" xfId="0" applyFont="1"/>
    <xf numFmtId="0" fontId="8" fillId="0" borderId="5" xfId="0" applyFont="1" applyBorder="1" applyAlignment="1">
      <alignment horizontal="center"/>
    </xf>
    <xf numFmtId="0" fontId="8" fillId="0" borderId="0" xfId="0" applyFont="1"/>
    <xf numFmtId="0" fontId="0" fillId="2" borderId="5" xfId="0" applyFill="1" applyBorder="1"/>
    <xf numFmtId="0" fontId="13" fillId="0" borderId="0" xfId="0" applyFont="1"/>
    <xf numFmtId="0" fontId="11" fillId="0" borderId="0" xfId="0" applyFont="1" applyFill="1"/>
    <xf numFmtId="43" fontId="0" fillId="2" borderId="5" xfId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133351</xdr:colOff>
      <xdr:row>2</xdr:row>
      <xdr:rowOff>155375</xdr:rowOff>
    </xdr:from>
    <xdr:to>
      <xdr:col>4</xdr:col>
      <xdr:colOff>342901</xdr:colOff>
      <xdr:row>11</xdr:row>
      <xdr:rowOff>82747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170B6AD-8090-465C-9550-1E5C63792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1" y="479225"/>
          <a:ext cx="2495550" cy="14037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53340</xdr:rowOff>
    </xdr:from>
    <xdr:to>
      <xdr:col>6</xdr:col>
      <xdr:colOff>746759</xdr:colOff>
      <xdr:row>3</xdr:row>
      <xdr:rowOff>30480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601980"/>
          <a:ext cx="1051559" cy="25146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G5" sqref="G5"/>
    </sheetView>
  </sheetViews>
  <sheetFormatPr baseColWidth="10" defaultRowHeight="12.75" x14ac:dyDescent="0.2"/>
  <sheetData>
    <row r="1" spans="1:10" x14ac:dyDescent="0.2">
      <c r="A1" t="s">
        <v>1</v>
      </c>
      <c r="F1" s="17" t="s">
        <v>2</v>
      </c>
      <c r="G1" s="15"/>
      <c r="H1" s="15"/>
      <c r="I1" s="15"/>
      <c r="J1" s="16"/>
    </row>
    <row r="2" spans="1:10" s="6" customFormat="1" x14ac:dyDescent="0.2">
      <c r="F2" s="18"/>
      <c r="G2" s="19"/>
      <c r="H2" s="19"/>
      <c r="I2" s="19"/>
      <c r="J2" s="20"/>
    </row>
    <row r="3" spans="1:10" ht="13.5" thickBot="1" x14ac:dyDescent="0.25">
      <c r="F3" s="21" t="s">
        <v>61</v>
      </c>
      <c r="G3" s="22"/>
      <c r="H3" s="22"/>
      <c r="I3" s="22"/>
      <c r="J3" s="23"/>
    </row>
    <row r="4" spans="1:10" x14ac:dyDescent="0.2">
      <c r="B4" s="24"/>
      <c r="C4" s="25"/>
      <c r="D4" s="25"/>
      <c r="E4" s="26"/>
    </row>
    <row r="5" spans="1:10" x14ac:dyDescent="0.2">
      <c r="B5" s="27"/>
      <c r="C5" s="19"/>
      <c r="D5" s="19"/>
      <c r="E5" s="20"/>
      <c r="G5" s="28" t="s">
        <v>51</v>
      </c>
    </row>
    <row r="6" spans="1:10" x14ac:dyDescent="0.2">
      <c r="B6" s="27"/>
      <c r="C6" s="19"/>
      <c r="D6" s="19"/>
      <c r="E6" s="20"/>
    </row>
    <row r="7" spans="1:10" x14ac:dyDescent="0.2">
      <c r="B7" s="27"/>
      <c r="C7" s="19"/>
      <c r="D7" s="19"/>
      <c r="E7" s="20"/>
    </row>
    <row r="8" spans="1:10" x14ac:dyDescent="0.2">
      <c r="B8" s="27"/>
      <c r="C8" s="19"/>
      <c r="D8" s="19"/>
      <c r="E8" s="20"/>
    </row>
    <row r="9" spans="1:10" x14ac:dyDescent="0.2">
      <c r="B9" s="27"/>
      <c r="C9" s="19"/>
      <c r="D9" s="19"/>
      <c r="E9" s="20"/>
    </row>
    <row r="10" spans="1:10" x14ac:dyDescent="0.2">
      <c r="B10" s="27"/>
      <c r="C10" s="19"/>
      <c r="D10" s="19"/>
      <c r="E10" s="20"/>
    </row>
    <row r="11" spans="1:10" ht="13.5" thickBot="1" x14ac:dyDescent="0.25">
      <c r="B11" s="21"/>
      <c r="C11" s="22"/>
      <c r="D11" s="22"/>
      <c r="E11" s="23"/>
    </row>
    <row r="15" spans="1:10" x14ac:dyDescent="0.2">
      <c r="A15" s="30"/>
    </row>
    <row r="20" spans="1:2" x14ac:dyDescent="0.2">
      <c r="A20" s="28" t="s">
        <v>3</v>
      </c>
      <c r="B20" s="2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tabSelected="1" topLeftCell="A13" zoomScale="115" zoomScaleNormal="115" workbookViewId="0">
      <selection activeCell="D27" sqref="D27"/>
    </sheetView>
  </sheetViews>
  <sheetFormatPr baseColWidth="10" defaultColWidth="11.5703125" defaultRowHeight="12.75" x14ac:dyDescent="0.2"/>
  <cols>
    <col min="1" max="1" width="17.7109375" style="34" customWidth="1"/>
    <col min="2" max="5" width="11.5703125" style="34"/>
    <col min="6" max="6" width="5.5703125" style="34" customWidth="1"/>
    <col min="7" max="7" width="11.5703125" style="34"/>
    <col min="8" max="8" width="5.42578125" style="34" customWidth="1"/>
    <col min="9" max="16384" width="11.5703125" style="34"/>
  </cols>
  <sheetData>
    <row r="1" spans="1:6" ht="21.6" customHeight="1" thickBot="1" x14ac:dyDescent="0.3">
      <c r="A1" s="3" t="s">
        <v>42</v>
      </c>
      <c r="B1" s="31" t="s">
        <v>0</v>
      </c>
      <c r="C1" s="32"/>
      <c r="D1" s="32"/>
      <c r="E1" s="33"/>
    </row>
    <row r="2" spans="1:6" ht="21.6" customHeight="1" x14ac:dyDescent="0.25">
      <c r="A2" s="35" t="s">
        <v>54</v>
      </c>
      <c r="B2" s="36"/>
      <c r="C2" s="37"/>
      <c r="D2" s="37"/>
      <c r="E2" s="38"/>
    </row>
    <row r="3" spans="1:6" ht="21.6" customHeight="1" x14ac:dyDescent="0.25">
      <c r="A3" s="45" t="s">
        <v>44</v>
      </c>
      <c r="B3" s="6"/>
      <c r="C3" s="6"/>
      <c r="D3" s="6"/>
      <c r="E3" s="6"/>
      <c r="F3" s="41" t="s">
        <v>43</v>
      </c>
    </row>
    <row r="4" spans="1:6" ht="16.899999999999999" customHeight="1" x14ac:dyDescent="0.2">
      <c r="A4" s="6" t="s">
        <v>46</v>
      </c>
      <c r="B4" s="6"/>
      <c r="C4" s="6"/>
      <c r="D4" s="6"/>
      <c r="E4" s="6"/>
    </row>
    <row r="5" spans="1:6" x14ac:dyDescent="0.2">
      <c r="B5" s="6"/>
      <c r="C5" s="6"/>
      <c r="D5" s="6"/>
      <c r="E5" s="6"/>
    </row>
    <row r="6" spans="1:6" ht="15" x14ac:dyDescent="0.25">
      <c r="A6" s="39" t="s">
        <v>47</v>
      </c>
      <c r="D6" s="46"/>
      <c r="E6" s="46"/>
      <c r="F6" s="40">
        <v>1</v>
      </c>
    </row>
    <row r="7" spans="1:6" x14ac:dyDescent="0.2">
      <c r="A7" s="34" t="s">
        <v>56</v>
      </c>
      <c r="D7" s="46"/>
      <c r="E7" s="46"/>
      <c r="F7" s="40"/>
    </row>
    <row r="8" spans="1:6" x14ac:dyDescent="0.2">
      <c r="D8" s="46"/>
      <c r="E8" s="46"/>
      <c r="F8" s="40"/>
    </row>
    <row r="9" spans="1:6" x14ac:dyDescent="0.2">
      <c r="A9" s="34" t="s">
        <v>45</v>
      </c>
      <c r="F9" s="40">
        <v>1.2</v>
      </c>
    </row>
    <row r="10" spans="1:6" x14ac:dyDescent="0.2">
      <c r="F10" s="40"/>
    </row>
    <row r="11" spans="1:6" x14ac:dyDescent="0.2">
      <c r="A11" s="34" t="s">
        <v>48</v>
      </c>
      <c r="F11" s="40">
        <v>0.8</v>
      </c>
    </row>
    <row r="12" spans="1:6" x14ac:dyDescent="0.2">
      <c r="F12" s="40"/>
    </row>
    <row r="13" spans="1:6" x14ac:dyDescent="0.2">
      <c r="A13" s="34" t="s">
        <v>49</v>
      </c>
      <c r="F13" s="40">
        <v>1</v>
      </c>
    </row>
    <row r="14" spans="1:6" x14ac:dyDescent="0.2">
      <c r="F14" s="40"/>
    </row>
    <row r="15" spans="1:6" ht="15" x14ac:dyDescent="0.2">
      <c r="A15" s="5" t="s">
        <v>57</v>
      </c>
      <c r="F15" s="40">
        <v>0.5</v>
      </c>
    </row>
    <row r="16" spans="1:6" x14ac:dyDescent="0.2">
      <c r="A16" s="34" t="s">
        <v>58</v>
      </c>
      <c r="F16" s="40"/>
    </row>
    <row r="18" spans="1:1" ht="15" x14ac:dyDescent="0.2">
      <c r="A18" s="5" t="s">
        <v>50</v>
      </c>
    </row>
    <row r="21" spans="1:1" x14ac:dyDescent="0.2">
      <c r="A21" s="34" t="s">
        <v>62</v>
      </c>
    </row>
    <row r="22" spans="1:1" x14ac:dyDescent="0.2">
      <c r="A22" s="34" t="s">
        <v>63</v>
      </c>
    </row>
    <row r="23" spans="1:1" x14ac:dyDescent="0.2">
      <c r="A23" s="34" t="s">
        <v>64</v>
      </c>
    </row>
    <row r="24" spans="1:1" x14ac:dyDescent="0.2">
      <c r="A24" s="34" t="s">
        <v>69</v>
      </c>
    </row>
    <row r="26" spans="1:1" x14ac:dyDescent="0.2">
      <c r="A26" s="34" t="s">
        <v>65</v>
      </c>
    </row>
    <row r="27" spans="1:1" x14ac:dyDescent="0.2">
      <c r="A27" s="34" t="s">
        <v>66</v>
      </c>
    </row>
    <row r="28" spans="1:1" x14ac:dyDescent="0.2">
      <c r="A28" s="34" t="s">
        <v>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8"/>
  <sheetViews>
    <sheetView topLeftCell="A4" zoomScale="85" zoomScaleNormal="85" workbookViewId="0">
      <selection activeCell="I13" sqref="I13"/>
    </sheetView>
  </sheetViews>
  <sheetFormatPr baseColWidth="10" defaultColWidth="11.5703125" defaultRowHeight="12.75" x14ac:dyDescent="0.2"/>
  <cols>
    <col min="1" max="1" width="18.28515625" style="6" customWidth="1"/>
    <col min="2" max="2" width="13.7109375" style="6" customWidth="1"/>
    <col min="3" max="3" width="9.140625" style="6" customWidth="1"/>
    <col min="4" max="4" width="8.7109375" style="6" customWidth="1"/>
    <col min="5" max="5" width="7.28515625" style="9" customWidth="1"/>
    <col min="6" max="6" width="14.85546875" style="9" customWidth="1"/>
    <col min="7" max="7" width="11" style="9" customWidth="1"/>
    <col min="8" max="8" width="7.85546875" style="6" customWidth="1"/>
    <col min="9" max="9" width="11.5703125" style="6"/>
    <col min="10" max="10" width="5.140625" style="6" customWidth="1"/>
    <col min="11" max="11" width="11.5703125" style="6"/>
    <col min="12" max="12" width="4.42578125" style="6" customWidth="1"/>
    <col min="13" max="16384" width="11.5703125" style="6"/>
  </cols>
  <sheetData>
    <row r="1" spans="1:9" ht="21.6" customHeight="1" thickBot="1" x14ac:dyDescent="0.3">
      <c r="A1" s="3" t="s">
        <v>42</v>
      </c>
      <c r="B1" s="2" t="s">
        <v>0</v>
      </c>
      <c r="C1" s="8"/>
      <c r="D1" s="8"/>
      <c r="E1" s="10"/>
    </row>
    <row r="2" spans="1:9" ht="21.6" customHeight="1" x14ac:dyDescent="0.25">
      <c r="A2" s="1" t="s">
        <v>52</v>
      </c>
      <c r="C2" s="13" t="s">
        <v>38</v>
      </c>
      <c r="D2" s="7"/>
      <c r="E2" s="11"/>
    </row>
    <row r="3" spans="1:9" x14ac:dyDescent="0.2">
      <c r="A3" s="9"/>
      <c r="B3" s="9"/>
    </row>
    <row r="4" spans="1:9" ht="15" x14ac:dyDescent="0.25">
      <c r="A4" s="42" t="s">
        <v>4</v>
      </c>
      <c r="B4" s="42" t="s">
        <v>5</v>
      </c>
      <c r="C4" s="42" t="s">
        <v>6</v>
      </c>
      <c r="D4" s="42" t="s">
        <v>7</v>
      </c>
      <c r="E4" s="42" t="s">
        <v>8</v>
      </c>
      <c r="F4" s="42" t="s">
        <v>9</v>
      </c>
      <c r="G4" s="42" t="s">
        <v>10</v>
      </c>
      <c r="H4" s="4">
        <v>1</v>
      </c>
      <c r="I4" s="6" t="s">
        <v>55</v>
      </c>
    </row>
    <row r="5" spans="1:9" x14ac:dyDescent="0.2">
      <c r="A5" s="4" t="s">
        <v>11</v>
      </c>
      <c r="B5" s="44">
        <v>1900</v>
      </c>
      <c r="C5" s="4">
        <v>63204</v>
      </c>
      <c r="D5" s="4">
        <v>1061</v>
      </c>
      <c r="E5" s="14" t="str">
        <f>IF(D5=0,"C",(IF(D5&gt;30,"A","B")))</f>
        <v>A</v>
      </c>
      <c r="F5" s="47">
        <f>(D5*100)/C5</f>
        <v>1.6786912220745522</v>
      </c>
      <c r="G5" s="44" t="str">
        <f>CONCATENATE(E5,"-",(UPPER((MID(A5,1,2)))),"-",C5)</f>
        <v>A-BU-63204</v>
      </c>
      <c r="H5" s="4">
        <v>1</v>
      </c>
      <c r="I5" s="6" t="s">
        <v>39</v>
      </c>
    </row>
    <row r="6" spans="1:9" x14ac:dyDescent="0.2">
      <c r="A6" s="4" t="s">
        <v>12</v>
      </c>
      <c r="B6" s="44">
        <v>1400</v>
      </c>
      <c r="C6" s="4">
        <v>42311</v>
      </c>
      <c r="D6" s="4">
        <v>774</v>
      </c>
      <c r="E6" s="14" t="str">
        <f t="shared" ref="E6:E28" si="0">IF(D6=0,"C",(IF(D6&gt;30,"A","B")))</f>
        <v>A</v>
      </c>
      <c r="F6" s="47">
        <f t="shared" ref="F6:F28" si="1">(D6*100)/C6</f>
        <v>1.8293115265533786</v>
      </c>
      <c r="G6" s="44" t="str">
        <f t="shared" ref="G6:G28" si="2">CONCATENATE(E6,"-",(UPPER((MID(A6,1,2)))),"-",C6)</f>
        <v>A-CA-42311</v>
      </c>
      <c r="H6" s="4">
        <v>0.7</v>
      </c>
      <c r="I6" s="6" t="s">
        <v>59</v>
      </c>
    </row>
    <row r="7" spans="1:9" ht="15" x14ac:dyDescent="0.25">
      <c r="A7" s="4" t="s">
        <v>13</v>
      </c>
      <c r="B7" s="44">
        <v>3600</v>
      </c>
      <c r="C7" s="4">
        <v>41</v>
      </c>
      <c r="D7" s="4">
        <v>0</v>
      </c>
      <c r="E7" s="14" t="str">
        <f t="shared" si="0"/>
        <v>C</v>
      </c>
      <c r="F7" s="47">
        <f t="shared" si="1"/>
        <v>0</v>
      </c>
      <c r="G7" s="44" t="str">
        <f t="shared" si="2"/>
        <v>C-CA-41</v>
      </c>
      <c r="H7" s="12">
        <v>1</v>
      </c>
      <c r="I7" s="6" t="s">
        <v>40</v>
      </c>
    </row>
    <row r="8" spans="1:9" x14ac:dyDescent="0.2">
      <c r="A8" s="4" t="s">
        <v>14</v>
      </c>
      <c r="B8" s="44">
        <v>3500</v>
      </c>
      <c r="C8" s="4">
        <v>2793</v>
      </c>
      <c r="D8" s="4">
        <v>118</v>
      </c>
      <c r="E8" s="14" t="str">
        <f t="shared" si="0"/>
        <v>A</v>
      </c>
      <c r="F8" s="47">
        <f t="shared" si="1"/>
        <v>4.2248478338703901</v>
      </c>
      <c r="G8" s="44" t="str">
        <f t="shared" si="2"/>
        <v>A-CH-2793</v>
      </c>
      <c r="H8" s="4">
        <v>0.5</v>
      </c>
      <c r="I8" s="6" t="s">
        <v>53</v>
      </c>
    </row>
    <row r="9" spans="1:9" x14ac:dyDescent="0.2">
      <c r="A9" s="4" t="s">
        <v>15</v>
      </c>
      <c r="B9" s="44">
        <v>8700</v>
      </c>
      <c r="C9" s="4">
        <v>218</v>
      </c>
      <c r="D9" s="4">
        <v>2</v>
      </c>
      <c r="E9" s="14" t="str">
        <f t="shared" si="0"/>
        <v>B</v>
      </c>
      <c r="F9" s="47">
        <f t="shared" si="1"/>
        <v>0.91743119266055051</v>
      </c>
      <c r="G9" s="44" t="str">
        <f t="shared" si="2"/>
        <v>B-CH-218</v>
      </c>
      <c r="H9" s="4">
        <v>1</v>
      </c>
      <c r="I9" s="6" t="s">
        <v>41</v>
      </c>
    </row>
    <row r="10" spans="1:9" x14ac:dyDescent="0.2">
      <c r="A10" s="4" t="s">
        <v>16</v>
      </c>
      <c r="B10" s="44">
        <v>5000</v>
      </c>
      <c r="C10" s="4">
        <v>1060</v>
      </c>
      <c r="D10" s="4">
        <v>38</v>
      </c>
      <c r="E10" s="14" t="str">
        <f t="shared" si="0"/>
        <v>A</v>
      </c>
      <c r="F10" s="47">
        <f t="shared" si="1"/>
        <v>3.5849056603773586</v>
      </c>
      <c r="G10" s="44" t="str">
        <f t="shared" si="2"/>
        <v>A-CÓ-1060</v>
      </c>
      <c r="H10" s="4"/>
      <c r="I10" s="6" t="s">
        <v>37</v>
      </c>
    </row>
    <row r="11" spans="1:9" x14ac:dyDescent="0.2">
      <c r="A11" s="4" t="s">
        <v>17</v>
      </c>
      <c r="B11" s="44">
        <v>3400</v>
      </c>
      <c r="C11" s="4">
        <v>129</v>
      </c>
      <c r="D11" s="4">
        <v>0</v>
      </c>
      <c r="E11" s="14" t="str">
        <f t="shared" si="0"/>
        <v>C</v>
      </c>
      <c r="F11" s="47">
        <f t="shared" si="1"/>
        <v>0</v>
      </c>
      <c r="G11" s="44" t="str">
        <f t="shared" si="2"/>
        <v>C-CO-129</v>
      </c>
      <c r="H11" s="12">
        <v>0.3</v>
      </c>
      <c r="I11" s="6" t="s">
        <v>60</v>
      </c>
    </row>
    <row r="12" spans="1:9" x14ac:dyDescent="0.2">
      <c r="A12" s="4" t="s">
        <v>18</v>
      </c>
      <c r="B12" s="44">
        <v>3100</v>
      </c>
      <c r="C12" s="4">
        <v>576</v>
      </c>
      <c r="D12" s="4">
        <v>4</v>
      </c>
      <c r="E12" s="14" t="str">
        <f t="shared" si="0"/>
        <v>B</v>
      </c>
      <c r="F12" s="47">
        <f t="shared" si="1"/>
        <v>0.69444444444444442</v>
      </c>
      <c r="G12" s="44" t="str">
        <f t="shared" si="2"/>
        <v>B-EN-576</v>
      </c>
      <c r="I12" s="6">
        <f>SUMIF(E5:E28,"A",E5:E28)</f>
        <v>0</v>
      </c>
    </row>
    <row r="13" spans="1:9" x14ac:dyDescent="0.2">
      <c r="A13" s="4" t="s">
        <v>19</v>
      </c>
      <c r="B13" s="44">
        <v>4300</v>
      </c>
      <c r="C13" s="4">
        <v>75</v>
      </c>
      <c r="D13" s="4">
        <v>0</v>
      </c>
      <c r="E13" s="14" t="str">
        <f t="shared" si="0"/>
        <v>C</v>
      </c>
      <c r="F13" s="47">
        <f t="shared" si="1"/>
        <v>0</v>
      </c>
      <c r="G13" s="44" t="str">
        <f t="shared" si="2"/>
        <v>C-FO-75</v>
      </c>
    </row>
    <row r="14" spans="1:9" x14ac:dyDescent="0.2">
      <c r="A14" s="4" t="s">
        <v>20</v>
      </c>
      <c r="B14" s="44">
        <v>4600</v>
      </c>
      <c r="C14" s="4">
        <v>555</v>
      </c>
      <c r="D14" s="4">
        <v>1</v>
      </c>
      <c r="E14" s="14" t="str">
        <f t="shared" si="0"/>
        <v>B</v>
      </c>
      <c r="F14" s="47">
        <f t="shared" si="1"/>
        <v>0.18018018018018017</v>
      </c>
      <c r="G14" s="44" t="str">
        <f t="shared" si="2"/>
        <v>B-JU-555</v>
      </c>
    </row>
    <row r="15" spans="1:9" x14ac:dyDescent="0.2">
      <c r="A15" s="4" t="s">
        <v>21</v>
      </c>
      <c r="B15" s="44">
        <v>6300</v>
      </c>
      <c r="C15" s="4">
        <v>8</v>
      </c>
      <c r="D15" s="4">
        <v>0</v>
      </c>
      <c r="E15" s="14" t="str">
        <f t="shared" si="0"/>
        <v>C</v>
      </c>
      <c r="F15" s="47">
        <f t="shared" si="1"/>
        <v>0</v>
      </c>
      <c r="G15" s="44" t="str">
        <f t="shared" si="2"/>
        <v>C-LA-8</v>
      </c>
    </row>
    <row r="16" spans="1:9" x14ac:dyDescent="0.2">
      <c r="A16" s="4" t="s">
        <v>22</v>
      </c>
      <c r="B16" s="44">
        <v>5300</v>
      </c>
      <c r="C16" s="4">
        <v>161</v>
      </c>
      <c r="D16" s="4">
        <v>13</v>
      </c>
      <c r="E16" s="14" t="str">
        <f t="shared" si="0"/>
        <v>B</v>
      </c>
      <c r="F16" s="47">
        <f t="shared" si="1"/>
        <v>8.0745341614906838</v>
      </c>
      <c r="G16" s="44" t="str">
        <f t="shared" si="2"/>
        <v>B-LA-161</v>
      </c>
      <c r="H16" s="7"/>
    </row>
    <row r="17" spans="1:11" x14ac:dyDescent="0.2">
      <c r="A17" s="4" t="s">
        <v>23</v>
      </c>
      <c r="B17" s="44">
        <v>5500</v>
      </c>
      <c r="C17" s="4">
        <v>386</v>
      </c>
      <c r="D17" s="4">
        <v>11</v>
      </c>
      <c r="E17" s="14" t="str">
        <f t="shared" si="0"/>
        <v>B</v>
      </c>
      <c r="F17" s="47">
        <f t="shared" si="1"/>
        <v>2.849740932642487</v>
      </c>
      <c r="G17" s="44" t="str">
        <f t="shared" si="2"/>
        <v>B-ME-386</v>
      </c>
      <c r="H17" s="7"/>
    </row>
    <row r="18" spans="1:11" x14ac:dyDescent="0.2">
      <c r="A18" s="4" t="s">
        <v>24</v>
      </c>
      <c r="B18" s="44">
        <v>3300</v>
      </c>
      <c r="C18" s="4">
        <v>41</v>
      </c>
      <c r="D18" s="4">
        <v>2</v>
      </c>
      <c r="E18" s="14" t="str">
        <f t="shared" si="0"/>
        <v>B</v>
      </c>
      <c r="F18" s="47">
        <f t="shared" si="1"/>
        <v>4.8780487804878048</v>
      </c>
      <c r="G18" s="44" t="str">
        <f t="shared" si="2"/>
        <v>B-MI-41</v>
      </c>
      <c r="J18" s="29"/>
    </row>
    <row r="19" spans="1:11" x14ac:dyDescent="0.2">
      <c r="A19" s="4" t="s">
        <v>25</v>
      </c>
      <c r="B19" s="44">
        <v>8300</v>
      </c>
      <c r="C19" s="4">
        <v>811</v>
      </c>
      <c r="D19" s="4">
        <v>20</v>
      </c>
      <c r="E19" s="14" t="str">
        <f t="shared" si="0"/>
        <v>B</v>
      </c>
      <c r="F19" s="47">
        <f t="shared" si="1"/>
        <v>2.466091245376079</v>
      </c>
      <c r="G19" s="44" t="str">
        <f t="shared" si="2"/>
        <v>B-NE-811</v>
      </c>
      <c r="J19" s="29"/>
    </row>
    <row r="20" spans="1:11" x14ac:dyDescent="0.2">
      <c r="A20" s="4" t="s">
        <v>26</v>
      </c>
      <c r="B20" s="44">
        <v>8500</v>
      </c>
      <c r="C20" s="4">
        <v>1215</v>
      </c>
      <c r="D20" s="4">
        <v>52</v>
      </c>
      <c r="E20" s="14" t="str">
        <f t="shared" si="0"/>
        <v>A</v>
      </c>
      <c r="F20" s="47">
        <f t="shared" si="1"/>
        <v>4.2798353909465021</v>
      </c>
      <c r="G20" s="44" t="str">
        <f t="shared" si="2"/>
        <v>A-RÍ-1215</v>
      </c>
      <c r="J20" s="29"/>
    </row>
    <row r="21" spans="1:11" x14ac:dyDescent="0.2">
      <c r="A21" s="4" t="s">
        <v>27</v>
      </c>
      <c r="B21" s="44">
        <v>4400</v>
      </c>
      <c r="C21" s="4">
        <v>145</v>
      </c>
      <c r="D21" s="4">
        <v>2</v>
      </c>
      <c r="E21" s="14" t="str">
        <f t="shared" si="0"/>
        <v>B</v>
      </c>
      <c r="F21" s="47">
        <f t="shared" si="1"/>
        <v>1.3793103448275863</v>
      </c>
      <c r="G21" s="44" t="str">
        <f t="shared" si="2"/>
        <v>B-SA-145</v>
      </c>
      <c r="J21" s="29"/>
      <c r="K21" s="6" t="s">
        <v>68</v>
      </c>
    </row>
    <row r="22" spans="1:11" x14ac:dyDescent="0.2">
      <c r="A22" s="4" t="s">
        <v>28</v>
      </c>
      <c r="B22" s="44">
        <v>5400</v>
      </c>
      <c r="C22" s="4">
        <v>14</v>
      </c>
      <c r="D22" s="4">
        <v>0</v>
      </c>
      <c r="E22" s="14" t="str">
        <f t="shared" si="0"/>
        <v>C</v>
      </c>
      <c r="F22" s="47">
        <f t="shared" si="1"/>
        <v>0</v>
      </c>
      <c r="G22" s="44" t="str">
        <f t="shared" si="2"/>
        <v>C-SA-14</v>
      </c>
      <c r="J22" s="29"/>
    </row>
    <row r="23" spans="1:11" x14ac:dyDescent="0.2">
      <c r="A23" s="4" t="s">
        <v>29</v>
      </c>
      <c r="B23" s="44">
        <v>5700</v>
      </c>
      <c r="C23" s="4">
        <v>13</v>
      </c>
      <c r="D23" s="4">
        <v>0</v>
      </c>
      <c r="E23" s="14" t="str">
        <f t="shared" si="0"/>
        <v>C</v>
      </c>
      <c r="F23" s="47">
        <f t="shared" si="1"/>
        <v>0</v>
      </c>
      <c r="G23" s="44" t="str">
        <f t="shared" si="2"/>
        <v>C-SA-13</v>
      </c>
      <c r="J23" s="29"/>
    </row>
    <row r="24" spans="1:11" x14ac:dyDescent="0.2">
      <c r="A24" s="4" t="s">
        <v>30</v>
      </c>
      <c r="B24" s="44">
        <v>9400</v>
      </c>
      <c r="C24" s="4">
        <v>83</v>
      </c>
      <c r="D24" s="4">
        <v>0</v>
      </c>
      <c r="E24" s="14" t="str">
        <f t="shared" si="0"/>
        <v>C</v>
      </c>
      <c r="F24" s="47">
        <f t="shared" si="1"/>
        <v>0</v>
      </c>
      <c r="G24" s="44" t="str">
        <f t="shared" si="2"/>
        <v>C-SA-83</v>
      </c>
      <c r="J24" s="29"/>
    </row>
    <row r="25" spans="1:11" x14ac:dyDescent="0.2">
      <c r="A25" s="4" t="s">
        <v>31</v>
      </c>
      <c r="B25" s="44">
        <v>3000</v>
      </c>
      <c r="C25" s="4">
        <v>606</v>
      </c>
      <c r="D25" s="4">
        <v>8</v>
      </c>
      <c r="E25" s="14" t="str">
        <f t="shared" si="0"/>
        <v>B</v>
      </c>
      <c r="F25" s="47">
        <f t="shared" si="1"/>
        <v>1.3201320132013201</v>
      </c>
      <c r="G25" s="44" t="str">
        <f t="shared" si="2"/>
        <v>B-SA-606</v>
      </c>
      <c r="J25" s="29"/>
    </row>
    <row r="26" spans="1:11" x14ac:dyDescent="0.2">
      <c r="A26" s="4" t="s">
        <v>32</v>
      </c>
      <c r="B26" s="44">
        <v>4200</v>
      </c>
      <c r="C26" s="4">
        <v>37</v>
      </c>
      <c r="D26" s="4">
        <v>0</v>
      </c>
      <c r="E26" s="14" t="str">
        <f t="shared" si="0"/>
        <v>C</v>
      </c>
      <c r="F26" s="47">
        <f t="shared" si="1"/>
        <v>0</v>
      </c>
      <c r="G26" s="44" t="str">
        <f t="shared" si="2"/>
        <v>C-SA-37</v>
      </c>
      <c r="J26" s="7"/>
    </row>
    <row r="27" spans="1:11" x14ac:dyDescent="0.2">
      <c r="A27" s="4" t="s">
        <v>33</v>
      </c>
      <c r="B27" s="44">
        <v>9410</v>
      </c>
      <c r="C27" s="4">
        <v>208</v>
      </c>
      <c r="D27" s="4">
        <v>1</v>
      </c>
      <c r="E27" s="14" t="str">
        <f t="shared" si="0"/>
        <v>B</v>
      </c>
      <c r="F27" s="47">
        <f t="shared" si="1"/>
        <v>0.48076923076923078</v>
      </c>
      <c r="G27" s="44" t="str">
        <f t="shared" si="2"/>
        <v>B-TI-208</v>
      </c>
      <c r="J27" s="7"/>
    </row>
    <row r="28" spans="1:11" x14ac:dyDescent="0.2">
      <c r="A28" s="4" t="s">
        <v>34</v>
      </c>
      <c r="B28" s="44">
        <v>4000</v>
      </c>
      <c r="C28" s="4">
        <v>93</v>
      </c>
      <c r="D28" s="4">
        <v>5</v>
      </c>
      <c r="E28" s="14" t="str">
        <f t="shared" si="0"/>
        <v>B</v>
      </c>
      <c r="F28" s="47">
        <f t="shared" si="1"/>
        <v>5.376344086021505</v>
      </c>
      <c r="G28" s="44" t="str">
        <f t="shared" si="2"/>
        <v>B-TU-93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EDBF-8C57-4619-A1BE-9ACF99EFCCFB}">
  <dimension ref="A1:H25"/>
  <sheetViews>
    <sheetView workbookViewId="0">
      <selection activeCell="B16" sqref="B16"/>
    </sheetView>
  </sheetViews>
  <sheetFormatPr baseColWidth="10" defaultRowHeight="12.75" x14ac:dyDescent="0.2"/>
  <sheetData>
    <row r="1" spans="1:8" ht="15" x14ac:dyDescent="0.25">
      <c r="A1" s="42" t="s">
        <v>4</v>
      </c>
      <c r="B1" s="42" t="s">
        <v>5</v>
      </c>
      <c r="C1" s="42" t="s">
        <v>6</v>
      </c>
      <c r="D1" s="42" t="s">
        <v>7</v>
      </c>
      <c r="E1" s="42" t="s">
        <v>8</v>
      </c>
      <c r="F1" s="42" t="s">
        <v>9</v>
      </c>
      <c r="G1" s="42" t="s">
        <v>10</v>
      </c>
      <c r="H1" s="4">
        <v>1</v>
      </c>
    </row>
    <row r="2" spans="1:8" x14ac:dyDescent="0.2">
      <c r="A2" s="4" t="s">
        <v>11</v>
      </c>
      <c r="B2" s="44">
        <v>1900</v>
      </c>
      <c r="C2" s="4">
        <v>63204</v>
      </c>
      <c r="D2" s="4">
        <v>1061</v>
      </c>
      <c r="E2" s="14" t="str">
        <f>IF(D2=0,"C",(IF(D2&gt;30,"A","B")))</f>
        <v>A</v>
      </c>
      <c r="F2" s="47">
        <f>(D2*100)/C2</f>
        <v>1.6786912220745522</v>
      </c>
      <c r="G2" s="44" t="str">
        <f>CONCATENATE(E2,"-",(UPPER((MID(A2,1,2)))),"-",C2)</f>
        <v>A-BU-63204</v>
      </c>
      <c r="H2" s="4">
        <v>1</v>
      </c>
    </row>
    <row r="3" spans="1:8" x14ac:dyDescent="0.2">
      <c r="A3" s="4" t="s">
        <v>12</v>
      </c>
      <c r="B3" s="44">
        <v>1400</v>
      </c>
      <c r="C3" s="4">
        <v>42311</v>
      </c>
      <c r="D3" s="4">
        <v>774</v>
      </c>
      <c r="E3" s="14" t="str">
        <f>IF(D3=0,"C",(IF(D3&gt;30,"A","B")))</f>
        <v>A</v>
      </c>
      <c r="F3" s="47">
        <f>(D3*100)/C3</f>
        <v>1.8293115265533786</v>
      </c>
      <c r="G3" s="44" t="str">
        <f>CONCATENATE(E3,"-",(UPPER((MID(A3,1,2)))),"-",C3)</f>
        <v>A-CA-42311</v>
      </c>
      <c r="H3" s="4">
        <v>0.7</v>
      </c>
    </row>
    <row r="4" spans="1:8" x14ac:dyDescent="0.2">
      <c r="A4" s="4" t="s">
        <v>14</v>
      </c>
      <c r="B4" s="44">
        <v>3500</v>
      </c>
      <c r="C4" s="4">
        <v>2793</v>
      </c>
      <c r="D4" s="4">
        <v>118</v>
      </c>
      <c r="E4" s="14" t="str">
        <f>IF(D4=0,"C",(IF(D4&gt;30,"A","B")))</f>
        <v>A</v>
      </c>
      <c r="F4" s="47">
        <f>(D4*100)/C4</f>
        <v>4.2248478338703901</v>
      </c>
      <c r="G4" s="44" t="str">
        <f>CONCATENATE(E4,"-",(UPPER((MID(A4,1,2)))),"-",C4)</f>
        <v>A-CH-2793</v>
      </c>
      <c r="H4" s="4">
        <v>0.5</v>
      </c>
    </row>
    <row r="5" spans="1:8" x14ac:dyDescent="0.2">
      <c r="A5" s="4" t="s">
        <v>26</v>
      </c>
      <c r="B5" s="44">
        <v>8500</v>
      </c>
      <c r="C5" s="4">
        <v>1215</v>
      </c>
      <c r="D5" s="4">
        <v>52</v>
      </c>
      <c r="E5" s="14" t="str">
        <f>IF(D5=0,"C",(IF(D5&gt;30,"A","B")))</f>
        <v>A</v>
      </c>
      <c r="F5" s="47">
        <f>(D5*100)/C5</f>
        <v>4.2798353909465021</v>
      </c>
      <c r="G5" s="44" t="str">
        <f>CONCATENATE(E5,"-",(UPPER((MID(A5,1,2)))),"-",C5)</f>
        <v>A-RÍ-1215</v>
      </c>
      <c r="H5" s="4"/>
    </row>
    <row r="6" spans="1:8" x14ac:dyDescent="0.2">
      <c r="A6" s="4" t="s">
        <v>16</v>
      </c>
      <c r="B6" s="44">
        <v>5000</v>
      </c>
      <c r="C6" s="4">
        <v>1060</v>
      </c>
      <c r="D6" s="4">
        <v>38</v>
      </c>
      <c r="E6" s="14" t="str">
        <f>IF(D6=0,"C",(IF(D6&gt;30,"A","B")))</f>
        <v>A</v>
      </c>
      <c r="F6" s="47">
        <f>(D6*100)/C6</f>
        <v>3.5849056603773586</v>
      </c>
      <c r="G6" s="44" t="str">
        <f>CONCATENATE(E6,"-",(UPPER((MID(A6,1,2)))),"-",C6)</f>
        <v>A-CÓ-1060</v>
      </c>
      <c r="H6" s="4"/>
    </row>
    <row r="7" spans="1:8" x14ac:dyDescent="0.2">
      <c r="A7" s="4" t="s">
        <v>25</v>
      </c>
      <c r="B7" s="44">
        <v>8300</v>
      </c>
      <c r="C7" s="4">
        <v>811</v>
      </c>
      <c r="D7" s="4">
        <v>20</v>
      </c>
      <c r="E7" s="14" t="str">
        <f>IF(D7=0,"C",(IF(D7&gt;30,"A","B")))</f>
        <v>B</v>
      </c>
      <c r="F7" s="47">
        <f>(D7*100)/C7</f>
        <v>2.466091245376079</v>
      </c>
      <c r="G7" s="44" t="str">
        <f>CONCATENATE(E7,"-",(UPPER((MID(A7,1,2)))),"-",C7)</f>
        <v>B-NE-811</v>
      </c>
      <c r="H7" s="4"/>
    </row>
    <row r="8" spans="1:8" x14ac:dyDescent="0.2">
      <c r="A8" s="4" t="s">
        <v>31</v>
      </c>
      <c r="B8" s="44">
        <v>3000</v>
      </c>
      <c r="C8" s="4">
        <v>606</v>
      </c>
      <c r="D8" s="4">
        <v>8</v>
      </c>
      <c r="E8" s="14" t="str">
        <f>IF(D8=0,"C",(IF(D8&gt;30,"A","B")))</f>
        <v>B</v>
      </c>
      <c r="F8" s="47">
        <f>(D8*100)/C8</f>
        <v>1.3201320132013201</v>
      </c>
      <c r="G8" s="44" t="str">
        <f>CONCATENATE(E8,"-",(UPPER((MID(A8,1,2)))),"-",C8)</f>
        <v>B-SA-606</v>
      </c>
      <c r="H8" s="4"/>
    </row>
    <row r="9" spans="1:8" x14ac:dyDescent="0.2">
      <c r="A9" s="4" t="s">
        <v>18</v>
      </c>
      <c r="B9" s="44">
        <v>3100</v>
      </c>
      <c r="C9" s="4">
        <v>576</v>
      </c>
      <c r="D9" s="4">
        <v>4</v>
      </c>
      <c r="E9" s="14" t="str">
        <f>IF(D9=0,"C",(IF(D9&gt;30,"A","B")))</f>
        <v>B</v>
      </c>
      <c r="F9" s="47">
        <f>(D9*100)/C9</f>
        <v>0.69444444444444442</v>
      </c>
      <c r="G9" s="44" t="str">
        <f>CONCATENATE(E9,"-",(UPPER((MID(A9,1,2)))),"-",C9)</f>
        <v>B-EN-576</v>
      </c>
      <c r="H9" s="6"/>
    </row>
    <row r="10" spans="1:8" x14ac:dyDescent="0.2">
      <c r="A10" s="4" t="s">
        <v>20</v>
      </c>
      <c r="B10" s="44">
        <v>4600</v>
      </c>
      <c r="C10" s="4">
        <v>555</v>
      </c>
      <c r="D10" s="4">
        <v>1</v>
      </c>
      <c r="E10" s="14" t="str">
        <f>IF(D10=0,"C",(IF(D10&gt;30,"A","B")))</f>
        <v>B</v>
      </c>
      <c r="F10" s="47">
        <f>(D10*100)/C10</f>
        <v>0.18018018018018017</v>
      </c>
      <c r="G10" s="44" t="str">
        <f>CONCATENATE(E10,"-",(UPPER((MID(A10,1,2)))),"-",C10)</f>
        <v>B-JU-555</v>
      </c>
      <c r="H10" s="6"/>
    </row>
    <row r="11" spans="1:8" x14ac:dyDescent="0.2">
      <c r="A11" s="4" t="s">
        <v>23</v>
      </c>
      <c r="B11" s="44">
        <v>5500</v>
      </c>
      <c r="C11" s="4">
        <v>386</v>
      </c>
      <c r="D11" s="4">
        <v>11</v>
      </c>
      <c r="E11" s="14" t="str">
        <f>IF(D11=0,"C",(IF(D11&gt;30,"A","B")))</f>
        <v>B</v>
      </c>
      <c r="F11" s="47">
        <f>(D11*100)/C11</f>
        <v>2.849740932642487</v>
      </c>
      <c r="G11" s="44" t="str">
        <f>CONCATENATE(E11,"-",(UPPER((MID(A11,1,2)))),"-",C11)</f>
        <v>B-ME-386</v>
      </c>
      <c r="H11" s="7"/>
    </row>
    <row r="12" spans="1:8" x14ac:dyDescent="0.2">
      <c r="A12" s="4" t="s">
        <v>15</v>
      </c>
      <c r="B12" s="44">
        <v>8700</v>
      </c>
      <c r="C12" s="4">
        <v>218</v>
      </c>
      <c r="D12" s="4">
        <v>2</v>
      </c>
      <c r="E12" s="14" t="str">
        <f>IF(D12=0,"C",(IF(D12&gt;30,"A","B")))</f>
        <v>B</v>
      </c>
      <c r="F12" s="47">
        <f>(D12*100)/C12</f>
        <v>0.91743119266055051</v>
      </c>
      <c r="G12" s="44" t="str">
        <f>CONCATENATE(E12,"-",(UPPER((MID(A12,1,2)))),"-",C12)</f>
        <v>B-CH-218</v>
      </c>
      <c r="H12" s="7">
        <v>1</v>
      </c>
    </row>
    <row r="13" spans="1:8" x14ac:dyDescent="0.2">
      <c r="A13" s="4" t="s">
        <v>33</v>
      </c>
      <c r="B13" s="44">
        <v>9410</v>
      </c>
      <c r="C13" s="4">
        <v>208</v>
      </c>
      <c r="D13" s="4">
        <v>1</v>
      </c>
      <c r="E13" s="14" t="str">
        <f>IF(D13=0,"C",(IF(D13&gt;30,"A","B")))</f>
        <v>B</v>
      </c>
      <c r="F13" s="47">
        <f>(D13*100)/C13</f>
        <v>0.48076923076923078</v>
      </c>
      <c r="G13" s="44" t="str">
        <f>CONCATENATE(E13,"-",(UPPER((MID(A13,1,2)))),"-",C13)</f>
        <v>B-TI-208</v>
      </c>
      <c r="H13" s="6"/>
    </row>
    <row r="14" spans="1:8" x14ac:dyDescent="0.2">
      <c r="A14" s="4" t="s">
        <v>22</v>
      </c>
      <c r="B14" s="44">
        <v>5300</v>
      </c>
      <c r="C14" s="4">
        <v>161</v>
      </c>
      <c r="D14" s="4">
        <v>13</v>
      </c>
      <c r="E14" s="14" t="str">
        <f>IF(D14=0,"C",(IF(D14&gt;30,"A","B")))</f>
        <v>B</v>
      </c>
      <c r="F14" s="47">
        <f>(D14*100)/C14</f>
        <v>8.0745341614906838</v>
      </c>
      <c r="G14" s="44" t="str">
        <f>CONCATENATE(E14,"-",(UPPER((MID(A14,1,2)))),"-",C14)</f>
        <v>B-LA-161</v>
      </c>
      <c r="H14" s="7"/>
    </row>
    <row r="15" spans="1:8" x14ac:dyDescent="0.2">
      <c r="A15" s="4" t="s">
        <v>27</v>
      </c>
      <c r="B15" s="44">
        <v>4400</v>
      </c>
      <c r="C15" s="4">
        <v>145</v>
      </c>
      <c r="D15" s="4">
        <v>2</v>
      </c>
      <c r="E15" s="14" t="str">
        <f>IF(D15=0,"C",(IF(D15&gt;30,"A","B")))</f>
        <v>B</v>
      </c>
      <c r="F15" s="47">
        <f>(D15*100)/C15</f>
        <v>1.3793103448275863</v>
      </c>
      <c r="G15" s="44" t="str">
        <f>CONCATENATE(E15,"-",(UPPER((MID(A15,1,2)))),"-",C15)</f>
        <v>B-SA-145</v>
      </c>
      <c r="H15" s="6"/>
    </row>
    <row r="16" spans="1:8" x14ac:dyDescent="0.2">
      <c r="A16" s="4" t="s">
        <v>17</v>
      </c>
      <c r="B16" s="44">
        <v>3400</v>
      </c>
      <c r="C16" s="4">
        <v>129</v>
      </c>
      <c r="D16" s="4">
        <v>0</v>
      </c>
      <c r="E16" s="14" t="str">
        <f>IF(D16=0,"C",(IF(D16&gt;30,"A","B")))</f>
        <v>C</v>
      </c>
      <c r="F16" s="47">
        <f>(D16*100)/C16</f>
        <v>0</v>
      </c>
      <c r="G16" s="44" t="str">
        <f>CONCATENATE(E16,"-",(UPPER((MID(A16,1,2)))),"-",C16)</f>
        <v>C-CO-129</v>
      </c>
      <c r="H16" s="29">
        <v>0.3</v>
      </c>
    </row>
    <row r="17" spans="1:8" x14ac:dyDescent="0.2">
      <c r="A17" s="4" t="s">
        <v>34</v>
      </c>
      <c r="B17" s="44">
        <v>4000</v>
      </c>
      <c r="C17" s="4">
        <v>93</v>
      </c>
      <c r="D17" s="4">
        <v>5</v>
      </c>
      <c r="E17" s="14" t="str">
        <f>IF(D17=0,"C",(IF(D17&gt;30,"A","B")))</f>
        <v>B</v>
      </c>
      <c r="F17" s="47">
        <f>(D17*100)/C17</f>
        <v>5.376344086021505</v>
      </c>
      <c r="G17" s="44" t="str">
        <f>CONCATENATE(E17,"-",(UPPER((MID(A17,1,2)))),"-",C17)</f>
        <v>B-TU-93</v>
      </c>
      <c r="H17" s="6"/>
    </row>
    <row r="18" spans="1:8" x14ac:dyDescent="0.2">
      <c r="A18" s="4" t="s">
        <v>30</v>
      </c>
      <c r="B18" s="44">
        <v>9400</v>
      </c>
      <c r="C18" s="4">
        <v>83</v>
      </c>
      <c r="D18" s="4">
        <v>0</v>
      </c>
      <c r="E18" s="14" t="str">
        <f>IF(D18=0,"C",(IF(D18&gt;30,"A","B")))</f>
        <v>C</v>
      </c>
      <c r="F18" s="47">
        <f>(D18*100)/C18</f>
        <v>0</v>
      </c>
      <c r="G18" s="44" t="str">
        <f>CONCATENATE(E18,"-",(UPPER((MID(A18,1,2)))),"-",C18)</f>
        <v>C-SA-83</v>
      </c>
      <c r="H18" s="6"/>
    </row>
    <row r="19" spans="1:8" x14ac:dyDescent="0.2">
      <c r="A19" s="4" t="s">
        <v>19</v>
      </c>
      <c r="B19" s="44">
        <v>4300</v>
      </c>
      <c r="C19" s="4">
        <v>75</v>
      </c>
      <c r="D19" s="4">
        <v>0</v>
      </c>
      <c r="E19" s="14" t="str">
        <f>IF(D19=0,"C",(IF(D19&gt;30,"A","B")))</f>
        <v>C</v>
      </c>
      <c r="F19" s="47">
        <f>(D19*100)/C19</f>
        <v>0</v>
      </c>
      <c r="G19" s="44" t="str">
        <f>CONCATENATE(E19,"-",(UPPER((MID(A19,1,2)))),"-",C19)</f>
        <v>C-FO-75</v>
      </c>
      <c r="H19" s="6"/>
    </row>
    <row r="20" spans="1:8" x14ac:dyDescent="0.2">
      <c r="A20" s="4" t="s">
        <v>13</v>
      </c>
      <c r="B20" s="44">
        <v>3600</v>
      </c>
      <c r="C20" s="4">
        <v>41</v>
      </c>
      <c r="D20" s="4">
        <v>0</v>
      </c>
      <c r="E20" s="14" t="str">
        <f>IF(D20=0,"C",(IF(D20&gt;30,"A","B")))</f>
        <v>C</v>
      </c>
      <c r="F20" s="47">
        <f>(D20*100)/C20</f>
        <v>0</v>
      </c>
      <c r="G20" s="44" t="str">
        <f>CONCATENATE(E20,"-",(UPPER((MID(A20,1,2)))),"-",C20)</f>
        <v>C-CA-41</v>
      </c>
      <c r="H20" s="29">
        <v>1</v>
      </c>
    </row>
    <row r="21" spans="1:8" x14ac:dyDescent="0.2">
      <c r="A21" s="4" t="s">
        <v>24</v>
      </c>
      <c r="B21" s="44">
        <v>3300</v>
      </c>
      <c r="C21" s="4">
        <v>41</v>
      </c>
      <c r="D21" s="4">
        <v>2</v>
      </c>
      <c r="E21" s="14" t="str">
        <f>IF(D21=0,"C",(IF(D21&gt;30,"A","B")))</f>
        <v>B</v>
      </c>
      <c r="F21" s="47">
        <f>(D21*100)/C21</f>
        <v>4.8780487804878048</v>
      </c>
      <c r="G21" s="44" t="str">
        <f>CONCATENATE(E21,"-",(UPPER((MID(A21,1,2)))),"-",C21)</f>
        <v>B-MI-41</v>
      </c>
      <c r="H21" s="6"/>
    </row>
    <row r="22" spans="1:8" x14ac:dyDescent="0.2">
      <c r="A22" s="4" t="s">
        <v>32</v>
      </c>
      <c r="B22" s="44">
        <v>4200</v>
      </c>
      <c r="C22" s="4">
        <v>37</v>
      </c>
      <c r="D22" s="4">
        <v>0</v>
      </c>
      <c r="E22" s="14" t="str">
        <f>IF(D22=0,"C",(IF(D22&gt;30,"A","B")))</f>
        <v>C</v>
      </c>
      <c r="F22" s="47">
        <f>(D22*100)/C22</f>
        <v>0</v>
      </c>
      <c r="G22" s="44" t="str">
        <f>CONCATENATE(E22,"-",(UPPER((MID(A22,1,2)))),"-",C22)</f>
        <v>C-SA-37</v>
      </c>
      <c r="H22" s="6"/>
    </row>
    <row r="23" spans="1:8" x14ac:dyDescent="0.2">
      <c r="A23" s="4" t="s">
        <v>28</v>
      </c>
      <c r="B23" s="44">
        <v>5400</v>
      </c>
      <c r="C23" s="4">
        <v>14</v>
      </c>
      <c r="D23" s="4">
        <v>0</v>
      </c>
      <c r="E23" s="14" t="str">
        <f>IF(D23=0,"C",(IF(D23&gt;30,"A","B")))</f>
        <v>C</v>
      </c>
      <c r="F23" s="47">
        <f>(D23*100)/C23</f>
        <v>0</v>
      </c>
      <c r="G23" s="44" t="str">
        <f>CONCATENATE(E23,"-",(UPPER((MID(A23,1,2)))),"-",C23)</f>
        <v>C-SA-14</v>
      </c>
      <c r="H23" s="6"/>
    </row>
    <row r="24" spans="1:8" x14ac:dyDescent="0.2">
      <c r="A24" s="4" t="s">
        <v>29</v>
      </c>
      <c r="B24" s="44">
        <v>5700</v>
      </c>
      <c r="C24" s="4">
        <v>13</v>
      </c>
      <c r="D24" s="4">
        <v>0</v>
      </c>
      <c r="E24" s="14" t="str">
        <f>IF(D24=0,"C",(IF(D24&gt;30,"A","B")))</f>
        <v>C</v>
      </c>
      <c r="F24" s="47">
        <f>(D24*100)/C24</f>
        <v>0</v>
      </c>
      <c r="G24" s="44" t="str">
        <f>CONCATENATE(E24,"-",(UPPER((MID(A24,1,2)))),"-",C24)</f>
        <v>C-SA-13</v>
      </c>
      <c r="H24" s="6"/>
    </row>
    <row r="25" spans="1:8" x14ac:dyDescent="0.2">
      <c r="A25" s="4" t="s">
        <v>21</v>
      </c>
      <c r="B25" s="44">
        <v>6300</v>
      </c>
      <c r="C25" s="4">
        <v>8</v>
      </c>
      <c r="D25" s="4">
        <v>0</v>
      </c>
      <c r="E25" s="14" t="str">
        <f>IF(D25=0,"C",(IF(D25&gt;30,"A","B")))</f>
        <v>C</v>
      </c>
      <c r="F25" s="47">
        <f>(D25*100)/C25</f>
        <v>0</v>
      </c>
      <c r="G25" s="44" t="str">
        <f>CONCATENATE(E25,"-",(UPPER((MID(A25,1,2)))),"-",C25)</f>
        <v>C-LA-8</v>
      </c>
      <c r="H25" s="6"/>
    </row>
  </sheetData>
  <sortState xmlns:xlrd2="http://schemas.microsoft.com/office/spreadsheetml/2017/richdata2" ref="A2:H25">
    <sortCondition descending="1" ref="C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26"/>
  <sheetViews>
    <sheetView workbookViewId="0">
      <selection activeCell="E22" sqref="E22"/>
    </sheetView>
  </sheetViews>
  <sheetFormatPr baseColWidth="10" defaultRowHeight="12.75" x14ac:dyDescent="0.2"/>
  <cols>
    <col min="2" max="2" width="17.28515625" customWidth="1"/>
  </cols>
  <sheetData>
    <row r="2" spans="2:3" ht="15" x14ac:dyDescent="0.25">
      <c r="B2" s="43" t="s">
        <v>35</v>
      </c>
      <c r="C2" s="6"/>
    </row>
    <row r="3" spans="2:3" x14ac:dyDescent="0.2">
      <c r="B3" s="4" t="s">
        <v>12</v>
      </c>
      <c r="C3" s="4">
        <v>1400</v>
      </c>
    </row>
    <row r="4" spans="2:3" x14ac:dyDescent="0.2">
      <c r="B4" s="4" t="s">
        <v>11</v>
      </c>
      <c r="C4" s="4">
        <v>1900</v>
      </c>
    </row>
    <row r="5" spans="2:3" x14ac:dyDescent="0.2">
      <c r="B5" s="4" t="s">
        <v>31</v>
      </c>
      <c r="C5" s="4">
        <v>3000</v>
      </c>
    </row>
    <row r="6" spans="2:3" x14ac:dyDescent="0.2">
      <c r="B6" s="4" t="s">
        <v>18</v>
      </c>
      <c r="C6" s="4">
        <v>3100</v>
      </c>
    </row>
    <row r="7" spans="2:3" x14ac:dyDescent="0.2">
      <c r="B7" s="4" t="s">
        <v>24</v>
      </c>
      <c r="C7" s="4">
        <v>3300</v>
      </c>
    </row>
    <row r="8" spans="2:3" x14ac:dyDescent="0.2">
      <c r="B8" s="4" t="s">
        <v>17</v>
      </c>
      <c r="C8" s="4">
        <v>3400</v>
      </c>
    </row>
    <row r="9" spans="2:3" x14ac:dyDescent="0.2">
      <c r="B9" s="4" t="s">
        <v>14</v>
      </c>
      <c r="C9" s="4">
        <v>3500</v>
      </c>
    </row>
    <row r="10" spans="2:3" x14ac:dyDescent="0.2">
      <c r="B10" s="4" t="s">
        <v>13</v>
      </c>
      <c r="C10" s="4">
        <v>3600</v>
      </c>
    </row>
    <row r="11" spans="2:3" x14ac:dyDescent="0.2">
      <c r="B11" s="4" t="s">
        <v>34</v>
      </c>
      <c r="C11" s="4">
        <v>4000</v>
      </c>
    </row>
    <row r="12" spans="2:3" x14ac:dyDescent="0.2">
      <c r="B12" s="4" t="s">
        <v>32</v>
      </c>
      <c r="C12" s="4">
        <v>4200</v>
      </c>
    </row>
    <row r="13" spans="2:3" x14ac:dyDescent="0.2">
      <c r="B13" s="4" t="s">
        <v>19</v>
      </c>
      <c r="C13" s="4">
        <v>4300</v>
      </c>
    </row>
    <row r="14" spans="2:3" x14ac:dyDescent="0.2">
      <c r="B14" s="4" t="s">
        <v>27</v>
      </c>
      <c r="C14" s="4">
        <v>4400</v>
      </c>
    </row>
    <row r="15" spans="2:3" x14ac:dyDescent="0.2">
      <c r="B15" s="4" t="s">
        <v>20</v>
      </c>
      <c r="C15" s="4">
        <v>4600</v>
      </c>
    </row>
    <row r="16" spans="2:3" x14ac:dyDescent="0.2">
      <c r="B16" s="4" t="s">
        <v>16</v>
      </c>
      <c r="C16" s="4">
        <v>5000</v>
      </c>
    </row>
    <row r="17" spans="2:3" x14ac:dyDescent="0.2">
      <c r="B17" s="4" t="s">
        <v>22</v>
      </c>
      <c r="C17" s="4">
        <v>5300</v>
      </c>
    </row>
    <row r="18" spans="2:3" x14ac:dyDescent="0.2">
      <c r="B18" s="4" t="s">
        <v>28</v>
      </c>
      <c r="C18" s="4">
        <v>5400</v>
      </c>
    </row>
    <row r="19" spans="2:3" x14ac:dyDescent="0.2">
      <c r="B19" s="4" t="s">
        <v>23</v>
      </c>
      <c r="C19" s="4">
        <v>5500</v>
      </c>
    </row>
    <row r="20" spans="2:3" x14ac:dyDescent="0.2">
      <c r="B20" s="4" t="s">
        <v>29</v>
      </c>
      <c r="C20" s="4">
        <v>5700</v>
      </c>
    </row>
    <row r="21" spans="2:3" x14ac:dyDescent="0.2">
      <c r="B21" s="4" t="s">
        <v>21</v>
      </c>
      <c r="C21" s="4">
        <v>6300</v>
      </c>
    </row>
    <row r="22" spans="2:3" x14ac:dyDescent="0.2">
      <c r="B22" s="4" t="s">
        <v>25</v>
      </c>
      <c r="C22" s="4">
        <v>8300</v>
      </c>
    </row>
    <row r="23" spans="2:3" x14ac:dyDescent="0.2">
      <c r="B23" s="4" t="s">
        <v>26</v>
      </c>
      <c r="C23" s="4">
        <v>8500</v>
      </c>
    </row>
    <row r="24" spans="2:3" x14ac:dyDescent="0.2">
      <c r="B24" s="4" t="s">
        <v>15</v>
      </c>
      <c r="C24" s="4">
        <v>8700</v>
      </c>
    </row>
    <row r="25" spans="2:3" x14ac:dyDescent="0.2">
      <c r="B25" s="4" t="s">
        <v>30</v>
      </c>
      <c r="C25" s="4">
        <v>9400</v>
      </c>
    </row>
    <row r="26" spans="2:3" x14ac:dyDescent="0.2">
      <c r="B26" s="4" t="s">
        <v>36</v>
      </c>
      <c r="C26" s="4">
        <v>9410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DNI</vt:lpstr>
      <vt:lpstr>Ejercicio 1</vt:lpstr>
      <vt:lpstr>Ejercicio  2</vt:lpstr>
      <vt:lpstr>Ejercicio 2A</vt:lpstr>
      <vt:lpstr>postales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Director</dc:creator>
  <cp:lastModifiedBy>Santiago Bargas</cp:lastModifiedBy>
  <cp:lastPrinted>2019-06-30T21:09:54Z</cp:lastPrinted>
  <dcterms:created xsi:type="dcterms:W3CDTF">2019-06-30T21:09:33Z</dcterms:created>
  <dcterms:modified xsi:type="dcterms:W3CDTF">2020-08-05T15:35:09Z</dcterms:modified>
</cp:coreProperties>
</file>