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itana\Documents\Aitana\COMELEC\"/>
    </mc:Choice>
  </mc:AlternateContent>
  <bookViews>
    <workbookView xWindow="0" yWindow="0" windowWidth="20490" windowHeight="6960" tabRatio="783"/>
  </bookViews>
  <sheets>
    <sheet name="DNI" sheetId="14" r:id="rId1"/>
    <sheet name="Ejercicio 1" sheetId="12" r:id="rId2"/>
    <sheet name="Coef" sheetId="13" r:id="rId3"/>
    <sheet name="Ejercicio 2" sheetId="3" r:id="rId4"/>
    <sheet name="Ejercicio 3" sheetId="5" r:id="rId5"/>
    <sheet name="Ejercicio 4" sheetId="11" r:id="rId6"/>
  </sheets>
  <definedNames>
    <definedName name="corrector">Coef!$C$3:$D$8</definedName>
    <definedName name="hoja4" localSheetId="2">#REF!</definedName>
    <definedName name="hoja4" localSheetId="0">#REF!</definedName>
    <definedName name="hoja4" localSheetId="1">#REF!</definedName>
    <definedName name="hoja4">#REF!</definedName>
    <definedName name="tt" localSheetId="2">#REF!</definedName>
    <definedName name="tt" localSheetId="0">#REF!</definedName>
    <definedName name="tt" localSheetId="1">#REF!</definedName>
    <definedName name="tt">#REF!</definedName>
    <definedName name="xx" localSheetId="2">#REF!</definedName>
    <definedName name="xx" localSheetId="0">#REF!</definedName>
    <definedName name="xx" localSheetId="1">#REF!</definedName>
    <definedName name="xx">#REF!</definedName>
  </definedNames>
  <calcPr calcId="162913"/>
</workbook>
</file>

<file path=xl/calcChain.xml><?xml version="1.0" encoding="utf-8"?>
<calcChain xmlns="http://schemas.openxmlformats.org/spreadsheetml/2006/main">
  <c r="B61" i="12" l="1"/>
  <c r="B60" i="12"/>
  <c r="B58" i="12"/>
  <c r="B56" i="12"/>
  <c r="B54" i="12"/>
  <c r="B52" i="12"/>
  <c r="B50" i="12"/>
  <c r="B48" i="12"/>
  <c r="B46" i="12"/>
  <c r="B44" i="12"/>
  <c r="B42" i="12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15" i="3"/>
  <c r="G3" i="3"/>
  <c r="D17" i="3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16" i="3"/>
  <c r="D6" i="12"/>
  <c r="E6" i="12" s="1"/>
  <c r="F6" i="12" s="1"/>
  <c r="D7" i="12"/>
  <c r="E7" i="12" s="1"/>
  <c r="F7" i="12" s="1"/>
  <c r="D8" i="12"/>
  <c r="E8" i="12" s="1"/>
  <c r="F8" i="12" s="1"/>
  <c r="D9" i="12"/>
  <c r="E9" i="12" s="1"/>
  <c r="F9" i="12" s="1"/>
  <c r="D10" i="12"/>
  <c r="E10" i="12" s="1"/>
  <c r="F10" i="12" s="1"/>
  <c r="D11" i="12"/>
  <c r="E11" i="12" s="1"/>
  <c r="F11" i="12" s="1"/>
  <c r="D12" i="12"/>
  <c r="E12" i="12" s="1"/>
  <c r="F12" i="12" s="1"/>
  <c r="D13" i="12"/>
  <c r="E13" i="12" s="1"/>
  <c r="F13" i="12" s="1"/>
  <c r="D14" i="12"/>
  <c r="E14" i="12" s="1"/>
  <c r="F14" i="12" s="1"/>
  <c r="D15" i="12"/>
  <c r="E15" i="12" s="1"/>
  <c r="F15" i="12" s="1"/>
  <c r="D15" i="3"/>
  <c r="G6" i="12" l="1"/>
  <c r="J11" i="11"/>
  <c r="J13" i="5"/>
  <c r="K12" i="3"/>
  <c r="L25" i="12"/>
</calcChain>
</file>

<file path=xl/sharedStrings.xml><?xml version="1.0" encoding="utf-8"?>
<sst xmlns="http://schemas.openxmlformats.org/spreadsheetml/2006/main" count="110" uniqueCount="90">
  <si>
    <t>Alumno:</t>
  </si>
  <si>
    <t>Ptos</t>
  </si>
  <si>
    <t>PEGAR  AQUÍ FOTO DE SU DNI</t>
  </si>
  <si>
    <t>APELLIDO Y NOMBRE</t>
  </si>
  <si>
    <t>FINAL 1</t>
  </si>
  <si>
    <t>(Las celdas amarillas son las que se deben resolver. RECORDAR calcular una y COPIAR a las restantes).</t>
  </si>
  <si>
    <t>Ejercicio 2. (2.2 puntos)</t>
  </si>
  <si>
    <t>Ejercicio 4. (2.2 puntos)</t>
  </si>
  <si>
    <t>xo:</t>
  </si>
  <si>
    <t>dx:</t>
  </si>
  <si>
    <t>constante 1</t>
  </si>
  <si>
    <t>constante 2</t>
  </si>
  <si>
    <t>x</t>
  </si>
  <si>
    <t>y</t>
  </si>
  <si>
    <t>2) Graficar. Poner títulos, nombres en los ejes. Ajustar escalas.</t>
  </si>
  <si>
    <r>
      <rPr>
        <sz val="11"/>
        <rFont val="Calibri"/>
        <family val="2"/>
        <scheme val="minor"/>
      </rPr>
      <t xml:space="preserve">Dada la función: </t>
    </r>
    <r>
      <rPr>
        <b/>
        <sz val="11"/>
        <rFont val="Calibri"/>
        <family val="2"/>
        <scheme val="minor"/>
      </rPr>
      <t xml:space="preserve">y = </t>
    </r>
    <r>
      <rPr>
        <b/>
        <i/>
        <sz val="11"/>
        <rFont val="Calibri"/>
        <family val="2"/>
        <scheme val="minor"/>
      </rPr>
      <t>seno(x) - 0.15 x</t>
    </r>
    <r>
      <rPr>
        <b/>
        <i/>
        <vertAlign val="superscript"/>
        <sz val="11"/>
        <rFont val="Calibri"/>
        <family val="2"/>
        <scheme val="minor"/>
      </rPr>
      <t>2</t>
    </r>
    <r>
      <rPr>
        <b/>
        <i/>
        <sz val="11"/>
        <rFont val="Calibri"/>
        <family val="2"/>
        <scheme val="minor"/>
      </rPr>
      <t xml:space="preserve"> + 0.125, con x en radianes</t>
    </r>
  </si>
  <si>
    <t>2)  Hallar la raíz, cercana a 3</t>
  </si>
  <si>
    <t>3) Graficar la función.</t>
  </si>
  <si>
    <t>Hallar D15, D16 y E15.  Esta última REDONDEAR a dos decimales. Luego COPIAR a las restantes filas</t>
  </si>
  <si>
    <t>En Excel:</t>
  </si>
  <si>
    <t>Usando FreeMat:</t>
  </si>
  <si>
    <t>5) Completar el gráfico con Título principal y títulos  en los ejes</t>
  </si>
  <si>
    <t>Parcial 2</t>
  </si>
  <si>
    <t>de lo contrario poner el valor de la lluvia corregida.</t>
  </si>
  <si>
    <t>24//01/2020</t>
  </si>
  <si>
    <t>Corregida</t>
  </si>
  <si>
    <t>Corrector</t>
  </si>
  <si>
    <t>Lluvia</t>
  </si>
  <si>
    <t>Coef.</t>
  </si>
  <si>
    <t>Zona</t>
  </si>
  <si>
    <t>Fecha</t>
  </si>
  <si>
    <t>Dada la siguiente Tabla (datos en columnas A, B, C), utilizar las funciones ADECUADAS de Excel para:</t>
  </si>
  <si>
    <t>Coef.Corrector</t>
  </si>
  <si>
    <t>COEFICIENTES (datos)</t>
  </si>
  <si>
    <t>REGULAR 1</t>
  </si>
  <si>
    <t>&gt;&gt;&gt;completar</t>
  </si>
  <si>
    <r>
      <t>4)</t>
    </r>
    <r>
      <rPr>
        <sz val="7"/>
        <rFont val="Times New Roman"/>
        <family val="1"/>
      </rPr>
      <t>  </t>
    </r>
    <r>
      <rPr>
        <sz val="11"/>
        <rFont val="Calibri"/>
        <family val="2"/>
      </rPr>
      <t xml:space="preserve">Completar columna F con * SI la lluvia corregida es mayor a 20  O SI es zona 5, </t>
    </r>
  </si>
  <si>
    <r>
      <t>2)</t>
    </r>
    <r>
      <rPr>
        <sz val="7"/>
        <rFont val="Times New Roman"/>
        <family val="1"/>
      </rPr>
      <t>  </t>
    </r>
    <r>
      <rPr>
        <sz val="11"/>
        <rFont val="Calibri"/>
        <family val="2"/>
        <scheme val="minor"/>
      </rPr>
      <t xml:space="preserve">Completar el </t>
    </r>
    <r>
      <rPr>
        <b/>
        <sz val="11"/>
        <rFont val="Calibri"/>
        <family val="2"/>
        <scheme val="minor"/>
      </rPr>
      <t>C</t>
    </r>
    <r>
      <rPr>
        <b/>
        <sz val="11"/>
        <rFont val="Calibri"/>
        <family val="2"/>
      </rPr>
      <t xml:space="preserve">oeficiente Corrector </t>
    </r>
    <r>
      <rPr>
        <sz val="11"/>
        <rFont val="Calibri"/>
        <family val="2"/>
      </rPr>
      <t>en D con los datos en  Hoja Coef.</t>
    </r>
  </si>
  <si>
    <t>5)   Hacer un gráfico adecuado que muestre las precipitaciones corregidas por fecha. Complete con títulos, leyendas, etc.</t>
  </si>
  <si>
    <r>
      <rPr>
        <sz val="12"/>
        <rFont val="Calibri"/>
        <family val="2"/>
        <scheme val="minor"/>
      </rPr>
      <t xml:space="preserve">Dada la función: </t>
    </r>
    <r>
      <rPr>
        <b/>
        <sz val="12"/>
        <rFont val="Calibri"/>
        <family val="2"/>
        <scheme val="minor"/>
      </rPr>
      <t xml:space="preserve">y = </t>
    </r>
    <r>
      <rPr>
        <b/>
        <i/>
        <sz val="12"/>
        <rFont val="Calibri"/>
        <family val="2"/>
        <scheme val="minor"/>
      </rPr>
      <t>seno(x) - 0.15 x</t>
    </r>
    <r>
      <rPr>
        <b/>
        <i/>
        <vertAlign val="superscript"/>
        <sz val="12"/>
        <rFont val="Calibri"/>
        <family val="2"/>
        <scheme val="minor"/>
      </rPr>
      <t>2</t>
    </r>
    <r>
      <rPr>
        <b/>
        <i/>
        <sz val="12"/>
        <rFont val="Calibri"/>
        <family val="2"/>
        <scheme val="minor"/>
      </rPr>
      <t xml:space="preserve"> + 0.125</t>
    </r>
  </si>
  <si>
    <r>
      <rPr>
        <b/>
        <sz val="12"/>
        <rFont val="Calibri"/>
        <family val="2"/>
        <scheme val="minor"/>
      </rPr>
      <t xml:space="preserve">1)  Definir y </t>
    </r>
    <r>
      <rPr>
        <b/>
        <sz val="12"/>
        <rFont val="Calibri"/>
        <family val="2"/>
      </rPr>
      <t>Tabular</t>
    </r>
    <r>
      <rPr>
        <sz val="12"/>
        <rFont val="Calibri"/>
        <family val="2"/>
      </rPr>
      <t xml:space="preserve"> la función para x = 2,05 a x= 4,05 y dx=0,10</t>
    </r>
  </si>
  <si>
    <t>Ejercicio 1. (3.0 puntos)</t>
  </si>
  <si>
    <t>Ejercicio 3. (2.6 puntos)</t>
  </si>
  <si>
    <r>
      <t xml:space="preserve">3)  Encontrar la raíz con la función adecuada. </t>
    </r>
    <r>
      <rPr>
        <sz val="11"/>
        <color theme="1"/>
        <rFont val="Calibri"/>
        <family val="2"/>
        <scheme val="minor"/>
      </rPr>
      <t>Capturar y pegar el cuadro de diálogo de la herramienta usada</t>
    </r>
  </si>
  <si>
    <t>A CONTINUACION ESCRIBIR LA SINTESIS de TODAS LAS FÓRMULAS UTILIZADAS</t>
  </si>
  <si>
    <t>Correccion</t>
  </si>
  <si>
    <t>&lt; TOTAL</t>
  </si>
  <si>
    <t>6) COPIAR (no volver a tipear!) en esta hoja los comandos utilizados y la gráfica obtenida.</t>
  </si>
  <si>
    <t>5- COPIAR en esta hoja (no volver a tipearlos!) los comandos utilizados y la gráfica obtenida.</t>
  </si>
  <si>
    <t>3)  Hallar la  lluvia corregida como: lluvia*coef. Corrector. Debe redondear a un decimal</t>
  </si>
  <si>
    <r>
      <t xml:space="preserve">1)  </t>
    </r>
    <r>
      <rPr>
        <sz val="10"/>
        <color theme="1"/>
        <rFont val="Arial"/>
        <family val="2"/>
      </rPr>
      <t xml:space="preserve">Copiar las columnas A, B y C </t>
    </r>
    <r>
      <rPr>
        <sz val="10"/>
        <rFont val="Arial"/>
        <family val="2"/>
      </rPr>
      <t>de la tabla de celdas A40 y  alli calcular el subtotal de lluvia por zona</t>
    </r>
  </si>
  <si>
    <t>Lluvia (mm)</t>
  </si>
  <si>
    <r>
      <t>1)</t>
    </r>
    <r>
      <rPr>
        <sz val="7"/>
        <rFont val="Calibri"/>
        <family val="2"/>
        <scheme val="minor"/>
      </rPr>
      <t xml:space="preserve">      </t>
    </r>
    <r>
      <rPr>
        <sz val="11"/>
        <rFont val="Calibri"/>
        <family val="2"/>
        <scheme val="minor"/>
      </rPr>
      <t>Tabular ambas para x entre x= 2,05 y 4,05 con dx=0,10. Completar los datos en columna B14 a B17</t>
    </r>
  </si>
  <si>
    <t>4) Señalar con una recta horizontal la raíz de la función  en el gráfico</t>
  </si>
  <si>
    <t>Resolver usando FreeMat:</t>
  </si>
  <si>
    <t>(del ejercicio 2)</t>
  </si>
  <si>
    <r>
      <t>4)</t>
    </r>
    <r>
      <rPr>
        <sz val="12"/>
        <rFont val="Times New Roman"/>
        <family val="1"/>
      </rPr>
      <t>  </t>
    </r>
    <r>
      <rPr>
        <sz val="12"/>
        <rFont val="Calibri"/>
        <family val="2"/>
      </rPr>
      <t>Marcar la raíz con una una recta horizontal en el gráfico.</t>
    </r>
  </si>
  <si>
    <t>1- Resolver en forma algebraica el SEL:</t>
  </si>
  <si>
    <t>3-Completar el gráfico con títulos, títulos ejes.</t>
  </si>
  <si>
    <t>2- Graficar las dos rectas que forman el sistema</t>
  </si>
  <si>
    <t>4-Trazar en la intersección una recta horizontal</t>
  </si>
  <si>
    <t>Flores Tortul, Aitana</t>
  </si>
  <si>
    <t>Alumno: Flores Tortul, Aitana</t>
  </si>
  <si>
    <t>Total 2/6/2019</t>
  </si>
  <si>
    <t>Total 9/12/2019</t>
  </si>
  <si>
    <t>Total 10/12/2019</t>
  </si>
  <si>
    <t>Total 11/12/2019</t>
  </si>
  <si>
    <t>Total 23/12/2019</t>
  </si>
  <si>
    <t>Total 24/12/2019</t>
  </si>
  <si>
    <t>Total 25/12/2019</t>
  </si>
  <si>
    <t>Total 25/1/2020</t>
  </si>
  <si>
    <t>Total 25/2/2020</t>
  </si>
  <si>
    <t>Total 24//01/2020</t>
  </si>
  <si>
    <t>Total general</t>
  </si>
  <si>
    <t>Comandos:                f1 = inline('(sin(x)-0.15^2+0.12)')
x = 2.05:0.10:4.05;
y = f1(x);
plot(x,y)
grid on
hold on 
raiz = fzero(f1,2)
xlabel('Eje x')
ylabel('Eje Y')
title('Funcion  seno(x) - 0.15 x2 + 0.125 ')
plot([3,3.4],[0,0],'LineWidth',2)</t>
  </si>
  <si>
    <t>r1 = [-3 2]</t>
  </si>
  <si>
    <t>r2 = [-2 1]</t>
  </si>
  <si>
    <t>x = -10:0.2:10;</t>
  </si>
  <si>
    <t>y1 = polyval(r1,x);</t>
  </si>
  <si>
    <t>plot(x,y1)</t>
  </si>
  <si>
    <t xml:space="preserve">grid on </t>
  </si>
  <si>
    <t xml:space="preserve">hold on </t>
  </si>
  <si>
    <t>y2 = polyval(r2,x);</t>
  </si>
  <si>
    <t>plot(x,y2)</t>
  </si>
  <si>
    <t>xlabel('Eje x')</t>
  </si>
  <si>
    <t>ylabel('Eje Y')</t>
  </si>
  <si>
    <t>title('Rectas r1 y r2')</t>
  </si>
  <si>
    <t>axis([-4 4 -5 5])</t>
  </si>
  <si>
    <t>plot([0.5,1.5],[-1,-1],'LineWidth',2)</t>
  </si>
  <si>
    <t xml:space="preserve">Comandos: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</si>
</sst>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"/>
    <numFmt numFmtId="166" formatCode="0.0000"/>
  </numFmts>
  <fonts count="37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7"/>
      <name val="Times New Roman"/>
      <family val="1"/>
    </font>
    <font>
      <sz val="11"/>
      <name val="Calibri"/>
      <family val="2"/>
      <scheme val="minor"/>
    </font>
    <font>
      <sz val="12"/>
      <name val="Calibri"/>
      <family val="2"/>
    </font>
    <font>
      <sz val="10"/>
      <color theme="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7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10"/>
      <name val="Arial Narrow"/>
      <family val="2"/>
    </font>
    <font>
      <sz val="10"/>
      <color rgb="FFC00000"/>
      <name val="Arial"/>
      <family val="2"/>
    </font>
    <font>
      <sz val="10"/>
      <color rgb="FFFF000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vertAlign val="superscript"/>
      <sz val="12"/>
      <name val="Calibri"/>
      <family val="2"/>
      <scheme val="minor"/>
    </font>
    <font>
      <b/>
      <sz val="12"/>
      <name val="Calibri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6"/>
      <name val="Calibri"/>
      <family val="2"/>
    </font>
    <font>
      <sz val="12"/>
      <color rgb="FFDCDDDE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3" xfId="0" applyBorder="1"/>
    <xf numFmtId="0" fontId="0" fillId="0" borderId="0" xfId="0" applyBorder="1"/>
    <xf numFmtId="0" fontId="2" fillId="0" borderId="0" xfId="0" applyFont="1" applyBorder="1"/>
    <xf numFmtId="0" fontId="3" fillId="0" borderId="0" xfId="0" applyFont="1" applyFill="1" applyBorder="1" applyAlignment="1">
      <alignment horizontal="right"/>
    </xf>
    <xf numFmtId="0" fontId="4" fillId="0" borderId="0" xfId="0" applyFont="1" applyBorder="1"/>
    <xf numFmtId="0" fontId="2" fillId="0" borderId="2" xfId="0" applyFont="1" applyBorder="1"/>
    <xf numFmtId="0" fontId="4" fillId="0" borderId="4" xfId="0" applyFont="1" applyBorder="1"/>
    <xf numFmtId="0" fontId="5" fillId="0" borderId="0" xfId="0" applyFont="1"/>
    <xf numFmtId="0" fontId="3" fillId="0" borderId="1" xfId="0" applyFont="1" applyFill="1" applyBorder="1" applyAlignment="1">
      <alignment horizontal="right"/>
    </xf>
    <xf numFmtId="0" fontId="0" fillId="0" borderId="5" xfId="0" applyBorder="1"/>
    <xf numFmtId="0" fontId="5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/>
    <xf numFmtId="0" fontId="9" fillId="0" borderId="0" xfId="0" applyFont="1"/>
    <xf numFmtId="0" fontId="0" fillId="0" borderId="13" xfId="0" applyBorder="1"/>
    <xf numFmtId="0" fontId="0" fillId="0" borderId="14" xfId="0" applyBorder="1"/>
    <xf numFmtId="0" fontId="2" fillId="0" borderId="12" xfId="0" applyFont="1" applyBorder="1"/>
    <xf numFmtId="0" fontId="2" fillId="3" borderId="15" xfId="0" applyFont="1" applyFill="1" applyBorder="1"/>
    <xf numFmtId="0" fontId="0" fillId="3" borderId="0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10" fillId="0" borderId="0" xfId="0" applyFont="1"/>
    <xf numFmtId="0" fontId="2" fillId="0" borderId="0" xfId="0" applyFont="1"/>
    <xf numFmtId="0" fontId="12" fillId="0" borderId="2" xfId="0" applyFont="1" applyBorder="1"/>
    <xf numFmtId="0" fontId="13" fillId="0" borderId="3" xfId="0" applyFont="1" applyBorder="1"/>
    <xf numFmtId="0" fontId="14" fillId="0" borderId="1" xfId="0" applyFont="1" applyFill="1" applyBorder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/>
    </xf>
    <xf numFmtId="0" fontId="11" fillId="0" borderId="0" xfId="0" applyFont="1" applyBorder="1"/>
    <xf numFmtId="0" fontId="12" fillId="0" borderId="0" xfId="0" applyFont="1" applyBorder="1"/>
    <xf numFmtId="0" fontId="13" fillId="0" borderId="0" xfId="0" applyFont="1" applyBorder="1"/>
    <xf numFmtId="0" fontId="14" fillId="0" borderId="0" xfId="0" applyFont="1" applyFill="1" applyBorder="1" applyAlignment="1">
      <alignment horizontal="right"/>
    </xf>
    <xf numFmtId="0" fontId="12" fillId="0" borderId="0" xfId="0" applyFont="1"/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6" xfId="0" applyFont="1" applyFill="1" applyBorder="1"/>
    <xf numFmtId="0" fontId="12" fillId="0" borderId="2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3" fillId="0" borderId="7" xfId="0" applyFont="1" applyFill="1" applyBorder="1"/>
    <xf numFmtId="0" fontId="13" fillId="0" borderId="0" xfId="0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0" borderId="0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164" fontId="20" fillId="2" borderId="5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1" fontId="21" fillId="0" borderId="22" xfId="0" applyNumberFormat="1" applyFont="1" applyFill="1" applyBorder="1" applyAlignment="1">
      <alignment horizontal="center"/>
    </xf>
    <xf numFmtId="0" fontId="22" fillId="0" borderId="21" xfId="0" applyFont="1" applyFill="1" applyBorder="1" applyAlignment="1">
      <alignment horizontal="center"/>
    </xf>
    <xf numFmtId="14" fontId="22" fillId="0" borderId="20" xfId="0" applyNumberFormat="1" applyFont="1" applyFill="1" applyBorder="1" applyAlignment="1">
      <alignment horizontal="center"/>
    </xf>
    <xf numFmtId="0" fontId="21" fillId="0" borderId="14" xfId="0" applyFont="1" applyBorder="1" applyAlignment="1">
      <alignment horizontal="left"/>
    </xf>
    <xf numFmtId="0" fontId="21" fillId="0" borderId="12" xfId="0" applyFont="1" applyBorder="1"/>
    <xf numFmtId="0" fontId="23" fillId="0" borderId="0" xfId="0" applyFont="1"/>
    <xf numFmtId="0" fontId="23" fillId="0" borderId="0" xfId="0" applyFont="1" applyAlignment="1">
      <alignment horizontal="center"/>
    </xf>
    <xf numFmtId="0" fontId="12" fillId="0" borderId="5" xfId="0" applyFont="1" applyBorder="1" applyAlignment="1">
      <alignment horizontal="left"/>
    </xf>
    <xf numFmtId="164" fontId="3" fillId="0" borderId="5" xfId="0" applyNumberFormat="1" applyFont="1" applyBorder="1" applyAlignment="1">
      <alignment horizontal="center"/>
    </xf>
    <xf numFmtId="14" fontId="3" fillId="4" borderId="5" xfId="0" applyNumberFormat="1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 applyBorder="1"/>
    <xf numFmtId="0" fontId="9" fillId="0" borderId="0" xfId="0" applyFont="1" applyAlignment="1">
      <alignment vertical="center"/>
    </xf>
    <xf numFmtId="0" fontId="26" fillId="0" borderId="5" xfId="0" applyFont="1" applyBorder="1" applyAlignment="1">
      <alignment horizontal="center"/>
    </xf>
    <xf numFmtId="0" fontId="26" fillId="0" borderId="5" xfId="0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4" fontId="13" fillId="0" borderId="5" xfId="0" applyNumberFormat="1" applyFont="1" applyFill="1" applyBorder="1" applyAlignment="1">
      <alignment horizontal="center"/>
    </xf>
    <xf numFmtId="0" fontId="33" fillId="2" borderId="2" xfId="0" applyFont="1" applyFill="1" applyBorder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4" fillId="2" borderId="3" xfId="0" applyFont="1" applyFill="1" applyBorder="1"/>
    <xf numFmtId="0" fontId="34" fillId="2" borderId="1" xfId="0" applyFont="1" applyFill="1" applyBorder="1"/>
    <xf numFmtId="0" fontId="24" fillId="0" borderId="0" xfId="0" applyFont="1"/>
    <xf numFmtId="0" fontId="0" fillId="0" borderId="25" xfId="0" applyFill="1" applyBorder="1"/>
    <xf numFmtId="0" fontId="0" fillId="0" borderId="25" xfId="0" applyBorder="1"/>
    <xf numFmtId="0" fontId="0" fillId="0" borderId="26" xfId="0" applyFill="1" applyBorder="1"/>
    <xf numFmtId="0" fontId="0" fillId="0" borderId="0" xfId="0" applyFill="1" applyBorder="1"/>
    <xf numFmtId="0" fontId="13" fillId="2" borderId="1" xfId="0" applyFont="1" applyFill="1" applyBorder="1"/>
    <xf numFmtId="0" fontId="9" fillId="2" borderId="2" xfId="0" applyFont="1" applyFill="1" applyBorder="1" applyAlignment="1">
      <alignment vertical="center"/>
    </xf>
    <xf numFmtId="0" fontId="26" fillId="2" borderId="3" xfId="0" applyFont="1" applyFill="1" applyBorder="1"/>
    <xf numFmtId="0" fontId="26" fillId="2" borderId="1" xfId="0" applyFont="1" applyFill="1" applyBorder="1"/>
    <xf numFmtId="0" fontId="26" fillId="0" borderId="0" xfId="0" applyFont="1" applyFill="1" applyBorder="1"/>
    <xf numFmtId="0" fontId="0" fillId="0" borderId="0" xfId="0" applyFont="1"/>
    <xf numFmtId="0" fontId="5" fillId="2" borderId="2" xfId="0" applyFont="1" applyFill="1" applyBorder="1" applyAlignment="1">
      <alignment vertical="center"/>
    </xf>
    <xf numFmtId="0" fontId="0" fillId="2" borderId="1" xfId="0" applyFill="1" applyBorder="1"/>
    <xf numFmtId="14" fontId="0" fillId="0" borderId="0" xfId="0" applyNumberFormat="1" applyBorder="1" applyAlignment="1">
      <alignment horizontal="center"/>
    </xf>
    <xf numFmtId="0" fontId="27" fillId="0" borderId="20" xfId="0" applyFont="1" applyFill="1" applyBorder="1" applyAlignment="1">
      <alignment horizontal="center"/>
    </xf>
    <xf numFmtId="0" fontId="27" fillId="0" borderId="21" xfId="0" applyFont="1" applyFill="1" applyBorder="1" applyAlignment="1">
      <alignment horizontal="center"/>
    </xf>
    <xf numFmtId="0" fontId="28" fillId="0" borderId="0" xfId="0" applyFont="1"/>
    <xf numFmtId="3" fontId="28" fillId="0" borderId="0" xfId="0" applyNumberFormat="1" applyFont="1"/>
    <xf numFmtId="165" fontId="13" fillId="2" borderId="9" xfId="0" applyNumberFormat="1" applyFont="1" applyFill="1" applyBorder="1" applyAlignment="1">
      <alignment horizontal="center"/>
    </xf>
    <xf numFmtId="165" fontId="13" fillId="2" borderId="10" xfId="0" applyNumberFormat="1" applyFont="1" applyFill="1" applyBorder="1" applyAlignment="1">
      <alignment horizontal="center"/>
    </xf>
    <xf numFmtId="165" fontId="13" fillId="2" borderId="11" xfId="0" applyNumberFormat="1" applyFont="1" applyFill="1" applyBorder="1" applyAlignment="1">
      <alignment horizontal="center"/>
    </xf>
    <xf numFmtId="2" fontId="13" fillId="2" borderId="22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5" xfId="0" applyNumberFormat="1" applyFont="1" applyFill="1" applyBorder="1" applyAlignment="1">
      <alignment horizontal="center"/>
    </xf>
    <xf numFmtId="166" fontId="13" fillId="2" borderId="5" xfId="0" applyNumberFormat="1" applyFont="1" applyFill="1" applyBorder="1" applyAlignment="1">
      <alignment horizontal="center"/>
    </xf>
    <xf numFmtId="0" fontId="13" fillId="2" borderId="5" xfId="0" applyFont="1" applyFill="1" applyBorder="1"/>
    <xf numFmtId="0" fontId="35" fillId="0" borderId="0" xfId="0" applyFont="1" applyAlignment="1">
      <alignment vertical="center"/>
    </xf>
    <xf numFmtId="14" fontId="20" fillId="4" borderId="5" xfId="0" applyNumberFormat="1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14" fontId="20" fillId="4" borderId="0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2" fontId="13" fillId="2" borderId="10" xfId="0" applyNumberFormat="1" applyFont="1" applyFill="1" applyBorder="1" applyAlignment="1">
      <alignment horizontal="center"/>
    </xf>
    <xf numFmtId="0" fontId="36" fillId="0" borderId="0" xfId="0" applyFont="1"/>
    <xf numFmtId="0" fontId="3" fillId="2" borderId="5" xfId="0" applyFont="1" applyFill="1" applyBorder="1"/>
    <xf numFmtId="14" fontId="0" fillId="0" borderId="5" xfId="0" applyNumberFormat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0" borderId="0" xfId="0" applyAlignment="1">
      <alignment wrapText="1"/>
    </xf>
    <xf numFmtId="14" fontId="2" fillId="0" borderId="5" xfId="0" applyNumberFormat="1" applyFont="1" applyBorder="1" applyAlignment="1">
      <alignment horizontal="center"/>
    </xf>
    <xf numFmtId="14" fontId="13" fillId="0" borderId="0" xfId="0" applyNumberFormat="1" applyFont="1" applyFill="1" applyBorder="1" applyAlignment="1">
      <alignment horizontal="center"/>
    </xf>
    <xf numFmtId="0" fontId="13" fillId="0" borderId="24" xfId="0" applyFont="1" applyBorder="1" applyAlignment="1">
      <alignment horizontal="center"/>
    </xf>
    <xf numFmtId="14" fontId="1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'Ejercicio 1'!$E$5</c:f>
              <c:strCache>
                <c:ptCount val="1"/>
                <c:pt idx="0">
                  <c:v>Corregida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'Ejercicio 1'!$A$6:$A$15</c:f>
              <c:strCache>
                <c:ptCount val="10"/>
                <c:pt idx="0">
                  <c:v>2/6/2019</c:v>
                </c:pt>
                <c:pt idx="1">
                  <c:v>9/12/2019</c:v>
                </c:pt>
                <c:pt idx="2">
                  <c:v>10/12/2019</c:v>
                </c:pt>
                <c:pt idx="3">
                  <c:v>11/12/2019</c:v>
                </c:pt>
                <c:pt idx="4">
                  <c:v>23/12/2019</c:v>
                </c:pt>
                <c:pt idx="5">
                  <c:v>24/12/2019</c:v>
                </c:pt>
                <c:pt idx="6">
                  <c:v>25/12/2019</c:v>
                </c:pt>
                <c:pt idx="7">
                  <c:v>25/1/2020</c:v>
                </c:pt>
                <c:pt idx="8">
                  <c:v>25/2/2020</c:v>
                </c:pt>
                <c:pt idx="9">
                  <c:v>24//01/2020</c:v>
                </c:pt>
              </c:strCache>
            </c:strRef>
          </c:cat>
          <c:val>
            <c:numRef>
              <c:f>'Ejercicio 1'!$E$6:$E$15</c:f>
              <c:numCache>
                <c:formatCode>0.0</c:formatCode>
                <c:ptCount val="10"/>
                <c:pt idx="0">
                  <c:v>20.6</c:v>
                </c:pt>
                <c:pt idx="1">
                  <c:v>26.9</c:v>
                </c:pt>
                <c:pt idx="2">
                  <c:v>12.4</c:v>
                </c:pt>
                <c:pt idx="3">
                  <c:v>12.9</c:v>
                </c:pt>
                <c:pt idx="4">
                  <c:v>9.6999999999999993</c:v>
                </c:pt>
                <c:pt idx="5">
                  <c:v>17.100000000000001</c:v>
                </c:pt>
                <c:pt idx="6">
                  <c:v>9.1999999999999993</c:v>
                </c:pt>
                <c:pt idx="7">
                  <c:v>23</c:v>
                </c:pt>
                <c:pt idx="8">
                  <c:v>13.2</c:v>
                </c:pt>
                <c:pt idx="9">
                  <c:v>20.9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70-477C-A4C1-FE77326E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181512"/>
        <c:axId val="4541897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'Ejercicio 1'!$B$5</c15:sqref>
                        </c15:formulaRef>
                      </c:ext>
                    </c:extLst>
                    <c:strCache>
                      <c:ptCount val="1"/>
                      <c:pt idx="0">
                        <c:v>Zona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'Ejercicio 1'!$A$6:$A$15</c15:sqref>
                        </c15:formulaRef>
                      </c:ext>
                    </c:extLst>
                    <c:strCache>
                      <c:ptCount val="10"/>
                      <c:pt idx="0">
                        <c:v>2/6/2019</c:v>
                      </c:pt>
                      <c:pt idx="1">
                        <c:v>9/12/2019</c:v>
                      </c:pt>
                      <c:pt idx="2">
                        <c:v>10/12/2019</c:v>
                      </c:pt>
                      <c:pt idx="3">
                        <c:v>11/12/2019</c:v>
                      </c:pt>
                      <c:pt idx="4">
                        <c:v>23/12/2019</c:v>
                      </c:pt>
                      <c:pt idx="5">
                        <c:v>24/12/2019</c:v>
                      </c:pt>
                      <c:pt idx="6">
                        <c:v>25/12/2019</c:v>
                      </c:pt>
                      <c:pt idx="7">
                        <c:v>25/1/2020</c:v>
                      </c:pt>
                      <c:pt idx="8">
                        <c:v>25/2/2020</c:v>
                      </c:pt>
                      <c:pt idx="9">
                        <c:v>24//01/2020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'Ejercicio 1'!$B$6:$B$15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</c:v>
                      </c:pt>
                      <c:pt idx="1">
                        <c:v>4</c:v>
                      </c:pt>
                      <c:pt idx="2">
                        <c:v>1</c:v>
                      </c:pt>
                      <c:pt idx="3">
                        <c:v>5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2</c:v>
                      </c:pt>
                      <c:pt idx="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C270-477C-A4C1-FE77326E1E1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'Ejercicio 1'!$C$5</c15:sqref>
                        </c15:formulaRef>
                      </c:ext>
                    </c:extLst>
                    <c:strCache>
                      <c:ptCount val="1"/>
                      <c:pt idx="0">
                        <c:v>Lluvia (mm)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'Ejercicio 1'!$A$6:$A$15</c15:sqref>
                        </c15:formulaRef>
                      </c:ext>
                    </c:extLst>
                    <c:strCache>
                      <c:ptCount val="10"/>
                      <c:pt idx="0">
                        <c:v>2/6/2019</c:v>
                      </c:pt>
                      <c:pt idx="1">
                        <c:v>9/12/2019</c:v>
                      </c:pt>
                      <c:pt idx="2">
                        <c:v>10/12/2019</c:v>
                      </c:pt>
                      <c:pt idx="3">
                        <c:v>11/12/2019</c:v>
                      </c:pt>
                      <c:pt idx="4">
                        <c:v>23/12/2019</c:v>
                      </c:pt>
                      <c:pt idx="5">
                        <c:v>24/12/2019</c:v>
                      </c:pt>
                      <c:pt idx="6">
                        <c:v>25/12/2019</c:v>
                      </c:pt>
                      <c:pt idx="7">
                        <c:v>25/1/2020</c:v>
                      </c:pt>
                      <c:pt idx="8">
                        <c:v>25/2/2020</c:v>
                      </c:pt>
                      <c:pt idx="9">
                        <c:v>24//01/2020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'Ejercicio 1'!$C$6:$C$15</c15:sqref>
                        </c15:formulaRef>
                      </c:ext>
                    </c:extLst>
                    <c:numCache>
                      <c:formatCode>0.0</c:formatCode>
                      <c:ptCount val="10"/>
                      <c:pt idx="0">
                        <c:v>24</c:v>
                      </c:pt>
                      <c:pt idx="1">
                        <c:v>24</c:v>
                      </c:pt>
                      <c:pt idx="2">
                        <c:v>13</c:v>
                      </c:pt>
                      <c:pt idx="3">
                        <c:v>15</c:v>
                      </c:pt>
                      <c:pt idx="4">
                        <c:v>11</c:v>
                      </c:pt>
                      <c:pt idx="5">
                        <c:v>18</c:v>
                      </c:pt>
                      <c:pt idx="6">
                        <c:v>10</c:v>
                      </c:pt>
                      <c:pt idx="7">
                        <c:v>25</c:v>
                      </c:pt>
                      <c:pt idx="8">
                        <c:v>15</c:v>
                      </c:pt>
                      <c:pt idx="9">
                        <c:v>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270-477C-A4C1-FE77326E1E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'Ejercicio 1'!$D$5</c15:sqref>
                        </c15:formulaRef>
                      </c:ext>
                    </c:extLst>
                    <c:strCache>
                      <c:ptCount val="1"/>
                      <c:pt idx="0">
                        <c:v>Corrector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'Ejercicio 1'!$A$6:$A$15</c15:sqref>
                        </c15:formulaRef>
                      </c:ext>
                    </c:extLst>
                    <c:strCache>
                      <c:ptCount val="10"/>
                      <c:pt idx="0">
                        <c:v>2/6/2019</c:v>
                      </c:pt>
                      <c:pt idx="1">
                        <c:v>9/12/2019</c:v>
                      </c:pt>
                      <c:pt idx="2">
                        <c:v>10/12/2019</c:v>
                      </c:pt>
                      <c:pt idx="3">
                        <c:v>11/12/2019</c:v>
                      </c:pt>
                      <c:pt idx="4">
                        <c:v>23/12/2019</c:v>
                      </c:pt>
                      <c:pt idx="5">
                        <c:v>24/12/2019</c:v>
                      </c:pt>
                      <c:pt idx="6">
                        <c:v>25/12/2019</c:v>
                      </c:pt>
                      <c:pt idx="7">
                        <c:v>25/1/2020</c:v>
                      </c:pt>
                      <c:pt idx="8">
                        <c:v>25/2/2020</c:v>
                      </c:pt>
                      <c:pt idx="9">
                        <c:v>24//01/2020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'Ejercicio 1'!$D$6:$D$15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0.86</c:v>
                      </c:pt>
                      <c:pt idx="1">
                        <c:v>1.1200000000000001</c:v>
                      </c:pt>
                      <c:pt idx="2">
                        <c:v>0.95</c:v>
                      </c:pt>
                      <c:pt idx="3">
                        <c:v>0.86</c:v>
                      </c:pt>
                      <c:pt idx="4">
                        <c:v>0.88</c:v>
                      </c:pt>
                      <c:pt idx="5">
                        <c:v>0.95</c:v>
                      </c:pt>
                      <c:pt idx="6">
                        <c:v>0.92</c:v>
                      </c:pt>
                      <c:pt idx="7">
                        <c:v>0.92</c:v>
                      </c:pt>
                      <c:pt idx="8">
                        <c:v>0.88</c:v>
                      </c:pt>
                      <c:pt idx="9">
                        <c:v>0.95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270-477C-A4C1-FE77326E1E16}"/>
                  </c:ext>
                </c:extLst>
              </c15:ser>
            </c15:filteredBarSeries>
          </c:ext>
        </c:extLst>
      </c:barChart>
      <c:catAx>
        <c:axId val="454181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9712"/>
        <c:crosses val="autoZero"/>
        <c:auto val="1"/>
        <c:lblAlgn val="ctr"/>
        <c:lblOffset val="100"/>
        <c:noMultiLvlLbl val="0"/>
      </c:catAx>
      <c:valAx>
        <c:axId val="45418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81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Función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'Ejercicio 2'!$D$15:$D$35</c:f>
              <c:numCache>
                <c:formatCode>0.00</c:formatCode>
                <c:ptCount val="21"/>
                <c:pt idx="0">
                  <c:v>2.0499999999999998</c:v>
                </c:pt>
                <c:pt idx="1">
                  <c:v>2.15</c:v>
                </c:pt>
                <c:pt idx="2">
                  <c:v>2.25</c:v>
                </c:pt>
                <c:pt idx="3">
                  <c:v>2.35</c:v>
                </c:pt>
                <c:pt idx="4">
                  <c:v>2.4500000000000002</c:v>
                </c:pt>
                <c:pt idx="5">
                  <c:v>2.5500000000000003</c:v>
                </c:pt>
                <c:pt idx="6">
                  <c:v>2.6500000000000004</c:v>
                </c:pt>
                <c:pt idx="7">
                  <c:v>2.7500000000000004</c:v>
                </c:pt>
                <c:pt idx="8">
                  <c:v>2.8500000000000005</c:v>
                </c:pt>
                <c:pt idx="9">
                  <c:v>2.9500000000000006</c:v>
                </c:pt>
                <c:pt idx="10">
                  <c:v>3.0500000000000007</c:v>
                </c:pt>
                <c:pt idx="11">
                  <c:v>3.1500000000000008</c:v>
                </c:pt>
                <c:pt idx="12">
                  <c:v>3.2500000000000009</c:v>
                </c:pt>
                <c:pt idx="13">
                  <c:v>3.350000000000001</c:v>
                </c:pt>
                <c:pt idx="14">
                  <c:v>3.4500000000000011</c:v>
                </c:pt>
                <c:pt idx="15">
                  <c:v>3.5500000000000012</c:v>
                </c:pt>
                <c:pt idx="16">
                  <c:v>3.6500000000000012</c:v>
                </c:pt>
                <c:pt idx="17">
                  <c:v>3.7500000000000013</c:v>
                </c:pt>
                <c:pt idx="18">
                  <c:v>3.8500000000000014</c:v>
                </c:pt>
                <c:pt idx="19">
                  <c:v>3.9500000000000015</c:v>
                </c:pt>
                <c:pt idx="20">
                  <c:v>4.0500000000000016</c:v>
                </c:pt>
              </c:numCache>
            </c:numRef>
          </c:xVal>
          <c:yVal>
            <c:numRef>
              <c:f>'Ejercicio 2'!$E$15:$E$35</c:f>
              <c:numCache>
                <c:formatCode>0.00</c:formatCode>
                <c:ptCount val="21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0.17</c:v>
                </c:pt>
                <c:pt idx="4">
                  <c:v>0.17</c:v>
                </c:pt>
                <c:pt idx="5">
                  <c:v>0.17</c:v>
                </c:pt>
                <c:pt idx="6">
                  <c:v>0.17</c:v>
                </c:pt>
                <c:pt idx="7">
                  <c:v>0.17</c:v>
                </c:pt>
                <c:pt idx="8">
                  <c:v>0.17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0.19</c:v>
                </c:pt>
                <c:pt idx="16">
                  <c:v>0.19</c:v>
                </c:pt>
                <c:pt idx="17">
                  <c:v>0.19</c:v>
                </c:pt>
                <c:pt idx="18">
                  <c:v>0.19</c:v>
                </c:pt>
                <c:pt idx="19">
                  <c:v>0.19</c:v>
                </c:pt>
                <c:pt idx="20">
                  <c:v>0.19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D6-4F4C-81AA-32A094AF9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252496"/>
        <c:axId val="380256760"/>
      </c:scatterChart>
      <c:valAx>
        <c:axId val="38025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56760"/>
        <c:crosses val="autoZero"/>
        <c:crossBetween val="midCat"/>
      </c:valAx>
      <c:valAx>
        <c:axId val="38025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5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227925</xdr:colOff>
      <xdr:row>2</xdr:row>
      <xdr:rowOff>10200</xdr:rowOff>
    </xdr:from>
    <xdr:to>
      <xdr:col>4</xdr:col>
      <xdr:colOff>257175</xdr:colOff>
      <xdr:row>12</xdr:row>
      <xdr:rowOff>108338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279331" y="44644"/>
          <a:ext cx="1736438" cy="2315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27</xdr:row>
      <xdr:rowOff>47625</xdr:rowOff>
    </xdr:from>
    <xdr:to>
      <xdr:col>10</xdr:col>
      <xdr:colOff>361950</xdr:colOff>
      <xdr:row>56</xdr:row>
      <xdr:rowOff>38100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16</xdr:row>
      <xdr:rowOff>142875</xdr:rowOff>
    </xdr:from>
    <xdr:to>
      <xdr:col>11</xdr:col>
      <xdr:colOff>404812</xdr:colOff>
      <xdr:row>33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10242</xdr:colOff>
      <xdr:row>15</xdr:row>
      <xdr:rowOff>28806</xdr:rowOff>
    </xdr:from>
    <xdr:to>
      <xdr:col>9</xdr:col>
      <xdr:colOff>350097</xdr:colOff>
      <xdr:row>15</xdr:row>
      <xdr:rowOff>2548806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6290" y="3193564"/>
          <a:ext cx="4887275" cy="252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2</xdr:row>
      <xdr:rowOff>142875</xdr:rowOff>
    </xdr:from>
    <xdr:to>
      <xdr:col>5</xdr:col>
      <xdr:colOff>57150</xdr:colOff>
      <xdr:row>5</xdr:row>
      <xdr:rowOff>28575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637A77C-41FB-457F-8A4A-0547A659B0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0" y="676275"/>
          <a:ext cx="1190625" cy="476250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4</xdr:col>
      <xdr:colOff>1</xdr:colOff>
      <xdr:row>15</xdr:row>
      <xdr:rowOff>0</xdr:rowOff>
    </xdr:from>
    <xdr:to>
      <xdr:col>10</xdr:col>
      <xdr:colOff>450901</xdr:colOff>
      <xdr:row>29</xdr:row>
      <xdr:rowOff>146175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5201" y="2819400"/>
          <a:ext cx="4680000" cy="24131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G12" sqref="G12"/>
    </sheetView>
  </sheetViews>
  <sheetFormatPr baseColWidth="10" defaultColWidth="11.42578125" defaultRowHeight="12.75" x14ac:dyDescent="0.2"/>
  <cols>
    <col min="1" max="16384" width="11.42578125" style="13"/>
  </cols>
  <sheetData>
    <row r="1" spans="1:10" x14ac:dyDescent="0.2">
      <c r="A1" s="36" t="s">
        <v>2</v>
      </c>
      <c r="F1" s="24" t="s">
        <v>3</v>
      </c>
      <c r="G1" s="22"/>
      <c r="H1" s="22" t="s">
        <v>35</v>
      </c>
      <c r="I1" s="22"/>
      <c r="J1" s="23"/>
    </row>
    <row r="2" spans="1:10" x14ac:dyDescent="0.2">
      <c r="F2" s="25" t="s">
        <v>61</v>
      </c>
      <c r="G2" s="26"/>
      <c r="H2" s="26"/>
      <c r="I2" s="26"/>
      <c r="J2" s="27"/>
    </row>
    <row r="3" spans="1:10" ht="13.5" thickBot="1" x14ac:dyDescent="0.25">
      <c r="F3" s="28"/>
      <c r="G3" s="29"/>
      <c r="H3" s="29"/>
      <c r="I3" s="29"/>
      <c r="J3" s="30"/>
    </row>
    <row r="4" spans="1:10" x14ac:dyDescent="0.2">
      <c r="B4" s="31"/>
      <c r="C4" s="32"/>
      <c r="D4" s="32"/>
      <c r="E4" s="33"/>
    </row>
    <row r="5" spans="1:10" x14ac:dyDescent="0.2">
      <c r="B5" s="34"/>
      <c r="C5" s="26"/>
      <c r="D5" s="26"/>
      <c r="E5" s="27"/>
      <c r="G5" s="35" t="s">
        <v>34</v>
      </c>
    </row>
    <row r="6" spans="1:10" x14ac:dyDescent="0.2">
      <c r="B6" s="34"/>
      <c r="C6" s="26"/>
      <c r="D6" s="26"/>
      <c r="E6" s="27"/>
    </row>
    <row r="7" spans="1:10" x14ac:dyDescent="0.2">
      <c r="B7" s="34"/>
      <c r="C7" s="26"/>
      <c r="D7" s="26"/>
      <c r="E7" s="27"/>
    </row>
    <row r="8" spans="1:10" x14ac:dyDescent="0.2">
      <c r="B8" s="34"/>
      <c r="C8" s="26"/>
      <c r="D8" s="26"/>
      <c r="E8" s="27"/>
    </row>
    <row r="9" spans="1:10" x14ac:dyDescent="0.2">
      <c r="B9" s="34"/>
      <c r="C9" s="26"/>
      <c r="D9" s="26"/>
      <c r="E9" s="27"/>
    </row>
    <row r="10" spans="1:10" x14ac:dyDescent="0.2">
      <c r="B10" s="34"/>
      <c r="C10" s="26"/>
      <c r="D10" s="26"/>
      <c r="E10" s="27"/>
    </row>
    <row r="11" spans="1:10" ht="13.5" thickBot="1" x14ac:dyDescent="0.25">
      <c r="B11" s="28"/>
      <c r="C11" s="29"/>
      <c r="D11" s="29"/>
      <c r="E11" s="30"/>
    </row>
    <row r="15" spans="1:10" x14ac:dyDescent="0.2">
      <c r="A15" s="36"/>
    </row>
    <row r="20" spans="1:2" x14ac:dyDescent="0.2">
      <c r="A20" s="35" t="s">
        <v>4</v>
      </c>
      <c r="B20" s="3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"/>
  <sheetViews>
    <sheetView workbookViewId="0">
      <selection activeCell="G11" sqref="G11"/>
    </sheetView>
  </sheetViews>
  <sheetFormatPr baseColWidth="10" defaultColWidth="11.42578125" defaultRowHeight="12.75" outlineLevelRow="2" x14ac:dyDescent="0.2"/>
  <cols>
    <col min="1" max="1" width="17.140625" style="13" customWidth="1"/>
    <col min="2" max="2" width="22.28515625" style="13" customWidth="1"/>
    <col min="3" max="3" width="11.140625" style="13" customWidth="1"/>
    <col min="4" max="4" width="8.7109375" style="13" customWidth="1"/>
    <col min="5" max="5" width="10.7109375" style="16" customWidth="1"/>
    <col min="6" max="6" width="14.7109375" style="16" customWidth="1"/>
    <col min="7" max="7" width="11" style="16" customWidth="1"/>
    <col min="8" max="8" width="7.85546875" style="13" customWidth="1"/>
    <col min="9" max="9" width="11.42578125" style="13"/>
    <col min="10" max="10" width="15.7109375" style="13" customWidth="1"/>
    <col min="11" max="11" width="5.7109375" style="13" customWidth="1"/>
    <col min="12" max="12" width="9.28515625" style="13" customWidth="1"/>
    <col min="13" max="16384" width="11.42578125" style="13"/>
  </cols>
  <sheetData>
    <row r="1" spans="1:7" ht="21.6" customHeight="1" thickBot="1" x14ac:dyDescent="0.3">
      <c r="A1" s="7" t="s">
        <v>22</v>
      </c>
      <c r="B1" s="6" t="s">
        <v>62</v>
      </c>
      <c r="C1" s="15"/>
      <c r="D1" s="15"/>
      <c r="E1" s="18"/>
    </row>
    <row r="2" spans="1:7" ht="21.6" customHeight="1" x14ac:dyDescent="0.25">
      <c r="A2" s="5" t="s">
        <v>41</v>
      </c>
      <c r="C2" s="21" t="s">
        <v>31</v>
      </c>
      <c r="D2" s="14"/>
      <c r="E2" s="19"/>
    </row>
    <row r="4" spans="1:7" x14ac:dyDescent="0.2">
      <c r="D4" s="61" t="s">
        <v>28</v>
      </c>
      <c r="E4" s="61" t="s">
        <v>27</v>
      </c>
      <c r="F4" s="71"/>
      <c r="G4" s="13"/>
    </row>
    <row r="5" spans="1:7" x14ac:dyDescent="0.2">
      <c r="A5" s="62" t="s">
        <v>30</v>
      </c>
      <c r="B5" s="61" t="s">
        <v>29</v>
      </c>
      <c r="C5" s="61" t="s">
        <v>51</v>
      </c>
      <c r="D5" s="61" t="s">
        <v>26</v>
      </c>
      <c r="E5" s="61" t="s">
        <v>25</v>
      </c>
      <c r="F5" s="61"/>
      <c r="G5" s="13"/>
    </row>
    <row r="6" spans="1:7" ht="15" x14ac:dyDescent="0.2">
      <c r="A6" s="82">
        <v>43618</v>
      </c>
      <c r="B6" s="47">
        <v>5</v>
      </c>
      <c r="C6" s="72">
        <v>24</v>
      </c>
      <c r="D6" s="123">
        <f>VLOOKUP('Ejercicio 1'!B6,Coef!$C$4:$D$8,2,FALSE)</f>
        <v>0.86</v>
      </c>
      <c r="E6" s="59">
        <f>ROUND(C6*D6,1)</f>
        <v>20.6</v>
      </c>
      <c r="F6" s="123" t="str">
        <f>IF(E6&gt;20,"*",IF(B6=5,"*",E6))</f>
        <v>*</v>
      </c>
      <c r="G6" s="122" t="str">
        <f>IF(E6&gt;20,"",IF(B6=5,"",E6))</f>
        <v/>
      </c>
    </row>
    <row r="7" spans="1:7" x14ac:dyDescent="0.2">
      <c r="A7" s="73">
        <v>43808</v>
      </c>
      <c r="B7" s="60">
        <v>4</v>
      </c>
      <c r="C7" s="72">
        <v>24</v>
      </c>
      <c r="D7" s="123">
        <f>VLOOKUP('Ejercicio 1'!B7,Coef!$C$4:$D$8,2,FALSE)</f>
        <v>1.1200000000000001</v>
      </c>
      <c r="E7" s="59">
        <f t="shared" ref="E7:E15" si="0">ROUND(C7*D7,1)</f>
        <v>26.9</v>
      </c>
      <c r="F7" s="123" t="str">
        <f t="shared" ref="F7:F15" si="1">IF(E7&gt;20,"*",IF(B7=5,"*",E7))</f>
        <v>*</v>
      </c>
      <c r="G7" s="13"/>
    </row>
    <row r="8" spans="1:7" x14ac:dyDescent="0.2">
      <c r="A8" s="73">
        <v>43809</v>
      </c>
      <c r="B8" s="60">
        <v>1</v>
      </c>
      <c r="C8" s="72">
        <v>13</v>
      </c>
      <c r="D8" s="123">
        <f>VLOOKUP('Ejercicio 1'!B8,Coef!$C$4:$D$8,2,FALSE)</f>
        <v>0.95</v>
      </c>
      <c r="E8" s="59">
        <f t="shared" si="0"/>
        <v>12.4</v>
      </c>
      <c r="F8" s="123">
        <f t="shared" si="1"/>
        <v>12.4</v>
      </c>
      <c r="G8" s="13"/>
    </row>
    <row r="9" spans="1:7" x14ac:dyDescent="0.2">
      <c r="A9" s="73">
        <v>43810</v>
      </c>
      <c r="B9" s="60">
        <v>5</v>
      </c>
      <c r="C9" s="72">
        <v>15</v>
      </c>
      <c r="D9" s="123">
        <f>VLOOKUP('Ejercicio 1'!B9,Coef!$C$4:$D$8,2,FALSE)</f>
        <v>0.86</v>
      </c>
      <c r="E9" s="59">
        <f t="shared" si="0"/>
        <v>12.9</v>
      </c>
      <c r="F9" s="123" t="str">
        <f t="shared" si="1"/>
        <v>*</v>
      </c>
      <c r="G9" s="13"/>
    </row>
    <row r="10" spans="1:7" x14ac:dyDescent="0.2">
      <c r="A10" s="73">
        <v>43822</v>
      </c>
      <c r="B10" s="60">
        <v>2</v>
      </c>
      <c r="C10" s="72">
        <v>11</v>
      </c>
      <c r="D10" s="123">
        <f>VLOOKUP('Ejercicio 1'!B10,Coef!$C$4:$D$8,2,FALSE)</f>
        <v>0.88</v>
      </c>
      <c r="E10" s="59">
        <f t="shared" si="0"/>
        <v>9.6999999999999993</v>
      </c>
      <c r="F10" s="123">
        <f t="shared" si="1"/>
        <v>9.6999999999999993</v>
      </c>
      <c r="G10" s="13"/>
    </row>
    <row r="11" spans="1:7" x14ac:dyDescent="0.2">
      <c r="A11" s="73">
        <v>43823</v>
      </c>
      <c r="B11" s="60">
        <v>1</v>
      </c>
      <c r="C11" s="72">
        <v>18</v>
      </c>
      <c r="D11" s="123">
        <f>VLOOKUP('Ejercicio 1'!B11,Coef!$C$4:$D$8,2,FALSE)</f>
        <v>0.95</v>
      </c>
      <c r="E11" s="59">
        <f t="shared" si="0"/>
        <v>17.100000000000001</v>
      </c>
      <c r="F11" s="123">
        <f t="shared" si="1"/>
        <v>17.100000000000001</v>
      </c>
      <c r="G11" s="13"/>
    </row>
    <row r="12" spans="1:7" ht="12.6" customHeight="1" x14ac:dyDescent="0.2">
      <c r="A12" s="73">
        <v>43824</v>
      </c>
      <c r="B12" s="60">
        <v>3</v>
      </c>
      <c r="C12" s="72">
        <v>10</v>
      </c>
      <c r="D12" s="123">
        <f>VLOOKUP('Ejercicio 1'!B12,Coef!$C$4:$D$8,2,FALSE)</f>
        <v>0.92</v>
      </c>
      <c r="E12" s="59">
        <f t="shared" si="0"/>
        <v>9.1999999999999993</v>
      </c>
      <c r="F12" s="123">
        <f t="shared" si="1"/>
        <v>9.1999999999999993</v>
      </c>
      <c r="G12" s="13"/>
    </row>
    <row r="13" spans="1:7" ht="12.6" customHeight="1" x14ac:dyDescent="0.2">
      <c r="A13" s="73">
        <v>43855</v>
      </c>
      <c r="B13" s="60">
        <v>3</v>
      </c>
      <c r="C13" s="72">
        <v>25</v>
      </c>
      <c r="D13" s="123">
        <f>VLOOKUP('Ejercicio 1'!B13,Coef!$C$4:$D$8,2,FALSE)</f>
        <v>0.92</v>
      </c>
      <c r="E13" s="59">
        <f t="shared" si="0"/>
        <v>23</v>
      </c>
      <c r="F13" s="123" t="str">
        <f t="shared" si="1"/>
        <v>*</v>
      </c>
      <c r="G13" s="13"/>
    </row>
    <row r="14" spans="1:7" x14ac:dyDescent="0.2">
      <c r="A14" s="102">
        <v>43886</v>
      </c>
      <c r="B14" s="81">
        <v>2</v>
      </c>
      <c r="C14" s="72">
        <v>15</v>
      </c>
      <c r="D14" s="123">
        <f>VLOOKUP('Ejercicio 1'!B14,Coef!$C$4:$D$8,2,FALSE)</f>
        <v>0.88</v>
      </c>
      <c r="E14" s="59">
        <f t="shared" si="0"/>
        <v>13.2</v>
      </c>
      <c r="F14" s="123">
        <f t="shared" si="1"/>
        <v>13.2</v>
      </c>
      <c r="G14" s="13"/>
    </row>
    <row r="15" spans="1:7" x14ac:dyDescent="0.2">
      <c r="A15" s="73" t="s">
        <v>24</v>
      </c>
      <c r="B15" s="60">
        <v>1</v>
      </c>
      <c r="C15" s="72">
        <v>22</v>
      </c>
      <c r="D15" s="123">
        <f>VLOOKUP('Ejercicio 1'!B15,Coef!$C$4:$D$8,2,FALSE)</f>
        <v>0.95</v>
      </c>
      <c r="E15" s="59">
        <f t="shared" si="0"/>
        <v>20.9</v>
      </c>
      <c r="F15" s="123" t="str">
        <f t="shared" si="1"/>
        <v>*</v>
      </c>
      <c r="G15" s="13"/>
    </row>
    <row r="16" spans="1:7" x14ac:dyDescent="0.2">
      <c r="A16" s="58"/>
      <c r="D16" s="17"/>
    </row>
    <row r="17" spans="1:13" x14ac:dyDescent="0.2">
      <c r="A17" s="13" t="s">
        <v>5</v>
      </c>
      <c r="D17" s="16"/>
      <c r="G17" s="13"/>
    </row>
    <row r="18" spans="1:13" x14ac:dyDescent="0.2">
      <c r="L18" s="89" t="s">
        <v>45</v>
      </c>
    </row>
    <row r="19" spans="1:13" x14ac:dyDescent="0.2">
      <c r="B19" s="13" t="s">
        <v>50</v>
      </c>
      <c r="K19" s="90">
        <v>0.5</v>
      </c>
      <c r="L19" s="10"/>
    </row>
    <row r="20" spans="1:13" ht="15" x14ac:dyDescent="0.2">
      <c r="B20" s="11" t="s">
        <v>37</v>
      </c>
      <c r="K20" s="90">
        <v>0.5</v>
      </c>
      <c r="L20" s="10"/>
    </row>
    <row r="21" spans="1:13" ht="15" x14ac:dyDescent="0.2">
      <c r="B21" s="11" t="s">
        <v>49</v>
      </c>
      <c r="K21" s="91">
        <v>0.5</v>
      </c>
      <c r="L21" s="10"/>
    </row>
    <row r="22" spans="1:13" ht="15" x14ac:dyDescent="0.2">
      <c r="B22" s="11" t="s">
        <v>36</v>
      </c>
      <c r="K22" s="92">
        <v>0.5</v>
      </c>
      <c r="L22" s="10"/>
    </row>
    <row r="23" spans="1:13" ht="15" x14ac:dyDescent="0.2">
      <c r="B23" s="12" t="s">
        <v>23</v>
      </c>
      <c r="L23" s="10"/>
    </row>
    <row r="24" spans="1:13" ht="15" x14ac:dyDescent="0.2">
      <c r="B24" s="12" t="s">
        <v>38</v>
      </c>
      <c r="K24" s="20">
        <v>1</v>
      </c>
      <c r="L24" s="10"/>
    </row>
    <row r="25" spans="1:13" ht="15.75" thickBot="1" x14ac:dyDescent="0.25">
      <c r="B25" s="11"/>
      <c r="K25" s="93"/>
      <c r="L25" s="10">
        <f>SUM(L19:L24)</f>
        <v>0</v>
      </c>
      <c r="M25" s="89" t="s">
        <v>46</v>
      </c>
    </row>
    <row r="26" spans="1:13" ht="13.5" thickBot="1" x14ac:dyDescent="0.25">
      <c r="B26" s="83" t="s">
        <v>44</v>
      </c>
      <c r="C26" s="84"/>
      <c r="D26" s="84"/>
      <c r="E26" s="85"/>
      <c r="F26" s="86"/>
      <c r="G26" s="86"/>
    </row>
    <row r="27" spans="1:13" ht="15" x14ac:dyDescent="0.2">
      <c r="B27" s="11"/>
      <c r="C27" s="69"/>
      <c r="D27" s="69"/>
      <c r="E27" s="70"/>
      <c r="F27" s="70"/>
      <c r="G27" s="70"/>
      <c r="H27" s="69"/>
      <c r="I27" s="69"/>
      <c r="J27" s="69"/>
    </row>
    <row r="31" spans="1:13" x14ac:dyDescent="0.2">
      <c r="B31" s="16"/>
      <c r="C31" s="16"/>
      <c r="D31" s="16"/>
      <c r="E31" s="13"/>
      <c r="F31" s="13"/>
      <c r="G31" s="13"/>
    </row>
    <row r="32" spans="1:13" x14ac:dyDescent="0.2">
      <c r="B32" s="16"/>
      <c r="C32" s="16"/>
      <c r="D32" s="16"/>
      <c r="E32" s="13"/>
      <c r="F32" s="13"/>
      <c r="G32" s="13"/>
    </row>
    <row r="33" spans="1:7" x14ac:dyDescent="0.2">
      <c r="B33" s="16"/>
      <c r="C33" s="16"/>
      <c r="D33" s="16"/>
      <c r="E33" s="13"/>
      <c r="F33" s="13"/>
      <c r="G33" s="13"/>
    </row>
    <row r="34" spans="1:7" x14ac:dyDescent="0.2">
      <c r="B34" s="16"/>
      <c r="C34" s="16"/>
      <c r="D34" s="16"/>
      <c r="E34" s="13"/>
      <c r="F34" s="13"/>
      <c r="G34" s="13"/>
    </row>
    <row r="35" spans="1:7" x14ac:dyDescent="0.2">
      <c r="B35" s="16"/>
      <c r="C35" s="16"/>
      <c r="D35" s="16"/>
      <c r="E35" s="13"/>
      <c r="F35" s="13"/>
      <c r="G35" s="13"/>
    </row>
    <row r="36" spans="1:7" x14ac:dyDescent="0.2">
      <c r="B36" s="16"/>
      <c r="C36" s="16"/>
      <c r="D36" s="16"/>
      <c r="E36" s="13"/>
      <c r="F36" s="13"/>
      <c r="G36" s="13"/>
    </row>
    <row r="37" spans="1:7" x14ac:dyDescent="0.2">
      <c r="B37" s="16"/>
      <c r="C37" s="16"/>
      <c r="D37" s="16"/>
      <c r="E37" s="13"/>
      <c r="F37" s="13"/>
      <c r="G37" s="13"/>
    </row>
    <row r="38" spans="1:7" x14ac:dyDescent="0.2">
      <c r="B38" s="16"/>
      <c r="C38" s="16"/>
      <c r="D38" s="16"/>
      <c r="E38" s="13"/>
      <c r="F38" s="13"/>
      <c r="G38" s="13"/>
    </row>
    <row r="39" spans="1:7" x14ac:dyDescent="0.2">
      <c r="B39" s="16"/>
      <c r="C39" s="16"/>
      <c r="D39" s="16"/>
      <c r="E39" s="13"/>
      <c r="F39" s="13"/>
      <c r="G39" s="13"/>
    </row>
    <row r="40" spans="1:7" x14ac:dyDescent="0.2">
      <c r="A40" s="62" t="s">
        <v>30</v>
      </c>
      <c r="B40" s="61" t="s">
        <v>29</v>
      </c>
      <c r="C40" s="61" t="s">
        <v>51</v>
      </c>
      <c r="E40" s="13"/>
      <c r="F40" s="13"/>
      <c r="G40" s="13"/>
    </row>
    <row r="41" spans="1:7" outlineLevel="2" x14ac:dyDescent="0.2">
      <c r="A41" s="73">
        <v>43809</v>
      </c>
      <c r="B41" s="60">
        <v>1</v>
      </c>
      <c r="C41" s="72">
        <v>13</v>
      </c>
      <c r="E41" s="13"/>
      <c r="F41" s="13"/>
      <c r="G41" s="13"/>
    </row>
    <row r="42" spans="1:7" outlineLevel="1" x14ac:dyDescent="0.2">
      <c r="A42" s="116" t="s">
        <v>65</v>
      </c>
      <c r="B42" s="60">
        <f>SUBTOTAL(9,B41:B41)</f>
        <v>1</v>
      </c>
      <c r="C42" s="72"/>
      <c r="E42" s="13"/>
      <c r="F42" s="13"/>
      <c r="G42" s="13"/>
    </row>
    <row r="43" spans="1:7" outlineLevel="2" x14ac:dyDescent="0.2">
      <c r="A43" s="73">
        <v>43823</v>
      </c>
      <c r="B43" s="60">
        <v>1</v>
      </c>
      <c r="C43" s="72">
        <v>18</v>
      </c>
      <c r="E43" s="13"/>
      <c r="F43" s="13"/>
      <c r="G43" s="13"/>
    </row>
    <row r="44" spans="1:7" outlineLevel="1" x14ac:dyDescent="0.2">
      <c r="A44" s="116" t="s">
        <v>68</v>
      </c>
      <c r="B44" s="60">
        <f>SUBTOTAL(9,B43:B43)</f>
        <v>1</v>
      </c>
      <c r="C44" s="72"/>
      <c r="E44" s="13"/>
      <c r="F44" s="13"/>
      <c r="G44" s="13"/>
    </row>
    <row r="45" spans="1:7" outlineLevel="2" x14ac:dyDescent="0.2">
      <c r="A45" s="73" t="s">
        <v>24</v>
      </c>
      <c r="B45" s="60">
        <v>1</v>
      </c>
      <c r="C45" s="72">
        <v>22</v>
      </c>
      <c r="E45" s="13"/>
      <c r="F45" s="13"/>
      <c r="G45" s="13"/>
    </row>
    <row r="46" spans="1:7" outlineLevel="1" x14ac:dyDescent="0.2">
      <c r="A46" s="116" t="s">
        <v>72</v>
      </c>
      <c r="B46" s="60">
        <f>SUBTOTAL(9,B45:B45)</f>
        <v>1</v>
      </c>
      <c r="C46" s="72"/>
      <c r="E46" s="13"/>
      <c r="F46" s="13"/>
      <c r="G46" s="13"/>
    </row>
    <row r="47" spans="1:7" outlineLevel="2" x14ac:dyDescent="0.2">
      <c r="A47" s="73">
        <v>43822</v>
      </c>
      <c r="B47" s="60">
        <v>2</v>
      </c>
      <c r="C47" s="72">
        <v>11</v>
      </c>
      <c r="E47" s="13"/>
      <c r="F47" s="13"/>
      <c r="G47" s="13"/>
    </row>
    <row r="48" spans="1:7" outlineLevel="1" x14ac:dyDescent="0.2">
      <c r="A48" s="116" t="s">
        <v>67</v>
      </c>
      <c r="B48" s="60">
        <f>SUBTOTAL(9,B47:B47)</f>
        <v>2</v>
      </c>
      <c r="C48" s="72"/>
      <c r="E48" s="13"/>
      <c r="F48" s="13"/>
      <c r="G48" s="13"/>
    </row>
    <row r="49" spans="1:7" outlineLevel="2" x14ac:dyDescent="0.2">
      <c r="A49" s="124">
        <v>43886</v>
      </c>
      <c r="B49" s="125">
        <v>2</v>
      </c>
      <c r="C49" s="72">
        <v>15</v>
      </c>
      <c r="E49" s="13"/>
      <c r="F49" s="13"/>
      <c r="G49" s="13"/>
    </row>
    <row r="50" spans="1:7" outlineLevel="1" x14ac:dyDescent="0.2">
      <c r="A50" s="127" t="s">
        <v>71</v>
      </c>
      <c r="B50" s="125">
        <f>SUBTOTAL(9,B49:B49)</f>
        <v>2</v>
      </c>
      <c r="C50" s="72"/>
      <c r="E50" s="13"/>
      <c r="F50" s="13"/>
      <c r="G50" s="13"/>
    </row>
    <row r="51" spans="1:7" outlineLevel="2" x14ac:dyDescent="0.2">
      <c r="A51" s="73">
        <v>43824</v>
      </c>
      <c r="B51" s="60">
        <v>3</v>
      </c>
      <c r="C51" s="72">
        <v>10</v>
      </c>
      <c r="E51" s="13"/>
      <c r="F51" s="13"/>
      <c r="G51" s="13"/>
    </row>
    <row r="52" spans="1:7" outlineLevel="1" x14ac:dyDescent="0.2">
      <c r="A52" s="116" t="s">
        <v>69</v>
      </c>
      <c r="B52" s="60">
        <f>SUBTOTAL(9,B51:B51)</f>
        <v>3</v>
      </c>
      <c r="C52" s="72"/>
      <c r="E52" s="13"/>
      <c r="F52" s="13"/>
      <c r="G52" s="13"/>
    </row>
    <row r="53" spans="1:7" outlineLevel="2" x14ac:dyDescent="0.2">
      <c r="A53" s="73">
        <v>43855</v>
      </c>
      <c r="B53" s="60">
        <v>3</v>
      </c>
      <c r="C53" s="72">
        <v>25</v>
      </c>
      <c r="E53" s="13"/>
      <c r="F53" s="13"/>
      <c r="G53" s="13"/>
    </row>
    <row r="54" spans="1:7" outlineLevel="1" x14ac:dyDescent="0.2">
      <c r="A54" s="116" t="s">
        <v>70</v>
      </c>
      <c r="B54" s="60">
        <f>SUBTOTAL(9,B53:B53)</f>
        <v>3</v>
      </c>
      <c r="C54" s="72"/>
      <c r="E54" s="13"/>
      <c r="F54" s="13"/>
      <c r="G54" s="13"/>
    </row>
    <row r="55" spans="1:7" outlineLevel="2" x14ac:dyDescent="0.2">
      <c r="A55" s="73">
        <v>43808</v>
      </c>
      <c r="B55" s="60">
        <v>4</v>
      </c>
      <c r="C55" s="72">
        <v>24</v>
      </c>
      <c r="E55" s="13"/>
      <c r="F55" s="13"/>
      <c r="G55" s="13"/>
    </row>
    <row r="56" spans="1:7" outlineLevel="1" x14ac:dyDescent="0.2">
      <c r="A56" s="118" t="s">
        <v>64</v>
      </c>
      <c r="B56" s="117">
        <f>SUBTOTAL(9,B55:B55)</f>
        <v>4</v>
      </c>
      <c r="C56" s="72"/>
      <c r="E56" s="13"/>
      <c r="F56" s="13"/>
      <c r="G56" s="13"/>
    </row>
    <row r="57" spans="1:7" outlineLevel="2" x14ac:dyDescent="0.2">
      <c r="A57" s="128">
        <v>43618</v>
      </c>
      <c r="B57" s="129">
        <v>5</v>
      </c>
      <c r="C57" s="72">
        <v>24</v>
      </c>
      <c r="E57" s="13"/>
      <c r="F57" s="13"/>
      <c r="G57" s="13"/>
    </row>
    <row r="58" spans="1:7" outlineLevel="1" x14ac:dyDescent="0.2">
      <c r="A58" s="130" t="s">
        <v>63</v>
      </c>
      <c r="B58" s="129">
        <f>SUBTOTAL(9,B57:B57)</f>
        <v>5</v>
      </c>
      <c r="C58" s="72"/>
      <c r="E58" s="13"/>
      <c r="F58" s="13"/>
      <c r="G58" s="13"/>
    </row>
    <row r="59" spans="1:7" outlineLevel="2" x14ac:dyDescent="0.2">
      <c r="A59" s="73">
        <v>43810</v>
      </c>
      <c r="B59" s="60">
        <v>5</v>
      </c>
      <c r="C59" s="72">
        <v>15</v>
      </c>
      <c r="E59" s="13"/>
      <c r="F59" s="13"/>
      <c r="G59" s="13"/>
    </row>
    <row r="60" spans="1:7" outlineLevel="1" x14ac:dyDescent="0.2">
      <c r="A60" s="118" t="s">
        <v>66</v>
      </c>
      <c r="B60" s="119">
        <f>SUBTOTAL(9,B59:B59)</f>
        <v>5</v>
      </c>
      <c r="C60" s="120"/>
      <c r="E60" s="13"/>
      <c r="F60" s="13"/>
      <c r="G60" s="13"/>
    </row>
    <row r="61" spans="1:7" x14ac:dyDescent="0.2">
      <c r="A61" s="118" t="s">
        <v>73</v>
      </c>
      <c r="B61" s="119">
        <f>SUBTOTAL(9,B41:B59)</f>
        <v>27</v>
      </c>
      <c r="C61" s="120"/>
      <c r="E61" s="13"/>
      <c r="F61" s="13"/>
      <c r="G61" s="13"/>
    </row>
    <row r="62" spans="1:7" outlineLevel="2" x14ac:dyDescent="0.2">
      <c r="E62" s="13"/>
      <c r="F62" s="13"/>
      <c r="G62" s="13"/>
    </row>
    <row r="63" spans="1:7" outlineLevel="1" x14ac:dyDescent="0.2">
      <c r="E63" s="13"/>
      <c r="F63" s="13"/>
      <c r="G63" s="13"/>
    </row>
    <row r="64" spans="1:7" outlineLevel="2" x14ac:dyDescent="0.2">
      <c r="E64" s="13"/>
      <c r="F64" s="13"/>
      <c r="G64" s="13"/>
    </row>
    <row r="65" spans="1:7" outlineLevel="1" x14ac:dyDescent="0.2">
      <c r="E65" s="13"/>
      <c r="F65" s="13"/>
      <c r="G65" s="13"/>
    </row>
    <row r="66" spans="1:7" outlineLevel="2" x14ac:dyDescent="0.2">
      <c r="E66" s="13"/>
      <c r="F66" s="13"/>
      <c r="G66" s="13"/>
    </row>
    <row r="67" spans="1:7" outlineLevel="1" x14ac:dyDescent="0.2">
      <c r="E67" s="13"/>
      <c r="F67" s="13"/>
      <c r="G67" s="13"/>
    </row>
    <row r="68" spans="1:7" outlineLevel="2" x14ac:dyDescent="0.2">
      <c r="E68" s="13"/>
      <c r="F68" s="13"/>
      <c r="G68" s="13"/>
    </row>
    <row r="69" spans="1:7" outlineLevel="1" x14ac:dyDescent="0.2">
      <c r="E69" s="13"/>
      <c r="F69" s="13"/>
      <c r="G69" s="13"/>
    </row>
    <row r="70" spans="1:7" outlineLevel="2" x14ac:dyDescent="0.2">
      <c r="E70" s="13"/>
      <c r="F70" s="13"/>
      <c r="G70" s="13"/>
    </row>
    <row r="71" spans="1:7" outlineLevel="1" x14ac:dyDescent="0.2">
      <c r="E71" s="13"/>
      <c r="F71" s="13"/>
      <c r="G71" s="13"/>
    </row>
    <row r="72" spans="1:7" x14ac:dyDescent="0.2">
      <c r="E72" s="13"/>
      <c r="F72" s="13"/>
      <c r="G72" s="13"/>
    </row>
    <row r="73" spans="1:7" outlineLevel="2" x14ac:dyDescent="0.2">
      <c r="A73" s="16"/>
      <c r="B73" s="16"/>
      <c r="C73" s="16"/>
      <c r="E73" s="13"/>
      <c r="F73" s="13"/>
      <c r="G73" s="13"/>
    </row>
    <row r="74" spans="1:7" outlineLevel="1" x14ac:dyDescent="0.2">
      <c r="A74" s="16"/>
      <c r="B74" s="16"/>
      <c r="C74" s="16"/>
      <c r="E74" s="13"/>
      <c r="F74" s="13"/>
      <c r="G74" s="13"/>
    </row>
    <row r="75" spans="1:7" outlineLevel="2" x14ac:dyDescent="0.2">
      <c r="A75" s="16"/>
      <c r="B75" s="16"/>
      <c r="C75" s="16"/>
      <c r="E75" s="13"/>
      <c r="F75" s="13"/>
      <c r="G75" s="13"/>
    </row>
    <row r="76" spans="1:7" outlineLevel="2" x14ac:dyDescent="0.2">
      <c r="A76" s="16"/>
      <c r="B76" s="16"/>
      <c r="C76" s="16"/>
      <c r="E76" s="13"/>
      <c r="F76" s="13"/>
      <c r="G76" s="13"/>
    </row>
    <row r="77" spans="1:7" outlineLevel="1" x14ac:dyDescent="0.2">
      <c r="A77" s="16"/>
      <c r="B77" s="16"/>
      <c r="C77" s="16"/>
      <c r="E77" s="13"/>
      <c r="F77" s="13"/>
      <c r="G77" s="13"/>
    </row>
    <row r="78" spans="1:7" outlineLevel="2" x14ac:dyDescent="0.2">
      <c r="A78" s="16"/>
      <c r="B78" s="16"/>
      <c r="C78" s="16"/>
      <c r="E78" s="13"/>
      <c r="F78" s="13"/>
      <c r="G78" s="13"/>
    </row>
    <row r="79" spans="1:7" outlineLevel="1" x14ac:dyDescent="0.2">
      <c r="A79" s="16"/>
      <c r="B79" s="16"/>
      <c r="C79" s="16"/>
      <c r="E79" s="13"/>
      <c r="F79" s="13"/>
      <c r="G79" s="13"/>
    </row>
    <row r="80" spans="1:7" outlineLevel="2" x14ac:dyDescent="0.2">
      <c r="A80" s="16"/>
      <c r="B80" s="16"/>
      <c r="C80" s="16"/>
      <c r="E80" s="13"/>
      <c r="F80" s="13"/>
      <c r="G80" s="13"/>
    </row>
    <row r="81" spans="1:7" outlineLevel="1" x14ac:dyDescent="0.2">
      <c r="A81" s="16"/>
      <c r="B81" s="16"/>
      <c r="C81" s="16"/>
      <c r="E81" s="13"/>
      <c r="F81" s="13"/>
      <c r="G81" s="13"/>
    </row>
    <row r="82" spans="1:7" x14ac:dyDescent="0.2">
      <c r="A82" s="16"/>
      <c r="B82" s="16"/>
      <c r="C82" s="16"/>
      <c r="E82" s="13"/>
      <c r="F82" s="13"/>
      <c r="G82" s="13"/>
    </row>
  </sheetData>
  <sortState ref="A41:C50">
    <sortCondition ref="B41:B50"/>
  </sortState>
  <pageMargins left="0.7" right="0.7" top="0.75" bottom="0.75" header="0.3" footer="0.3"/>
  <pageSetup orientation="portrait" verticalDpi="300" r:id="rId1"/>
  <rowBreaks count="10" manualBreakCount="10">
    <brk id="42" max="16383" man="1"/>
    <brk id="44" max="16383" man="1"/>
    <brk id="46" max="16383" man="1"/>
    <brk id="48" max="16383" man="1"/>
    <brk id="50" max="16383" man="1"/>
    <brk id="52" max="16383" man="1"/>
    <brk id="54" max="16383" man="1"/>
    <brk id="56" max="16383" man="1"/>
    <brk id="58" max="16383" man="1"/>
    <brk id="61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8"/>
  <sheetViews>
    <sheetView workbookViewId="0">
      <selection activeCell="C3" sqref="C3:D8"/>
    </sheetView>
  </sheetViews>
  <sheetFormatPr baseColWidth="10" defaultColWidth="11.42578125" defaultRowHeight="12.75" x14ac:dyDescent="0.2"/>
  <cols>
    <col min="1" max="1" width="11.42578125" style="13"/>
    <col min="2" max="2" width="22.140625" style="13" bestFit="1" customWidth="1"/>
    <col min="3" max="3" width="11.42578125" style="13"/>
    <col min="4" max="4" width="13.28515625" style="16" customWidth="1"/>
    <col min="5" max="5" width="15.140625" style="13" customWidth="1"/>
    <col min="6" max="16384" width="11.42578125" style="13"/>
  </cols>
  <sheetData>
    <row r="1" spans="3:4" ht="13.5" thickBot="1" x14ac:dyDescent="0.25"/>
    <row r="2" spans="3:4" ht="13.5" thickBot="1" x14ac:dyDescent="0.25">
      <c r="C2" s="68" t="s">
        <v>33</v>
      </c>
      <c r="D2" s="67"/>
    </row>
    <row r="3" spans="3:4" x14ac:dyDescent="0.2">
      <c r="C3" s="66" t="s">
        <v>29</v>
      </c>
      <c r="D3" s="65" t="s">
        <v>32</v>
      </c>
    </row>
    <row r="4" spans="3:4" x14ac:dyDescent="0.2">
      <c r="C4" s="64">
        <v>1</v>
      </c>
      <c r="D4" s="63">
        <v>0.95</v>
      </c>
    </row>
    <row r="5" spans="3:4" x14ac:dyDescent="0.2">
      <c r="C5" s="64">
        <v>2</v>
      </c>
      <c r="D5" s="63">
        <v>0.88</v>
      </c>
    </row>
    <row r="6" spans="3:4" x14ac:dyDescent="0.2">
      <c r="C6" s="64">
        <v>3</v>
      </c>
      <c r="D6" s="63">
        <v>0.92</v>
      </c>
    </row>
    <row r="7" spans="3:4" x14ac:dyDescent="0.2">
      <c r="C7" s="64">
        <v>4</v>
      </c>
      <c r="D7" s="63">
        <v>1.1200000000000001</v>
      </c>
    </row>
    <row r="8" spans="3:4" x14ac:dyDescent="0.2">
      <c r="C8" s="64">
        <v>5</v>
      </c>
      <c r="D8" s="63">
        <v>0.86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opLeftCell="A4" workbookViewId="0">
      <selection activeCell="F16" sqref="F16"/>
    </sheetView>
  </sheetViews>
  <sheetFormatPr baseColWidth="10" defaultColWidth="11.5703125" defaultRowHeight="12.75" x14ac:dyDescent="0.2"/>
  <cols>
    <col min="1" max="1" width="18.7109375" style="40" customWidth="1"/>
    <col min="2" max="2" width="11.5703125" style="40"/>
    <col min="3" max="3" width="13.28515625" style="40" customWidth="1"/>
    <col min="4" max="5" width="11.5703125" style="40"/>
    <col min="6" max="6" width="12.28515625" style="40" customWidth="1"/>
    <col min="7" max="11" width="11.5703125" style="40"/>
    <col min="12" max="12" width="10.42578125" style="41" customWidth="1"/>
    <col min="13" max="13" width="15.85546875" style="40" customWidth="1"/>
    <col min="14" max="16384" width="11.5703125" style="40"/>
  </cols>
  <sheetData>
    <row r="1" spans="1:13" ht="21.6" customHeight="1" thickBot="1" x14ac:dyDescent="0.3">
      <c r="A1" s="7" t="s">
        <v>22</v>
      </c>
      <c r="B1" s="37" t="s">
        <v>0</v>
      </c>
      <c r="C1" s="38"/>
      <c r="D1" s="38"/>
      <c r="E1" s="39"/>
    </row>
    <row r="2" spans="1:13" ht="21.6" customHeight="1" x14ac:dyDescent="0.25">
      <c r="A2" s="42" t="s">
        <v>6</v>
      </c>
      <c r="B2" s="43"/>
      <c r="C2" s="44"/>
      <c r="D2" s="44"/>
      <c r="E2" s="45"/>
    </row>
    <row r="3" spans="1:13" x14ac:dyDescent="0.2">
      <c r="G3" s="40">
        <f>ROUND(SIN(RADIANS(D15))-$B$16*(RADIANS(D15)^2)+$B$17,2)</f>
        <v>0.16</v>
      </c>
    </row>
    <row r="4" spans="1:13" ht="17.25" x14ac:dyDescent="0.25">
      <c r="A4" s="42" t="s">
        <v>15</v>
      </c>
    </row>
    <row r="5" spans="1:13" s="54" customFormat="1" x14ac:dyDescent="0.2">
      <c r="L5" s="57"/>
    </row>
    <row r="6" spans="1:13" x14ac:dyDescent="0.2">
      <c r="A6" s="46" t="s">
        <v>19</v>
      </c>
      <c r="J6" s="41" t="s">
        <v>1</v>
      </c>
      <c r="K6" s="89" t="s">
        <v>45</v>
      </c>
    </row>
    <row r="7" spans="1:13" ht="15" x14ac:dyDescent="0.2">
      <c r="A7" s="12" t="s">
        <v>52</v>
      </c>
      <c r="J7" s="47">
        <v>0.8</v>
      </c>
      <c r="K7" s="10"/>
      <c r="L7" s="40"/>
    </row>
    <row r="8" spans="1:13" x14ac:dyDescent="0.2">
      <c r="A8" s="40" t="s">
        <v>18</v>
      </c>
      <c r="K8" s="10"/>
    </row>
    <row r="9" spans="1:13" ht="15" x14ac:dyDescent="0.2">
      <c r="A9" s="12" t="s">
        <v>14</v>
      </c>
      <c r="J9" s="47">
        <v>0.7</v>
      </c>
      <c r="K9" s="10"/>
      <c r="L9" s="40"/>
    </row>
    <row r="10" spans="1:13" ht="15" x14ac:dyDescent="0.2">
      <c r="A10" s="12" t="s">
        <v>43</v>
      </c>
      <c r="J10" s="47">
        <v>0.4</v>
      </c>
      <c r="K10" s="10"/>
      <c r="L10" s="13"/>
    </row>
    <row r="11" spans="1:13" ht="15" x14ac:dyDescent="0.2">
      <c r="A11" s="12" t="s">
        <v>53</v>
      </c>
      <c r="J11" s="47">
        <v>0.3</v>
      </c>
      <c r="K11" s="10"/>
      <c r="L11" s="13"/>
    </row>
    <row r="12" spans="1:13" ht="15" x14ac:dyDescent="0.2">
      <c r="A12" s="12"/>
      <c r="K12" s="10">
        <f>SUM(K7:K11)</f>
        <v>0</v>
      </c>
      <c r="L12" s="89" t="s">
        <v>46</v>
      </c>
    </row>
    <row r="13" spans="1:13" ht="13.5" thickBot="1" x14ac:dyDescent="0.25">
      <c r="L13" s="48"/>
    </row>
    <row r="14" spans="1:13" x14ac:dyDescent="0.2">
      <c r="A14" s="49" t="s">
        <v>8</v>
      </c>
      <c r="B14" s="107">
        <v>2.0499999999999998</v>
      </c>
      <c r="D14" s="50" t="s">
        <v>12</v>
      </c>
      <c r="E14" s="51" t="s">
        <v>13</v>
      </c>
      <c r="F14" s="52"/>
    </row>
    <row r="15" spans="1:13" ht="13.5" thickBot="1" x14ac:dyDescent="0.25">
      <c r="A15" s="53" t="s">
        <v>9</v>
      </c>
      <c r="B15" s="121">
        <v>0.1</v>
      </c>
      <c r="D15" s="110">
        <f>B14</f>
        <v>2.0499999999999998</v>
      </c>
      <c r="E15" s="111">
        <f>ROUND(SIN(RADIANS(D15)-($B$16*(RADIANS(D15)^2))+$B$17),2)</f>
        <v>0.16</v>
      </c>
      <c r="F15" s="54"/>
    </row>
    <row r="16" spans="1:13" ht="13.5" thickBot="1" x14ac:dyDescent="0.25">
      <c r="A16" s="55" t="s">
        <v>10</v>
      </c>
      <c r="B16" s="108">
        <v>0.15</v>
      </c>
      <c r="D16" s="110">
        <f>D15+$B$15</f>
        <v>2.15</v>
      </c>
      <c r="E16" s="111">
        <f t="shared" ref="E16:E35" si="0">ROUND(SIN(RADIANS(D16)-($B$16*(RADIANS(D16)^2))+$B$17),2)</f>
        <v>0.16</v>
      </c>
      <c r="F16" s="54"/>
      <c r="H16" s="83" t="s">
        <v>44</v>
      </c>
      <c r="I16" s="87"/>
      <c r="J16" s="87"/>
      <c r="K16" s="87"/>
      <c r="L16" s="88"/>
      <c r="M16" s="94"/>
    </row>
    <row r="17" spans="1:6" ht="13.5" thickBot="1" x14ac:dyDescent="0.25">
      <c r="A17" s="56" t="s">
        <v>11</v>
      </c>
      <c r="B17" s="109">
        <v>0.125</v>
      </c>
      <c r="D17" s="110">
        <f t="shared" ref="D17:D35" si="1">D16+$B$15</f>
        <v>2.25</v>
      </c>
      <c r="E17" s="111">
        <f t="shared" si="0"/>
        <v>0.16</v>
      </c>
      <c r="F17" s="54"/>
    </row>
    <row r="18" spans="1:6" x14ac:dyDescent="0.2">
      <c r="D18" s="110">
        <f t="shared" si="1"/>
        <v>2.35</v>
      </c>
      <c r="E18" s="111">
        <f t="shared" si="0"/>
        <v>0.17</v>
      </c>
      <c r="F18" s="54"/>
    </row>
    <row r="19" spans="1:6" x14ac:dyDescent="0.2">
      <c r="D19" s="110">
        <f t="shared" si="1"/>
        <v>2.4500000000000002</v>
      </c>
      <c r="E19" s="111">
        <f t="shared" si="0"/>
        <v>0.17</v>
      </c>
      <c r="F19" s="54"/>
    </row>
    <row r="20" spans="1:6" ht="13.5" thickBot="1" x14ac:dyDescent="0.25">
      <c r="D20" s="110">
        <f t="shared" si="1"/>
        <v>2.5500000000000003</v>
      </c>
      <c r="E20" s="111">
        <f t="shared" si="0"/>
        <v>0.17</v>
      </c>
      <c r="F20" s="54"/>
    </row>
    <row r="21" spans="1:6" ht="15.75" x14ac:dyDescent="0.25">
      <c r="A21" s="103" t="s">
        <v>12</v>
      </c>
      <c r="B21" s="104" t="s">
        <v>13</v>
      </c>
      <c r="D21" s="110">
        <f t="shared" si="1"/>
        <v>2.6500000000000004</v>
      </c>
      <c r="E21" s="111">
        <f t="shared" si="0"/>
        <v>0.17</v>
      </c>
      <c r="F21" s="54"/>
    </row>
    <row r="22" spans="1:6" x14ac:dyDescent="0.2">
      <c r="A22" s="112"/>
      <c r="B22" s="113"/>
      <c r="D22" s="110">
        <f t="shared" si="1"/>
        <v>2.7500000000000004</v>
      </c>
      <c r="E22" s="111">
        <f t="shared" si="0"/>
        <v>0.17</v>
      </c>
      <c r="F22" s="54"/>
    </row>
    <row r="23" spans="1:6" x14ac:dyDescent="0.2">
      <c r="A23" s="114"/>
      <c r="B23" s="114"/>
      <c r="D23" s="110">
        <f t="shared" si="1"/>
        <v>2.8500000000000005</v>
      </c>
      <c r="E23" s="111">
        <f t="shared" si="0"/>
        <v>0.17</v>
      </c>
      <c r="F23" s="54"/>
    </row>
    <row r="24" spans="1:6" x14ac:dyDescent="0.2">
      <c r="D24" s="110">
        <f t="shared" si="1"/>
        <v>2.9500000000000006</v>
      </c>
      <c r="E24" s="111">
        <f t="shared" si="0"/>
        <v>0.18</v>
      </c>
      <c r="F24" s="54"/>
    </row>
    <row r="25" spans="1:6" x14ac:dyDescent="0.2">
      <c r="D25" s="110">
        <f t="shared" si="1"/>
        <v>3.0500000000000007</v>
      </c>
      <c r="E25" s="111">
        <f t="shared" si="0"/>
        <v>0.18</v>
      </c>
      <c r="F25" s="54"/>
    </row>
    <row r="26" spans="1:6" x14ac:dyDescent="0.2">
      <c r="D26" s="110">
        <f t="shared" si="1"/>
        <v>3.1500000000000008</v>
      </c>
      <c r="E26" s="111">
        <f t="shared" si="0"/>
        <v>0.18</v>
      </c>
      <c r="F26" s="54"/>
    </row>
    <row r="27" spans="1:6" x14ac:dyDescent="0.2">
      <c r="D27" s="110">
        <f t="shared" si="1"/>
        <v>3.2500000000000009</v>
      </c>
      <c r="E27" s="111">
        <f t="shared" si="0"/>
        <v>0.18</v>
      </c>
      <c r="F27" s="54"/>
    </row>
    <row r="28" spans="1:6" x14ac:dyDescent="0.2">
      <c r="D28" s="110">
        <f t="shared" si="1"/>
        <v>3.350000000000001</v>
      </c>
      <c r="E28" s="111">
        <f t="shared" si="0"/>
        <v>0.18</v>
      </c>
      <c r="F28" s="54"/>
    </row>
    <row r="29" spans="1:6" x14ac:dyDescent="0.2">
      <c r="D29" s="110">
        <f t="shared" si="1"/>
        <v>3.4500000000000011</v>
      </c>
      <c r="E29" s="111">
        <f t="shared" si="0"/>
        <v>0.18</v>
      </c>
      <c r="F29" s="54"/>
    </row>
    <row r="30" spans="1:6" x14ac:dyDescent="0.2">
      <c r="D30" s="110">
        <f t="shared" si="1"/>
        <v>3.5500000000000012</v>
      </c>
      <c r="E30" s="111">
        <f t="shared" si="0"/>
        <v>0.19</v>
      </c>
      <c r="F30" s="54"/>
    </row>
    <row r="31" spans="1:6" x14ac:dyDescent="0.2">
      <c r="D31" s="110">
        <f t="shared" si="1"/>
        <v>3.6500000000000012</v>
      </c>
      <c r="E31" s="111">
        <f t="shared" si="0"/>
        <v>0.19</v>
      </c>
      <c r="F31" s="54"/>
    </row>
    <row r="32" spans="1:6" x14ac:dyDescent="0.2">
      <c r="D32" s="110">
        <f t="shared" si="1"/>
        <v>3.7500000000000013</v>
      </c>
      <c r="E32" s="111">
        <f t="shared" si="0"/>
        <v>0.19</v>
      </c>
    </row>
    <row r="33" spans="1:5" x14ac:dyDescent="0.2">
      <c r="D33" s="110">
        <f t="shared" si="1"/>
        <v>3.8500000000000014</v>
      </c>
      <c r="E33" s="111">
        <f t="shared" si="0"/>
        <v>0.19</v>
      </c>
    </row>
    <row r="34" spans="1:5" x14ac:dyDescent="0.2">
      <c r="D34" s="110">
        <f t="shared" si="1"/>
        <v>3.9500000000000015</v>
      </c>
      <c r="E34" s="111">
        <f t="shared" si="0"/>
        <v>0.19</v>
      </c>
    </row>
    <row r="35" spans="1:5" x14ac:dyDescent="0.2">
      <c r="D35" s="110">
        <f t="shared" si="1"/>
        <v>4.0500000000000016</v>
      </c>
      <c r="E35" s="111">
        <f t="shared" si="0"/>
        <v>0.19</v>
      </c>
    </row>
    <row r="45" spans="1:5" ht="15.75" x14ac:dyDescent="0.25">
      <c r="A45" s="105"/>
    </row>
    <row r="46" spans="1:5" ht="15.75" x14ac:dyDescent="0.25">
      <c r="A46" s="105"/>
    </row>
    <row r="47" spans="1:5" ht="15.75" x14ac:dyDescent="0.25">
      <c r="A47" s="105"/>
    </row>
    <row r="48" spans="1:5" ht="15.75" x14ac:dyDescent="0.25">
      <c r="A48" s="105"/>
    </row>
    <row r="49" spans="1:1" ht="15.75" x14ac:dyDescent="0.25">
      <c r="A49" s="105"/>
    </row>
    <row r="50" spans="1:1" ht="15.75" x14ac:dyDescent="0.25">
      <c r="A50" s="105"/>
    </row>
    <row r="51" spans="1:1" ht="15.75" x14ac:dyDescent="0.25">
      <c r="A51" s="105"/>
    </row>
    <row r="52" spans="1:1" ht="15.75" x14ac:dyDescent="0.25">
      <c r="A52" s="105"/>
    </row>
    <row r="53" spans="1:1" ht="15.75" x14ac:dyDescent="0.25">
      <c r="A53" s="105"/>
    </row>
    <row r="54" spans="1:1" ht="15.75" x14ac:dyDescent="0.25">
      <c r="A54" s="105"/>
    </row>
    <row r="55" spans="1:1" ht="15.75" x14ac:dyDescent="0.25">
      <c r="A55" s="105"/>
    </row>
    <row r="56" spans="1:1" ht="15.75" x14ac:dyDescent="0.25">
      <c r="A56" s="105"/>
    </row>
    <row r="57" spans="1:1" ht="15.75" x14ac:dyDescent="0.25">
      <c r="A57" s="105"/>
    </row>
    <row r="58" spans="1:1" ht="15.75" x14ac:dyDescent="0.25">
      <c r="A58" s="105"/>
    </row>
    <row r="59" spans="1:1" ht="15.75" x14ac:dyDescent="0.25">
      <c r="A59" s="105"/>
    </row>
    <row r="60" spans="1:1" ht="15.75" x14ac:dyDescent="0.25">
      <c r="A60" s="105"/>
    </row>
    <row r="61" spans="1:1" ht="15.75" x14ac:dyDescent="0.25">
      <c r="A61" s="105"/>
    </row>
    <row r="62" spans="1:1" ht="15.75" x14ac:dyDescent="0.25">
      <c r="A62" s="105"/>
    </row>
    <row r="63" spans="1:1" ht="15.75" x14ac:dyDescent="0.25">
      <c r="A63" s="105"/>
    </row>
    <row r="64" spans="1:1" ht="15.75" x14ac:dyDescent="0.25">
      <c r="A64" s="105"/>
    </row>
    <row r="65" spans="1:1" ht="15.75" x14ac:dyDescent="0.25">
      <c r="A65" s="105"/>
    </row>
    <row r="66" spans="1:1" ht="15.75" x14ac:dyDescent="0.25">
      <c r="A66" s="105"/>
    </row>
    <row r="67" spans="1:1" ht="15.75" x14ac:dyDescent="0.25">
      <c r="A67" s="105"/>
    </row>
    <row r="68" spans="1:1" ht="15.75" x14ac:dyDescent="0.25">
      <c r="A68" s="105"/>
    </row>
    <row r="69" spans="1:1" ht="15.75" x14ac:dyDescent="0.25">
      <c r="A69" s="105"/>
    </row>
    <row r="70" spans="1:1" ht="15.75" x14ac:dyDescent="0.25">
      <c r="A70" s="105"/>
    </row>
    <row r="71" spans="1:1" ht="15.75" x14ac:dyDescent="0.25">
      <c r="A71" s="105"/>
    </row>
    <row r="72" spans="1:1" ht="15.75" x14ac:dyDescent="0.25">
      <c r="A72" s="105"/>
    </row>
    <row r="73" spans="1:1" ht="15.75" x14ac:dyDescent="0.25">
      <c r="A73" s="105"/>
    </row>
    <row r="74" spans="1:1" ht="15.75" x14ac:dyDescent="0.25">
      <c r="A74" s="105"/>
    </row>
    <row r="75" spans="1:1" ht="15.75" x14ac:dyDescent="0.25">
      <c r="A75" s="105"/>
    </row>
    <row r="76" spans="1:1" ht="15.75" x14ac:dyDescent="0.25">
      <c r="A76" s="105"/>
    </row>
    <row r="77" spans="1:1" ht="15.75" x14ac:dyDescent="0.25">
      <c r="A77" s="105"/>
    </row>
    <row r="78" spans="1:1" ht="15.75" x14ac:dyDescent="0.25">
      <c r="A78" s="105"/>
    </row>
    <row r="79" spans="1:1" ht="15.75" x14ac:dyDescent="0.25">
      <c r="A79" s="105"/>
    </row>
    <row r="80" spans="1:1" ht="15.75" x14ac:dyDescent="0.25">
      <c r="A80" s="105"/>
    </row>
    <row r="81" spans="1:2" ht="15.75" x14ac:dyDescent="0.25">
      <c r="A81" s="105"/>
    </row>
    <row r="83" spans="1:2" ht="15.75" x14ac:dyDescent="0.25">
      <c r="A83" s="105"/>
      <c r="B83" s="105"/>
    </row>
    <row r="84" spans="1:2" ht="15.75" x14ac:dyDescent="0.25">
      <c r="A84" s="106"/>
      <c r="B84" s="105"/>
    </row>
    <row r="85" spans="1:2" ht="15.75" x14ac:dyDescent="0.25">
      <c r="A85" s="105"/>
      <c r="B85" s="105"/>
    </row>
    <row r="86" spans="1:2" ht="15.75" x14ac:dyDescent="0.25">
      <c r="A86" s="105"/>
      <c r="B86" s="105"/>
    </row>
    <row r="87" spans="1:2" ht="15.75" x14ac:dyDescent="0.25">
      <c r="A87" s="105"/>
      <c r="B87" s="105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topLeftCell="A10" zoomScale="93" zoomScaleNormal="93" workbookViewId="0">
      <selection activeCell="B16" sqref="B16"/>
    </sheetView>
  </sheetViews>
  <sheetFormatPr baseColWidth="10" defaultRowHeight="12.75" x14ac:dyDescent="0.2"/>
  <cols>
    <col min="1" max="1" width="19.140625" customWidth="1"/>
    <col min="7" max="8" width="11.42578125" style="13"/>
  </cols>
  <sheetData>
    <row r="1" spans="1:12" ht="21.6" customHeight="1" thickBot="1" x14ac:dyDescent="0.3">
      <c r="A1" s="7" t="s">
        <v>22</v>
      </c>
      <c r="B1" s="6" t="s">
        <v>0</v>
      </c>
      <c r="C1" s="1"/>
      <c r="D1" s="1"/>
      <c r="E1" s="9"/>
    </row>
    <row r="2" spans="1:12" ht="21.6" customHeight="1" x14ac:dyDescent="0.25">
      <c r="A2" s="5" t="s">
        <v>42</v>
      </c>
      <c r="B2" s="3"/>
      <c r="C2" s="2"/>
      <c r="D2" s="2"/>
      <c r="E2" s="4"/>
    </row>
    <row r="3" spans="1:12" ht="15.75" x14ac:dyDescent="0.25">
      <c r="A3" s="74"/>
      <c r="B3" s="75"/>
      <c r="C3" s="75"/>
      <c r="D3" s="75"/>
      <c r="E3" s="75"/>
      <c r="F3" s="75"/>
      <c r="G3" s="75"/>
      <c r="H3" s="75"/>
      <c r="I3" s="75"/>
      <c r="J3" s="75"/>
    </row>
    <row r="4" spans="1:12" ht="15" x14ac:dyDescent="0.2">
      <c r="A4" s="75"/>
      <c r="B4" s="75"/>
      <c r="C4" s="75"/>
      <c r="D4" s="75"/>
      <c r="E4" s="76"/>
      <c r="F4" s="75"/>
      <c r="G4" s="75"/>
      <c r="H4" s="75"/>
      <c r="I4" s="75"/>
      <c r="J4" s="75"/>
    </row>
    <row r="5" spans="1:12" ht="18" x14ac:dyDescent="0.25">
      <c r="A5" s="77" t="s">
        <v>39</v>
      </c>
      <c r="B5" s="75"/>
      <c r="C5" s="75"/>
      <c r="D5" s="75" t="s">
        <v>55</v>
      </c>
      <c r="E5" s="75"/>
      <c r="F5" s="75"/>
      <c r="G5" s="75"/>
      <c r="H5" s="75"/>
      <c r="I5" s="75"/>
      <c r="J5" s="75"/>
      <c r="K5" s="13"/>
      <c r="L5" s="13"/>
    </row>
    <row r="6" spans="1:12" ht="15" x14ac:dyDescent="0.2">
      <c r="A6" s="75"/>
      <c r="B6" s="75"/>
      <c r="C6" s="75"/>
      <c r="D6" s="75"/>
      <c r="E6" s="75"/>
      <c r="F6" s="75"/>
      <c r="G6" s="75"/>
      <c r="H6" s="75"/>
      <c r="I6" s="75"/>
      <c r="J6" s="75"/>
      <c r="K6" s="13"/>
      <c r="L6" s="13"/>
    </row>
    <row r="7" spans="1:12" ht="15.75" x14ac:dyDescent="0.25">
      <c r="A7" s="74" t="s">
        <v>54</v>
      </c>
      <c r="B7" s="75"/>
      <c r="C7" s="75"/>
      <c r="D7" s="75"/>
      <c r="E7" s="75"/>
      <c r="F7" s="75"/>
      <c r="G7" s="75"/>
      <c r="H7" s="75"/>
      <c r="I7" s="76" t="s">
        <v>1</v>
      </c>
      <c r="J7" s="89" t="s">
        <v>45</v>
      </c>
      <c r="K7" s="41"/>
      <c r="L7" s="13"/>
    </row>
    <row r="8" spans="1:12" ht="15.75" x14ac:dyDescent="0.2">
      <c r="A8" s="78" t="s">
        <v>40</v>
      </c>
      <c r="B8" s="75"/>
      <c r="C8" s="75"/>
      <c r="D8" s="75"/>
      <c r="E8" s="75"/>
      <c r="F8" s="75"/>
      <c r="G8" s="75"/>
      <c r="H8" s="75"/>
      <c r="I8" s="79">
        <v>0.8</v>
      </c>
      <c r="J8" s="10"/>
      <c r="K8" s="40"/>
    </row>
    <row r="9" spans="1:12" ht="15.75" x14ac:dyDescent="0.2">
      <c r="A9" s="78" t="s">
        <v>16</v>
      </c>
      <c r="B9" s="75"/>
      <c r="C9" s="75"/>
      <c r="D9" s="75"/>
      <c r="E9" s="75"/>
      <c r="F9" s="75"/>
      <c r="G9" s="75"/>
      <c r="H9" s="75"/>
      <c r="I9" s="79">
        <v>0.6</v>
      </c>
      <c r="J9" s="10"/>
      <c r="K9" s="41"/>
    </row>
    <row r="10" spans="1:12" ht="15" x14ac:dyDescent="0.2">
      <c r="A10" s="75" t="s">
        <v>17</v>
      </c>
      <c r="B10" s="75"/>
      <c r="C10" s="75"/>
      <c r="D10" s="75"/>
      <c r="E10" s="75"/>
      <c r="F10" s="75"/>
      <c r="G10" s="75"/>
      <c r="H10" s="75"/>
      <c r="I10" s="79">
        <v>0.6</v>
      </c>
      <c r="J10" s="10"/>
      <c r="K10" s="40"/>
    </row>
    <row r="11" spans="1:12" ht="15.75" x14ac:dyDescent="0.2">
      <c r="A11" s="78" t="s">
        <v>56</v>
      </c>
      <c r="B11" s="75"/>
      <c r="C11" s="75"/>
      <c r="D11" s="75"/>
      <c r="E11" s="75"/>
      <c r="F11" s="75"/>
      <c r="G11" s="75"/>
      <c r="H11" s="75"/>
      <c r="I11" s="79">
        <v>0.4</v>
      </c>
      <c r="J11" s="10"/>
      <c r="K11" s="13"/>
    </row>
    <row r="12" spans="1:12" ht="16.5" thickBot="1" x14ac:dyDescent="0.25">
      <c r="A12" s="78" t="s">
        <v>21</v>
      </c>
      <c r="B12" s="75"/>
      <c r="C12" s="75"/>
      <c r="D12" s="75"/>
      <c r="E12" s="75"/>
      <c r="F12" s="75"/>
      <c r="G12" s="75"/>
      <c r="H12" s="75"/>
      <c r="I12" s="80">
        <v>0.2</v>
      </c>
      <c r="J12" s="10"/>
      <c r="K12" s="13"/>
    </row>
    <row r="13" spans="1:12" ht="16.5" thickBot="1" x14ac:dyDescent="0.25">
      <c r="A13" s="95" t="s">
        <v>47</v>
      </c>
      <c r="B13" s="96"/>
      <c r="C13" s="96"/>
      <c r="D13" s="96"/>
      <c r="E13" s="96"/>
      <c r="F13" s="97"/>
      <c r="G13" s="97"/>
      <c r="H13" s="98"/>
      <c r="I13" s="75"/>
      <c r="J13" s="10">
        <f>SUM(J8:J12)</f>
        <v>0</v>
      </c>
      <c r="K13" s="89" t="s">
        <v>46</v>
      </c>
    </row>
    <row r="14" spans="1:12" ht="15" x14ac:dyDescent="0.2">
      <c r="A14" s="75"/>
      <c r="B14" s="75"/>
      <c r="C14" s="75"/>
      <c r="D14" s="75"/>
      <c r="E14" s="75"/>
      <c r="F14" s="75"/>
      <c r="G14" s="75"/>
      <c r="H14" s="75"/>
      <c r="I14" s="75"/>
      <c r="J14" s="75"/>
    </row>
    <row r="15" spans="1:12" ht="15" x14ac:dyDescent="0.2">
      <c r="A15" s="75"/>
      <c r="B15" s="75"/>
      <c r="C15" s="75"/>
      <c r="D15" s="75"/>
      <c r="E15" s="75"/>
      <c r="F15" s="75"/>
      <c r="G15" s="75"/>
      <c r="H15" s="75"/>
      <c r="I15" s="75"/>
      <c r="J15" s="75"/>
    </row>
    <row r="16" spans="1:12" ht="209.25" customHeight="1" x14ac:dyDescent="0.2">
      <c r="A16" s="126" t="s">
        <v>74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E16" sqref="E16"/>
    </sheetView>
  </sheetViews>
  <sheetFormatPr baseColWidth="10" defaultColWidth="11.5703125" defaultRowHeight="12.75" x14ac:dyDescent="0.2"/>
  <cols>
    <col min="1" max="1" width="17.85546875" style="13" customWidth="1"/>
    <col min="2" max="8" width="11.5703125" style="13"/>
    <col min="9" max="9" width="5.5703125" style="13" customWidth="1"/>
    <col min="10" max="16384" width="11.5703125" style="13"/>
  </cols>
  <sheetData>
    <row r="1" spans="1:11" ht="21.6" customHeight="1" thickBot="1" x14ac:dyDescent="0.3">
      <c r="A1" s="7" t="s">
        <v>22</v>
      </c>
      <c r="B1" s="6" t="s">
        <v>0</v>
      </c>
      <c r="C1" s="15"/>
      <c r="D1" s="15"/>
      <c r="E1" s="9"/>
    </row>
    <row r="2" spans="1:11" ht="21.6" customHeight="1" x14ac:dyDescent="0.25">
      <c r="A2" s="5" t="s">
        <v>7</v>
      </c>
      <c r="B2" s="3"/>
      <c r="C2" s="3" t="s">
        <v>20</v>
      </c>
      <c r="D2" s="14"/>
      <c r="E2" s="4"/>
    </row>
    <row r="3" spans="1:11" x14ac:dyDescent="0.2">
      <c r="J3" s="89" t="s">
        <v>45</v>
      </c>
      <c r="K3" s="41"/>
    </row>
    <row r="4" spans="1:11" ht="21" x14ac:dyDescent="0.25">
      <c r="A4" s="8" t="s">
        <v>57</v>
      </c>
      <c r="C4" s="115"/>
      <c r="F4"/>
      <c r="I4" s="10">
        <v>1</v>
      </c>
      <c r="J4" s="10"/>
      <c r="K4" s="40"/>
    </row>
    <row r="5" spans="1:11" x14ac:dyDescent="0.2">
      <c r="I5" s="10"/>
      <c r="J5" s="10"/>
      <c r="K5" s="41"/>
    </row>
    <row r="6" spans="1:11" x14ac:dyDescent="0.2">
      <c r="A6" s="99"/>
      <c r="I6" s="10"/>
      <c r="J6" s="10"/>
      <c r="K6" s="40"/>
    </row>
    <row r="7" spans="1:11" x14ac:dyDescent="0.2">
      <c r="A7" s="13" t="s">
        <v>59</v>
      </c>
      <c r="I7" s="10">
        <v>0.4</v>
      </c>
      <c r="J7" s="10"/>
    </row>
    <row r="8" spans="1:11" x14ac:dyDescent="0.2">
      <c r="I8" s="10"/>
      <c r="J8" s="10"/>
    </row>
    <row r="9" spans="1:11" x14ac:dyDescent="0.2">
      <c r="A9" s="13" t="s">
        <v>58</v>
      </c>
      <c r="I9" s="10">
        <v>0.4</v>
      </c>
      <c r="J9" s="10"/>
    </row>
    <row r="10" spans="1:11" ht="15" x14ac:dyDescent="0.2">
      <c r="A10" s="11"/>
      <c r="I10" s="10"/>
      <c r="J10" s="10"/>
    </row>
    <row r="11" spans="1:11" x14ac:dyDescent="0.2">
      <c r="A11" s="13" t="s">
        <v>60</v>
      </c>
      <c r="I11" s="10">
        <v>0.4</v>
      </c>
      <c r="J11" s="10">
        <f>SUM(J4:J10)</f>
        <v>0</v>
      </c>
      <c r="K11" s="89" t="s">
        <v>46</v>
      </c>
    </row>
    <row r="12" spans="1:11" ht="13.5" thickBot="1" x14ac:dyDescent="0.25">
      <c r="I12" s="14"/>
    </row>
    <row r="13" spans="1:11" ht="15.75" thickBot="1" x14ac:dyDescent="0.25">
      <c r="A13" s="100" t="s">
        <v>48</v>
      </c>
      <c r="B13" s="84"/>
      <c r="C13" s="84"/>
      <c r="D13" s="84"/>
      <c r="E13" s="84"/>
      <c r="F13" s="84"/>
      <c r="G13" s="101"/>
    </row>
    <row r="14" spans="1:11" x14ac:dyDescent="0.2">
      <c r="A14" s="93" t="s">
        <v>89</v>
      </c>
    </row>
    <row r="15" spans="1:11" x14ac:dyDescent="0.2">
      <c r="A15" s="13" t="s">
        <v>75</v>
      </c>
    </row>
    <row r="16" spans="1:11" x14ac:dyDescent="0.2">
      <c r="A16" s="13" t="s">
        <v>76</v>
      </c>
    </row>
    <row r="17" spans="1:1" x14ac:dyDescent="0.2">
      <c r="A17" s="13" t="s">
        <v>77</v>
      </c>
    </row>
    <row r="18" spans="1:1" x14ac:dyDescent="0.2">
      <c r="A18" s="13" t="s">
        <v>78</v>
      </c>
    </row>
    <row r="19" spans="1:1" x14ac:dyDescent="0.2">
      <c r="A19" s="13" t="s">
        <v>79</v>
      </c>
    </row>
    <row r="20" spans="1:1" x14ac:dyDescent="0.2">
      <c r="A20" s="13" t="s">
        <v>80</v>
      </c>
    </row>
    <row r="21" spans="1:1" x14ac:dyDescent="0.2">
      <c r="A21" s="13" t="s">
        <v>81</v>
      </c>
    </row>
    <row r="22" spans="1:1" x14ac:dyDescent="0.2">
      <c r="A22" s="13" t="s">
        <v>82</v>
      </c>
    </row>
    <row r="23" spans="1:1" x14ac:dyDescent="0.2">
      <c r="A23" s="13" t="s">
        <v>83</v>
      </c>
    </row>
    <row r="24" spans="1:1" x14ac:dyDescent="0.2">
      <c r="A24" s="13" t="s">
        <v>84</v>
      </c>
    </row>
    <row r="25" spans="1:1" x14ac:dyDescent="0.2">
      <c r="A25" s="13" t="s">
        <v>85</v>
      </c>
    </row>
    <row r="26" spans="1:1" x14ac:dyDescent="0.2">
      <c r="A26" s="13" t="s">
        <v>86</v>
      </c>
    </row>
    <row r="27" spans="1:1" x14ac:dyDescent="0.2">
      <c r="A27" s="13" t="s">
        <v>87</v>
      </c>
    </row>
    <row r="28" spans="1:1" x14ac:dyDescent="0.2">
      <c r="A28" s="13" t="s">
        <v>88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DNI</vt:lpstr>
      <vt:lpstr>Ejercicio 1</vt:lpstr>
      <vt:lpstr>Coef</vt:lpstr>
      <vt:lpstr>Ejercicio 2</vt:lpstr>
      <vt:lpstr>Ejercicio 3</vt:lpstr>
      <vt:lpstr>Ejercicio 4</vt:lpstr>
      <vt:lpstr>corrector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Director</dc:creator>
  <cp:lastModifiedBy>Aitana</cp:lastModifiedBy>
  <cp:lastPrinted>2019-06-30T21:09:54Z</cp:lastPrinted>
  <dcterms:created xsi:type="dcterms:W3CDTF">2019-06-30T21:09:33Z</dcterms:created>
  <dcterms:modified xsi:type="dcterms:W3CDTF">2020-11-26T23:31:31Z</dcterms:modified>
</cp:coreProperties>
</file>