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ELE\PRACTICA FINALES CE\Soluciones\"/>
    </mc:Choice>
  </mc:AlternateContent>
  <xr:revisionPtr revIDLastSave="0" documentId="13_ncr:1_{E60DEB74-ED1F-45B8-B740-C9639F69C209}" xr6:coauthVersionLast="45" xr6:coauthVersionMax="45" xr10:uidLastSave="{00000000-0000-0000-0000-000000000000}"/>
  <bookViews>
    <workbookView xWindow="-120" yWindow="-120" windowWidth="20730" windowHeight="11160" tabRatio="783" activeTab="1" xr2:uid="{00000000-000D-0000-FFFF-FFFF00000000}"/>
  </bookViews>
  <sheets>
    <sheet name="DNI" sheetId="14" r:id="rId1"/>
    <sheet name="Ejercicio 1" sheetId="12" r:id="rId2"/>
    <sheet name="Coef" sheetId="13" r:id="rId3"/>
    <sheet name="Ejercicio 2" sheetId="3" r:id="rId4"/>
    <sheet name="Ejercicio 3" sheetId="5" r:id="rId5"/>
    <sheet name="Ejercicio 4" sheetId="11" r:id="rId6"/>
  </sheets>
  <definedNames>
    <definedName name="corrector">Coef!$C$3:$D$8</definedName>
    <definedName name="hoja4" localSheetId="2">#REF!</definedName>
    <definedName name="hoja4" localSheetId="0">#REF!</definedName>
    <definedName name="hoja4" localSheetId="1">#REF!</definedName>
    <definedName name="hoja4">#REF!</definedName>
    <definedName name="tt" localSheetId="2">#REF!</definedName>
    <definedName name="tt" localSheetId="0">#REF!</definedName>
    <definedName name="tt" localSheetId="1">#REF!</definedName>
    <definedName name="tt">#REF!</definedName>
    <definedName name="xx" localSheetId="2">#REF!</definedName>
    <definedName name="xx" localSheetId="0">#REF!</definedName>
    <definedName name="xx" localSheetId="1">#REF!</definedName>
    <definedName name="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5" i="3"/>
  <c r="D35" i="3" l="1"/>
  <c r="D32" i="3"/>
  <c r="D33" i="3"/>
  <c r="D34" i="3" s="1"/>
  <c r="D27" i="3"/>
  <c r="D28" i="3" s="1"/>
  <c r="D29" i="3" s="1"/>
  <c r="D30" i="3" s="1"/>
  <c r="D31" i="3" s="1"/>
  <c r="D17" i="3"/>
  <c r="D18" i="3" s="1"/>
  <c r="D19" i="3" s="1"/>
  <c r="D20" i="3" s="1"/>
  <c r="D21" i="3" s="1"/>
  <c r="D22" i="3" s="1"/>
  <c r="D23" i="3" s="1"/>
  <c r="D24" i="3" s="1"/>
  <c r="D25" i="3" s="1"/>
  <c r="D26" i="3" s="1"/>
  <c r="D16" i="3"/>
  <c r="D15" i="3" l="1"/>
  <c r="F7" i="12"/>
  <c r="F8" i="12"/>
  <c r="F9" i="12"/>
  <c r="F10" i="12"/>
  <c r="F11" i="12"/>
  <c r="F12" i="12"/>
  <c r="F13" i="12"/>
  <c r="F14" i="12"/>
  <c r="F15" i="12"/>
  <c r="C52" i="12"/>
  <c r="C49" i="12"/>
  <c r="C47" i="12"/>
  <c r="C44" i="12"/>
  <c r="C41" i="12"/>
  <c r="C53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6" i="12"/>
  <c r="E6" i="12" s="1"/>
  <c r="F6" i="12" s="1"/>
  <c r="N4" i="3" l="1"/>
  <c r="J11" i="11" l="1"/>
  <c r="J13" i="5"/>
  <c r="K12" i="3"/>
  <c r="L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tc={0AB3C4E6-416D-4E7D-80C8-1160D33D0FAD}</author>
  </authors>
  <commentList>
    <comment ref="O4" authorId="0" shapeId="0" xr:uid="{0AB3C4E6-416D-4E7D-80C8-1160D33D0FAD}">
      <text>
        <r>
          <rPr>
            <sz val="10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 datos
definir celda: N4
con el valor: 0
mover a la celda: M4</t>
        </r>
      </text>
    </comment>
  </commentList>
</comments>
</file>

<file path=xl/sharedStrings.xml><?xml version="1.0" encoding="utf-8"?>
<sst xmlns="http://schemas.openxmlformats.org/spreadsheetml/2006/main" count="96" uniqueCount="75">
  <si>
    <t>Alumno:</t>
  </si>
  <si>
    <t>Ptos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</si>
  <si>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</si>
  <si>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</si>
  <si>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</si>
  <si>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</si>
  <si>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2. (2.2 puntos)</t>
  </si>
  <si>
    <t>Ejercicio 4. (2.2 puntos)</t>
  </si>
  <si>
    <t>xo:</t>
  </si>
  <si>
    <t>dx:</t>
  </si>
  <si>
    <t>constante 1</t>
  </si>
  <si>
    <t>constante 2</t>
  </si>
  <si>
    <t>x</t>
  </si>
  <si>
    <t>y</t>
  </si>
  <si>
    <t>2) Graficar. Poner títulos, nombres en los ejes. Ajustar escalas.</t>
  </si>
  <si>
    <r>
      <rPr>
        <sz val="11"/>
        <rFont val="Calibri"/>
        <family val="2"/>
        <scheme val="minor"/>
      </rPr>
      <t xml:space="preserve">Dada la función: </t>
    </r>
    <r>
      <rPr>
        <b/>
        <sz val="11"/>
        <rFont val="Calibri"/>
        <family val="2"/>
        <scheme val="minor"/>
      </rPr>
      <t xml:space="preserve">y = </t>
    </r>
    <r>
      <rPr>
        <b/>
        <i/>
        <sz val="11"/>
        <rFont val="Calibri"/>
        <family val="2"/>
        <scheme val="minor"/>
      </rPr>
      <t>seno(x) - 0.15 x</t>
    </r>
    <r>
      <rPr>
        <b/>
        <i/>
        <vertAlign val="superscript"/>
        <sz val="11"/>
        <rFont val="Calibri"/>
        <family val="2"/>
        <scheme val="minor"/>
      </rPr>
      <t>2</t>
    </r>
    <r>
      <rPr>
        <b/>
        <i/>
        <sz val="11"/>
        <rFont val="Calibri"/>
        <family val="2"/>
        <scheme val="minor"/>
      </rPr>
      <t xml:space="preserve"> + 0.125, con x en radianes</t>
    </r>
  </si>
  <si>
    <t>2)  Hallar la raíz, cercana a 3</t>
  </si>
  <si>
    <t>3) Graficar la función.</t>
  </si>
  <si>
    <t>Hallar D15, D16 y E15.  Esta última REDONDEAR a dos decimales. Luego COPIAR a las restantes filas</t>
  </si>
  <si>
    <t>En Excel:</t>
  </si>
  <si>
    <t>Usando FreeMat:</t>
  </si>
  <si>
    <t>5) Completar el gráfico con Título principal y títulos  en los ejes</t>
  </si>
  <si>
    <t>Parcial 2</t>
  </si>
  <si>
    <t>de lo contrario poner el valor de la lluvia corregida.</t>
  </si>
  <si>
    <t>24//01/2020</t>
  </si>
  <si>
    <t>Corregida</t>
  </si>
  <si>
    <t>Corrector</t>
  </si>
  <si>
    <t>Lluvia</t>
  </si>
  <si>
    <t>Coef.</t>
  </si>
  <si>
    <t>Zona</t>
  </si>
  <si>
    <t>Fecha</t>
  </si>
  <si>
    <t>Dada la siguiente Tabla (datos en columnas A, B, C), utilizar las funciones ADECUADAS de Excel para:</t>
  </si>
  <si>
    <t>Coef.Corrector</t>
  </si>
  <si>
    <t>COEFICIENTES (datos)</t>
  </si>
  <si>
    <t>REGULAR 1</t>
  </si>
  <si>
    <t>&gt;&gt;&gt;completar</t>
  </si>
  <si>
    <r>
      <t>4)</t>
    </r>
    <r>
      <rPr>
        <sz val="7"/>
        <rFont val="Times New Roman"/>
        <family val="1"/>
      </rPr>
      <t>  </t>
    </r>
    <r>
      <rPr>
        <sz val="11"/>
        <rFont val="Calibri"/>
        <family val="2"/>
      </rPr>
      <t xml:space="preserve">Completar columna F con * SI la lluvia corregida es mayor a 20  O SI es zona 5, </t>
    </r>
  </si>
  <si>
    <r>
      <t>2)</t>
    </r>
    <r>
      <rPr>
        <sz val="7"/>
        <rFont val="Times New Roman"/>
        <family val="1"/>
      </rPr>
      <t>  </t>
    </r>
    <r>
      <rPr>
        <sz val="11"/>
        <rFont val="Calibri"/>
        <family val="2"/>
        <scheme val="minor"/>
      </rPr>
      <t xml:space="preserve">Completar el </t>
    </r>
    <r>
      <rPr>
        <b/>
        <sz val="11"/>
        <rFont val="Calibri"/>
        <family val="2"/>
        <scheme val="minor"/>
      </rPr>
      <t>C</t>
    </r>
    <r>
      <rPr>
        <b/>
        <sz val="11"/>
        <rFont val="Calibri"/>
        <family val="2"/>
      </rPr>
      <t xml:space="preserve">oeficiente Corrector </t>
    </r>
    <r>
      <rPr>
        <sz val="11"/>
        <rFont val="Calibri"/>
        <family val="2"/>
      </rPr>
      <t>en D con los datos en  Hoja Coef.</t>
    </r>
  </si>
  <si>
    <t>5)   Hacer un gráfico adecuado que muestre las precipitaciones corregidas por fecha. Complete con títulos, leyendas, etc.</t>
  </si>
  <si>
    <r>
      <rPr>
        <sz val="12"/>
        <rFont val="Calibri"/>
        <family val="2"/>
        <scheme val="minor"/>
      </rPr>
      <t xml:space="preserve">Dada la función: </t>
    </r>
    <r>
      <rPr>
        <b/>
        <sz val="12"/>
        <rFont val="Calibri"/>
        <family val="2"/>
        <scheme val="minor"/>
      </rPr>
      <t xml:space="preserve">y = </t>
    </r>
    <r>
      <rPr>
        <b/>
        <i/>
        <sz val="12"/>
        <rFont val="Calibri"/>
        <family val="2"/>
        <scheme val="minor"/>
      </rPr>
      <t>seno(x) - 0.15 x</t>
    </r>
    <r>
      <rPr>
        <b/>
        <i/>
        <vertAlign val="superscript"/>
        <sz val="12"/>
        <rFont val="Calibri"/>
        <family val="2"/>
        <scheme val="minor"/>
      </rPr>
      <t>2</t>
    </r>
    <r>
      <rPr>
        <b/>
        <i/>
        <sz val="12"/>
        <rFont val="Calibri"/>
        <family val="2"/>
        <scheme val="minor"/>
      </rPr>
      <t xml:space="preserve"> + 0.125</t>
    </r>
  </si>
  <si>
    <r>
      <rPr>
        <b/>
        <sz val="12"/>
        <rFont val="Calibri"/>
        <family val="2"/>
        <scheme val="minor"/>
      </rPr>
      <t xml:space="preserve">1)  Definir y </t>
    </r>
    <r>
      <rPr>
        <b/>
        <sz val="12"/>
        <rFont val="Calibri"/>
        <family val="2"/>
      </rPr>
      <t>Tabular</t>
    </r>
    <r>
      <rPr>
        <sz val="12"/>
        <rFont val="Calibri"/>
        <family val="2"/>
      </rPr>
      <t xml:space="preserve"> la función para x = 2,05 a x= 4,05 y dx=0,10</t>
    </r>
  </si>
  <si>
    <t>Ejercicio 1. (3.0 puntos)</t>
  </si>
  <si>
    <t>Ejercicio 3. (2.6 puntos)</t>
  </si>
  <si>
    <r>
      <t xml:space="preserve">3)  Encontrar la raíz con la función adecuada. </t>
    </r>
    <r>
      <rPr>
        <sz val="11"/>
        <color theme="1"/>
        <rFont val="Calibri"/>
        <family val="2"/>
        <scheme val="minor"/>
      </rPr>
      <t>Capturar y pegar el cuadro de diálogo de la herramienta usada</t>
    </r>
  </si>
  <si>
    <t>A CONTINUACION ESCRIBIR LA SINTESIS de TODAS LAS FÓRMULAS UTILIZADAS</t>
  </si>
  <si>
    <t>Correccion</t>
  </si>
  <si>
    <t>&lt; TOTAL</t>
  </si>
  <si>
    <t>6) COPIAR (no volver a tipear!) en esta hoja los comandos utilizados y la gráfica obtenida.</t>
  </si>
  <si>
    <t>5- COPIAR en esta hoja (no volver a tipearlos!) los comandos utilizados y la gráfica obtenida.</t>
  </si>
  <si>
    <t>3)  Hallar la  lluvia corregida como: lluvia*coef. Corrector. Debe redondear a un decimal</t>
  </si>
  <si>
    <r>
      <t xml:space="preserve">1)  </t>
    </r>
    <r>
      <rPr>
        <sz val="10"/>
        <color theme="1"/>
        <rFont val="Arial"/>
        <family val="2"/>
      </rPr>
      <t xml:space="preserve">Copiar las columnas A, B y C </t>
    </r>
    <r>
      <rPr>
        <sz val="10"/>
        <rFont val="Arial"/>
        <family val="2"/>
      </rPr>
      <t>de la tabla de celdas A40 y  alli calcular el subtotal de lluvia por zona</t>
    </r>
  </si>
  <si>
    <t>Lluvia (mm)</t>
  </si>
  <si>
    <r>
      <t>1)</t>
    </r>
    <r>
      <rPr>
        <sz val="7"/>
        <rFont val="Calibri"/>
        <family val="2"/>
        <scheme val="minor"/>
      </rPr>
      <t xml:space="preserve">      </t>
    </r>
    <r>
      <rPr>
        <sz val="11"/>
        <rFont val="Calibri"/>
        <family val="2"/>
        <scheme val="minor"/>
      </rPr>
      <t>Tabular ambas para x entre x= 2,05 y 4,05 con dx=0,10. Completar los datos en columna B14 a B17</t>
    </r>
  </si>
  <si>
    <t>4) Señalar con una recta horizontal la raíz de la función  en el gráfico</t>
  </si>
  <si>
    <t>Resolver usando FreeMat:</t>
  </si>
  <si>
    <t>(del ejercicio 2)</t>
  </si>
  <si>
    <r>
      <t>4)</t>
    </r>
    <r>
      <rPr>
        <sz val="12"/>
        <rFont val="Times New Roman"/>
        <family val="1"/>
      </rPr>
      <t>  </t>
    </r>
    <r>
      <rPr>
        <sz val="12"/>
        <rFont val="Calibri"/>
        <family val="2"/>
      </rPr>
      <t>Marcar la raíz con una una recta horizontal en el gráfico.</t>
    </r>
  </si>
  <si>
    <t>1- Resolver en forma algebraica el SEL:</t>
  </si>
  <si>
    <t>3-Completar el gráfico con títulos, títulos ejes.</t>
  </si>
  <si>
    <t>2- Graficar las dos rectas que forman el sistema</t>
  </si>
  <si>
    <t>4-Trazar en la intersección una recta horizontal</t>
  </si>
  <si>
    <t>GRIPPO GUILLERMINA</t>
  </si>
  <si>
    <t>seno(radianes(A2)</t>
  </si>
  <si>
    <t>raiz</t>
  </si>
  <si>
    <t>formula</t>
  </si>
  <si>
    <t>A</t>
  </si>
  <si>
    <t>BUSCARV('Ejercicio 1'!B6;corrector;2;FALSO)</t>
  </si>
  <si>
    <t>REDONDEAR((C6*D6);1)</t>
  </si>
  <si>
    <t>SI(O(E6&gt;20;B6=5);"F";E6)</t>
  </si>
  <si>
    <t>Total general</t>
  </si>
  <si>
    <t>Total 1</t>
  </si>
  <si>
    <t>Total 2</t>
  </si>
  <si>
    <t>Total 3</t>
  </si>
  <si>
    <t>Total 4</t>
  </si>
  <si>
    <t>Total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</si>
</sst>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 Narrow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4" fillId="0" borderId="0" xfId="0" applyFont="1" applyBorder="1"/>
    <xf numFmtId="0" fontId="2" fillId="0" borderId="2" xfId="0" applyFont="1" applyBorder="1"/>
    <xf numFmtId="0" fontId="4" fillId="0" borderId="4" xfId="0" applyFont="1" applyBorder="1"/>
    <xf numFmtId="0" fontId="5" fillId="0" borderId="0" xfId="0" applyFont="1"/>
    <xf numFmtId="0" fontId="3" fillId="0" borderId="1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2" fillId="3" borderId="15" xfId="0" applyFont="1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0" fillId="0" borderId="0" xfId="0" applyFont="1"/>
    <xf numFmtId="0" fontId="2" fillId="0" borderId="0" xfId="0" applyFont="1"/>
    <xf numFmtId="0" fontId="12" fillId="0" borderId="2" xfId="0" applyFont="1" applyBorder="1"/>
    <xf numFmtId="0" fontId="13" fillId="0" borderId="3" xfId="0" applyFont="1" applyBorder="1"/>
    <xf numFmtId="0" fontId="14" fillId="0" borderId="1" xfId="0" applyFont="1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Fill="1" applyBorder="1" applyAlignment="1">
      <alignment horizontal="right"/>
    </xf>
    <xf numFmtId="0" fontId="12" fillId="0" borderId="0" xfId="0" applyFont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Fill="1" applyBorder="1"/>
    <xf numFmtId="0" fontId="1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0" xfId="0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/>
    </xf>
    <xf numFmtId="2" fontId="20" fillId="2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1" fontId="21" fillId="0" borderId="22" xfId="0" applyNumberFormat="1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4" fontId="22" fillId="0" borderId="20" xfId="0" applyNumberFormat="1" applyFont="1" applyFill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2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14" fontId="3" fillId="4" borderId="5" xfId="0" applyNumberFormat="1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Border="1"/>
    <xf numFmtId="0" fontId="9" fillId="0" borderId="0" xfId="0" applyFont="1" applyAlignment="1">
      <alignment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/>
    </xf>
    <xf numFmtId="0" fontId="3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4" fillId="2" borderId="3" xfId="0" applyFont="1" applyFill="1" applyBorder="1"/>
    <xf numFmtId="0" fontId="34" fillId="2" borderId="1" xfId="0" applyFont="1" applyFill="1" applyBorder="1"/>
    <xf numFmtId="0" fontId="24" fillId="0" borderId="0" xfId="0" applyFont="1"/>
    <xf numFmtId="0" fontId="0" fillId="0" borderId="25" xfId="0" applyFill="1" applyBorder="1"/>
    <xf numFmtId="0" fontId="0" fillId="0" borderId="25" xfId="0" applyBorder="1"/>
    <xf numFmtId="0" fontId="0" fillId="0" borderId="26" xfId="0" applyFill="1" applyBorder="1"/>
    <xf numFmtId="0" fontId="0" fillId="0" borderId="0" xfId="0" applyFill="1" applyBorder="1"/>
    <xf numFmtId="0" fontId="13" fillId="2" borderId="1" xfId="0" applyFont="1" applyFill="1" applyBorder="1"/>
    <xf numFmtId="0" fontId="9" fillId="2" borderId="2" xfId="0" applyFont="1" applyFill="1" applyBorder="1" applyAlignment="1">
      <alignment vertical="center"/>
    </xf>
    <xf numFmtId="0" fontId="26" fillId="2" borderId="3" xfId="0" applyFont="1" applyFill="1" applyBorder="1"/>
    <xf numFmtId="0" fontId="26" fillId="2" borderId="1" xfId="0" applyFont="1" applyFill="1" applyBorder="1"/>
    <xf numFmtId="0" fontId="26" fillId="0" borderId="0" xfId="0" applyFont="1" applyFill="1" applyBorder="1"/>
    <xf numFmtId="0" fontId="0" fillId="0" borderId="0" xfId="0" applyFont="1"/>
    <xf numFmtId="0" fontId="5" fillId="2" borderId="2" xfId="0" applyFont="1" applyFill="1" applyBorder="1" applyAlignment="1">
      <alignment vertical="center"/>
    </xf>
    <xf numFmtId="0" fontId="0" fillId="2" borderId="1" xfId="0" applyFill="1" applyBorder="1"/>
    <xf numFmtId="14" fontId="0" fillId="0" borderId="0" xfId="0" applyNumberFormat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0" fontId="28" fillId="0" borderId="0" xfId="0" applyFont="1"/>
    <xf numFmtId="3" fontId="28" fillId="0" borderId="0" xfId="0" applyNumberFormat="1" applyFont="1"/>
    <xf numFmtId="165" fontId="13" fillId="2" borderId="10" xfId="0" applyNumberFormat="1" applyFont="1" applyFill="1" applyBorder="1" applyAlignment="1">
      <alignment horizontal="center"/>
    </xf>
    <xf numFmtId="165" fontId="13" fillId="2" borderId="11" xfId="0" applyNumberFormat="1" applyFont="1" applyFill="1" applyBorder="1" applyAlignment="1">
      <alignment horizontal="center"/>
    </xf>
    <xf numFmtId="2" fontId="13" fillId="2" borderId="5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5" xfId="0" applyFont="1" applyFill="1" applyBorder="1"/>
    <xf numFmtId="0" fontId="35" fillId="0" borderId="0" xfId="0" applyFont="1" applyAlignment="1">
      <alignment vertical="center"/>
    </xf>
    <xf numFmtId="2" fontId="13" fillId="2" borderId="10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14" fontId="3" fillId="4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10506703179739E-2"/>
          <c:y val="0.10563232850331579"/>
          <c:w val="0.88396062992125979"/>
          <c:h val="0.7030198308544765"/>
        </c:manualLayout>
      </c:layout>
      <c:barChart>
        <c:barDir val="col"/>
        <c:grouping val="clustered"/>
        <c:varyColors val="0"/>
        <c:ser>
          <c:idx val="0"/>
          <c:order val="0"/>
          <c:tx>
            <c:v>lluvia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1'!$A$6:$A$15</c:f>
              <c:strCache>
                <c:ptCount val="10"/>
                <c:pt idx="0">
                  <c:v>6/2/2019</c:v>
                </c:pt>
                <c:pt idx="1">
                  <c:v>12/9/2019</c:v>
                </c:pt>
                <c:pt idx="2">
                  <c:v>12/10/2019</c:v>
                </c:pt>
                <c:pt idx="3">
                  <c:v>12/11/2019</c:v>
                </c:pt>
                <c:pt idx="4">
                  <c:v>12/23/2019</c:v>
                </c:pt>
                <c:pt idx="5">
                  <c:v>12/24/2019</c:v>
                </c:pt>
                <c:pt idx="6">
                  <c:v>12/25/2019</c:v>
                </c:pt>
                <c:pt idx="7">
                  <c:v>1/25/2020</c:v>
                </c:pt>
                <c:pt idx="8">
                  <c:v>2/25/2020</c:v>
                </c:pt>
                <c:pt idx="9">
                  <c:v>24//01/2020</c:v>
                </c:pt>
              </c:strCache>
            </c:strRef>
          </c:cat>
          <c:val>
            <c:numRef>
              <c:f>'Ejercicio 1'!$E$6:$E$15</c:f>
              <c:numCache>
                <c:formatCode>0.0</c:formatCode>
                <c:ptCount val="10"/>
                <c:pt idx="0">
                  <c:v>20.64</c:v>
                </c:pt>
                <c:pt idx="1">
                  <c:v>26.880000000000003</c:v>
                </c:pt>
                <c:pt idx="2">
                  <c:v>12.35</c:v>
                </c:pt>
                <c:pt idx="3">
                  <c:v>12.9</c:v>
                </c:pt>
                <c:pt idx="4">
                  <c:v>9.68</c:v>
                </c:pt>
                <c:pt idx="5">
                  <c:v>17.099999999999998</c:v>
                </c:pt>
                <c:pt idx="6">
                  <c:v>9.2000000000000011</c:v>
                </c:pt>
                <c:pt idx="7">
                  <c:v>23</c:v>
                </c:pt>
                <c:pt idx="8">
                  <c:v>13.2</c:v>
                </c:pt>
                <c:pt idx="9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4-4B19-BC4C-44B9275B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62216"/>
        <c:axId val="280263528"/>
      </c:barChart>
      <c:catAx>
        <c:axId val="28026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263528"/>
        <c:crosses val="autoZero"/>
        <c:auto val="1"/>
        <c:lblAlgn val="ctr"/>
        <c:lblOffset val="100"/>
        <c:noMultiLvlLbl val="0"/>
      </c:catAx>
      <c:valAx>
        <c:axId val="2802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26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274320</xdr:colOff>
      <xdr:row>28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A13C4423-EDC5-4510-B439-4C7DA0496F81}"/>
            </a:ext>
          </a:extLst>
        </xdr:cNvPr>
        <xdr:cNvSpPr>
          <a:spLocks noChangeAspect="1" noChangeArrowheads="1"/>
        </xdr:cNvSpPr>
      </xdr:nvSpPr>
      <xdr:spPr bwMode="auto">
        <a:xfrm>
          <a:off x="784860" y="510540"/>
          <a:ext cx="4198620" cy="419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167640</xdr:colOff>
      <xdr:row>2</xdr:row>
      <xdr:rowOff>15240</xdr:rowOff>
    </xdr:from>
    <xdr:to>
      <xdr:col>4</xdr:col>
      <xdr:colOff>743898</xdr:colOff>
      <xdr:row>12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2AA995-58FB-469E-90A7-0A1186451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50520"/>
          <a:ext cx="2930838" cy="1760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27</xdr:row>
      <xdr:rowOff>123824</xdr:rowOff>
    </xdr:from>
    <xdr:to>
      <xdr:col>11</xdr:col>
      <xdr:colOff>257175</xdr:colOff>
      <xdr:row>50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B9D7D-9D16-4A50-B9C6-A128D06C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716936</xdr:colOff>
      <xdr:row>16</xdr:row>
      <xdr:rowOff>71693</xdr:rowOff>
    </xdr:from>
    <xdr:to>
      <xdr:col>10</xdr:col>
      <xdr:colOff>276320</xdr:colOff>
      <xdr:row>34</xdr:row>
      <xdr:rowOff>81936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43AF17-F138-41FE-AA32-93B4386B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0888" y="3400322"/>
          <a:ext cx="4106803" cy="2959920"/>
        </a:xfrm>
        <a:prstGeom prst="rect">
          <a:avLst/>
        </a:prstGeom>
      </xdr:spPr>
    </xdr:pic>
    <xdr:clientData/>
  </xdr:twoCellAnchor>
  <xdr:twoCellAnchor editAs="oneCell">
    <xdr:from>
      <xdr:col>1</xdr:col>
      <xdr:colOff>92177</xdr:colOff>
      <xdr:row>23</xdr:row>
      <xdr:rowOff>20483</xdr:rowOff>
    </xdr:from>
    <xdr:to>
      <xdr:col>3</xdr:col>
      <xdr:colOff>557848</xdr:colOff>
      <xdr:row>32</xdr:row>
      <xdr:rowOff>117488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9B66F8-7022-4DD5-861E-6923C4AFA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2419" y="4496209"/>
          <a:ext cx="1981477" cy="15718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142875</xdr:rowOff>
    </xdr:from>
    <xdr:to>
      <xdr:col>5</xdr:col>
      <xdr:colOff>57150</xdr:colOff>
      <xdr:row>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37A77C-41FB-457F-8A4A-0547A659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676275"/>
          <a:ext cx="1190625" cy="4762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0</xdr:colOff>
      <xdr:row>13</xdr:row>
      <xdr:rowOff>152400</xdr:rowOff>
    </xdr:from>
    <xdr:to>
      <xdr:col>2</xdr:col>
      <xdr:colOff>486117</xdr:colOff>
      <xdr:row>37</xdr:row>
      <xdr:rowOff>124363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E9D083-3FE2-4D43-BCEA-934AB2265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47950"/>
          <a:ext cx="2448267" cy="38581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16</xdr:row>
      <xdr:rowOff>25469</xdr:rowOff>
    </xdr:from>
    <xdr:to>
      <xdr:col>11</xdr:col>
      <xdr:colOff>363696</xdr:colOff>
      <xdr:row>33</xdr:row>
      <xdr:rowOff>58005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5CE9A2D-2670-4F46-AB10-47CCED3F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3006794"/>
          <a:ext cx="5678646" cy="278526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illermina Grippo" id="{7530BEBE-A2D0-47CD-9F4C-04CE439C9F5C}" userId="ad582c080b644c2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0-11-26T23:33:36.26" personId="{7530BEBE-A2D0-47CD-9F4C-04CE439C9F5C}" id="{0AB3C4E6-416D-4E7D-80C8-1160D33D0FAD}">
    <text>buscar datos
definir celda: N4
con el valor: 0
mover a la celda: M4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H16" sqref="H16"/>
    </sheetView>
  </sheetViews>
  <sheetFormatPr baseColWidth="10" defaultColWidth="11.42578125" defaultRowHeight="12.75" x14ac:dyDescent="0.2"/>
  <cols>
    <col min="1" max="16384" width="11.42578125" style="13"/>
  </cols>
  <sheetData>
    <row r="1" spans="1:10" x14ac:dyDescent="0.2">
      <c r="A1" s="35" t="s">
        <v>2</v>
      </c>
      <c r="F1" s="24" t="s">
        <v>3</v>
      </c>
      <c r="G1" s="22"/>
      <c r="H1" s="22" t="s">
        <v>35</v>
      </c>
      <c r="I1" s="22"/>
      <c r="J1" s="23"/>
    </row>
    <row r="2" spans="1:10" x14ac:dyDescent="0.2">
      <c r="F2" s="25" t="s">
        <v>61</v>
      </c>
      <c r="G2" s="26"/>
      <c r="H2" s="26"/>
      <c r="I2" s="26"/>
      <c r="J2" s="27"/>
    </row>
    <row r="3" spans="1:10" ht="13.5" thickBot="1" x14ac:dyDescent="0.25">
      <c r="F3" s="28"/>
      <c r="G3" s="29"/>
      <c r="H3" s="29"/>
      <c r="I3" s="29"/>
      <c r="J3" s="30"/>
    </row>
    <row r="4" spans="1:10" x14ac:dyDescent="0.2">
      <c r="B4"/>
      <c r="C4" s="31"/>
      <c r="D4" s="31"/>
      <c r="E4" s="32"/>
    </row>
    <row r="5" spans="1:10" x14ac:dyDescent="0.2">
      <c r="B5" s="33"/>
      <c r="C5" s="26"/>
      <c r="D5" s="26"/>
      <c r="E5" s="27"/>
      <c r="G5" s="34" t="s">
        <v>34</v>
      </c>
    </row>
    <row r="6" spans="1:10" x14ac:dyDescent="0.2">
      <c r="B6" s="33"/>
      <c r="C6" s="26"/>
      <c r="D6" s="26"/>
      <c r="E6" s="27"/>
    </row>
    <row r="7" spans="1:10" x14ac:dyDescent="0.2">
      <c r="B7" s="33"/>
      <c r="C7" s="26"/>
      <c r="D7" s="26"/>
      <c r="E7" s="27"/>
    </row>
    <row r="8" spans="1:10" x14ac:dyDescent="0.2">
      <c r="B8" s="33"/>
      <c r="C8" s="26"/>
      <c r="D8" s="26"/>
      <c r="E8" s="27"/>
    </row>
    <row r="9" spans="1:10" x14ac:dyDescent="0.2">
      <c r="B9" s="33"/>
      <c r="C9" s="26"/>
      <c r="D9" s="26"/>
      <c r="E9" s="27"/>
    </row>
    <row r="10" spans="1:10" x14ac:dyDescent="0.2">
      <c r="B10" s="33"/>
      <c r="C10" s="26"/>
      <c r="D10" s="26"/>
      <c r="E10" s="27"/>
    </row>
    <row r="11" spans="1:10" ht="13.5" thickBot="1" x14ac:dyDescent="0.25">
      <c r="B11" s="28"/>
      <c r="C11" s="29"/>
      <c r="D11" s="29"/>
      <c r="E11" s="30"/>
    </row>
    <row r="15" spans="1:10" x14ac:dyDescent="0.2">
      <c r="A15" s="35"/>
    </row>
    <row r="20" spans="1:2" x14ac:dyDescent="0.2">
      <c r="A20" s="34" t="s">
        <v>4</v>
      </c>
      <c r="B2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tabSelected="1" topLeftCell="A31" workbookViewId="0">
      <selection activeCell="N37" sqref="N37"/>
    </sheetView>
  </sheetViews>
  <sheetFormatPr baseColWidth="10" defaultColWidth="11.42578125" defaultRowHeight="12.75" outlineLevelRow="2" x14ac:dyDescent="0.2"/>
  <cols>
    <col min="1" max="1" width="17.140625" style="13" customWidth="1"/>
    <col min="2" max="2" width="22.28515625" style="13" customWidth="1"/>
    <col min="3" max="3" width="11.140625" style="13" customWidth="1"/>
    <col min="4" max="4" width="8.7109375" style="13" customWidth="1"/>
    <col min="5" max="5" width="10.7109375" style="16" customWidth="1"/>
    <col min="6" max="6" width="13.140625" style="16" customWidth="1"/>
    <col min="7" max="7" width="11" style="16" customWidth="1"/>
    <col min="8" max="8" width="7.85546875" style="13" customWidth="1"/>
    <col min="9" max="9" width="11.42578125" style="13"/>
    <col min="10" max="10" width="15.7109375" style="13" customWidth="1"/>
    <col min="11" max="11" width="14" style="13" customWidth="1"/>
    <col min="12" max="12" width="9.28515625" style="13" customWidth="1"/>
    <col min="13" max="16384" width="11.42578125" style="13"/>
  </cols>
  <sheetData>
    <row r="1" spans="1:11" ht="21.6" customHeight="1" thickBot="1" x14ac:dyDescent="0.3">
      <c r="A1" s="7" t="s">
        <v>22</v>
      </c>
      <c r="B1" s="6" t="s">
        <v>0</v>
      </c>
      <c r="C1" s="15"/>
      <c r="D1" s="15"/>
      <c r="E1" s="18"/>
    </row>
    <row r="2" spans="1:11" ht="21.6" customHeight="1" x14ac:dyDescent="0.25">
      <c r="A2" s="5" t="s">
        <v>41</v>
      </c>
      <c r="C2" s="21" t="s">
        <v>31</v>
      </c>
      <c r="D2" s="14"/>
      <c r="E2" s="19"/>
    </row>
    <row r="4" spans="1:11" x14ac:dyDescent="0.2">
      <c r="D4" s="62" t="s">
        <v>28</v>
      </c>
      <c r="E4" s="62" t="s">
        <v>27</v>
      </c>
      <c r="F4" s="72"/>
      <c r="G4" s="13"/>
    </row>
    <row r="5" spans="1:11" x14ac:dyDescent="0.2">
      <c r="A5" s="63" t="s">
        <v>30</v>
      </c>
      <c r="B5" s="62" t="s">
        <v>29</v>
      </c>
      <c r="C5" s="62" t="s">
        <v>51</v>
      </c>
      <c r="D5" s="62" t="s">
        <v>26</v>
      </c>
      <c r="E5" s="62" t="s">
        <v>25</v>
      </c>
      <c r="F5" s="62"/>
      <c r="G5" s="13"/>
      <c r="I5" s="120"/>
      <c r="J5" s="121"/>
      <c r="K5" s="121"/>
    </row>
    <row r="6" spans="1:11" x14ac:dyDescent="0.2">
      <c r="A6" s="83">
        <v>43618</v>
      </c>
      <c r="B6" s="46">
        <v>5</v>
      </c>
      <c r="C6" s="73">
        <v>24</v>
      </c>
      <c r="D6" s="60">
        <f>VLOOKUP('Ejercicio 1'!B6,corrector,2,FALSE)</f>
        <v>0.86</v>
      </c>
      <c r="E6" s="59">
        <f>C6*D6</f>
        <v>20.64</v>
      </c>
      <c r="F6" s="58" t="str">
        <f>IF(E6&gt;20,"*",IF(B6=5,"*",E6))</f>
        <v>*</v>
      </c>
      <c r="G6" s="13"/>
      <c r="I6" s="122"/>
      <c r="J6" s="47"/>
      <c r="K6" s="119"/>
    </row>
    <row r="7" spans="1:11" x14ac:dyDescent="0.2">
      <c r="A7" s="74">
        <v>43808</v>
      </c>
      <c r="B7" s="61">
        <v>4</v>
      </c>
      <c r="C7" s="73">
        <v>24</v>
      </c>
      <c r="D7" s="60">
        <f>VLOOKUP('Ejercicio 1'!B7,corrector,2,FALSE)</f>
        <v>1.1200000000000001</v>
      </c>
      <c r="E7" s="59">
        <f t="shared" ref="E7:E15" si="0">C7*D7</f>
        <v>26.880000000000003</v>
      </c>
      <c r="F7" s="58" t="str">
        <f t="shared" ref="F7:F15" si="1">IF(E7&gt;20,"*",IF(B7=5,"*",E7))</f>
        <v>*</v>
      </c>
      <c r="G7" s="13"/>
      <c r="I7" s="117"/>
      <c r="J7" s="118"/>
      <c r="K7" s="119"/>
    </row>
    <row r="8" spans="1:11" x14ac:dyDescent="0.2">
      <c r="A8" s="74">
        <v>43809</v>
      </c>
      <c r="B8" s="61">
        <v>1</v>
      </c>
      <c r="C8" s="73">
        <v>13</v>
      </c>
      <c r="D8" s="60">
        <f>VLOOKUP('Ejercicio 1'!B8,corrector,2,FALSE)</f>
        <v>0.95</v>
      </c>
      <c r="E8" s="59">
        <f t="shared" si="0"/>
        <v>12.35</v>
      </c>
      <c r="F8" s="58">
        <f t="shared" si="1"/>
        <v>12.35</v>
      </c>
      <c r="G8" s="13"/>
      <c r="I8" s="117"/>
      <c r="J8" s="118"/>
      <c r="K8" s="119"/>
    </row>
    <row r="9" spans="1:11" x14ac:dyDescent="0.2">
      <c r="A9" s="74">
        <v>43810</v>
      </c>
      <c r="B9" s="61">
        <v>5</v>
      </c>
      <c r="C9" s="73">
        <v>15</v>
      </c>
      <c r="D9" s="60">
        <f>VLOOKUP('Ejercicio 1'!B9,corrector,2,FALSE)</f>
        <v>0.86</v>
      </c>
      <c r="E9" s="59">
        <f t="shared" si="0"/>
        <v>12.9</v>
      </c>
      <c r="F9" s="58" t="str">
        <f t="shared" si="1"/>
        <v>*</v>
      </c>
      <c r="G9" s="13"/>
      <c r="I9" s="117"/>
      <c r="J9" s="118"/>
      <c r="K9" s="119"/>
    </row>
    <row r="10" spans="1:11" x14ac:dyDescent="0.2">
      <c r="A10" s="74">
        <v>43822</v>
      </c>
      <c r="B10" s="61">
        <v>2</v>
      </c>
      <c r="C10" s="73">
        <v>11</v>
      </c>
      <c r="D10" s="60">
        <f>VLOOKUP('Ejercicio 1'!B10,corrector,2,FALSE)</f>
        <v>0.88</v>
      </c>
      <c r="E10" s="59">
        <f t="shared" si="0"/>
        <v>9.68</v>
      </c>
      <c r="F10" s="58">
        <f t="shared" si="1"/>
        <v>9.68</v>
      </c>
      <c r="G10" s="13"/>
      <c r="I10" s="117"/>
      <c r="J10" s="118"/>
      <c r="K10" s="119"/>
    </row>
    <row r="11" spans="1:11" x14ac:dyDescent="0.2">
      <c r="A11" s="74">
        <v>43823</v>
      </c>
      <c r="B11" s="61">
        <v>1</v>
      </c>
      <c r="C11" s="73">
        <v>18</v>
      </c>
      <c r="D11" s="60">
        <f>VLOOKUP('Ejercicio 1'!B11,corrector,2,FALSE)</f>
        <v>0.95</v>
      </c>
      <c r="E11" s="59">
        <f t="shared" si="0"/>
        <v>17.099999999999998</v>
      </c>
      <c r="F11" s="58">
        <f t="shared" si="1"/>
        <v>17.099999999999998</v>
      </c>
      <c r="G11" s="13"/>
      <c r="I11" s="117"/>
      <c r="J11" s="118"/>
      <c r="K11" s="119"/>
    </row>
    <row r="12" spans="1:11" ht="12.6" customHeight="1" x14ac:dyDescent="0.2">
      <c r="A12" s="74">
        <v>43824</v>
      </c>
      <c r="B12" s="61">
        <v>3</v>
      </c>
      <c r="C12" s="73">
        <v>10</v>
      </c>
      <c r="D12" s="60">
        <f>VLOOKUP('Ejercicio 1'!B12,corrector,2,FALSE)</f>
        <v>0.92</v>
      </c>
      <c r="E12" s="59">
        <f t="shared" si="0"/>
        <v>9.2000000000000011</v>
      </c>
      <c r="F12" s="58">
        <f t="shared" si="1"/>
        <v>9.2000000000000011</v>
      </c>
      <c r="G12" s="13"/>
      <c r="I12" s="117"/>
      <c r="J12" s="118"/>
      <c r="K12" s="119"/>
    </row>
    <row r="13" spans="1:11" ht="12.6" customHeight="1" x14ac:dyDescent="0.2">
      <c r="A13" s="74">
        <v>43855</v>
      </c>
      <c r="B13" s="61">
        <v>3</v>
      </c>
      <c r="C13" s="73">
        <v>25</v>
      </c>
      <c r="D13" s="60">
        <f>VLOOKUP('Ejercicio 1'!B13,corrector,2,FALSE)</f>
        <v>0.92</v>
      </c>
      <c r="E13" s="59">
        <f t="shared" si="0"/>
        <v>23</v>
      </c>
      <c r="F13" s="58" t="str">
        <f t="shared" si="1"/>
        <v>*</v>
      </c>
      <c r="G13" s="13"/>
      <c r="I13" s="117"/>
      <c r="J13" s="118"/>
      <c r="K13" s="119"/>
    </row>
    <row r="14" spans="1:11" x14ac:dyDescent="0.2">
      <c r="A14" s="103">
        <v>43886</v>
      </c>
      <c r="B14" s="82">
        <v>2</v>
      </c>
      <c r="C14" s="73">
        <v>15</v>
      </c>
      <c r="D14" s="60">
        <f>VLOOKUP('Ejercicio 1'!B14,corrector,2,FALSE)</f>
        <v>0.88</v>
      </c>
      <c r="E14" s="59">
        <f t="shared" si="0"/>
        <v>13.2</v>
      </c>
      <c r="F14" s="58">
        <f t="shared" si="1"/>
        <v>13.2</v>
      </c>
      <c r="G14" s="13"/>
      <c r="I14" s="103"/>
      <c r="J14" s="123"/>
      <c r="K14" s="119"/>
    </row>
    <row r="15" spans="1:11" x14ac:dyDescent="0.2">
      <c r="A15" s="74" t="s">
        <v>24</v>
      </c>
      <c r="B15" s="61">
        <v>1</v>
      </c>
      <c r="C15" s="73">
        <v>22</v>
      </c>
      <c r="D15" s="60">
        <f>VLOOKUP('Ejercicio 1'!B15,corrector,2,FALSE)</f>
        <v>0.95</v>
      </c>
      <c r="E15" s="59">
        <f t="shared" si="0"/>
        <v>20.9</v>
      </c>
      <c r="F15" s="58" t="str">
        <f t="shared" si="1"/>
        <v>*</v>
      </c>
      <c r="G15" s="13"/>
      <c r="I15" s="117"/>
      <c r="J15" s="118"/>
      <c r="K15" s="119"/>
    </row>
    <row r="16" spans="1:11" x14ac:dyDescent="0.2">
      <c r="A16" s="57"/>
      <c r="D16" s="17"/>
    </row>
    <row r="17" spans="1:13" x14ac:dyDescent="0.2">
      <c r="A17" s="13" t="s">
        <v>5</v>
      </c>
      <c r="D17" s="16"/>
      <c r="G17" s="13"/>
    </row>
    <row r="18" spans="1:13" x14ac:dyDescent="0.2">
      <c r="L18" s="90" t="s">
        <v>45</v>
      </c>
    </row>
    <row r="19" spans="1:13" x14ac:dyDescent="0.2">
      <c r="B19" s="13" t="s">
        <v>50</v>
      </c>
      <c r="K19" s="91">
        <v>0.5</v>
      </c>
      <c r="L19" s="10"/>
    </row>
    <row r="20" spans="1:13" ht="15" x14ac:dyDescent="0.2">
      <c r="B20" s="11" t="s">
        <v>37</v>
      </c>
      <c r="K20" s="91">
        <v>0.5</v>
      </c>
      <c r="L20" s="10"/>
    </row>
    <row r="21" spans="1:13" ht="15" x14ac:dyDescent="0.2">
      <c r="B21" s="11" t="s">
        <v>49</v>
      </c>
      <c r="K21" s="92">
        <v>0.5</v>
      </c>
      <c r="L21" s="10"/>
    </row>
    <row r="22" spans="1:13" ht="15" x14ac:dyDescent="0.2">
      <c r="B22" s="11" t="s">
        <v>36</v>
      </c>
      <c r="K22" s="93">
        <v>0.5</v>
      </c>
      <c r="L22" s="10"/>
    </row>
    <row r="23" spans="1:13" ht="15" x14ac:dyDescent="0.2">
      <c r="B23" s="12" t="s">
        <v>23</v>
      </c>
      <c r="L23" s="10"/>
    </row>
    <row r="24" spans="1:13" ht="15" x14ac:dyDescent="0.2">
      <c r="B24" s="12" t="s">
        <v>38</v>
      </c>
      <c r="K24" s="20">
        <v>1</v>
      </c>
      <c r="L24" s="10"/>
    </row>
    <row r="25" spans="1:13" ht="15.75" thickBot="1" x14ac:dyDescent="0.25">
      <c r="B25" s="11"/>
      <c r="K25" s="94"/>
      <c r="L25" s="10">
        <f>SUM(L19:L24)</f>
        <v>0</v>
      </c>
      <c r="M25" s="90" t="s">
        <v>46</v>
      </c>
    </row>
    <row r="26" spans="1:13" ht="13.5" thickBot="1" x14ac:dyDescent="0.25">
      <c r="B26" s="84" t="s">
        <v>44</v>
      </c>
      <c r="C26" s="85"/>
      <c r="D26" s="85"/>
      <c r="E26" s="86"/>
      <c r="F26" s="87"/>
      <c r="G26" s="87"/>
    </row>
    <row r="27" spans="1:13" ht="15" x14ac:dyDescent="0.2">
      <c r="B27" s="11"/>
      <c r="C27" s="70"/>
      <c r="D27" s="70"/>
      <c r="E27" s="71"/>
      <c r="F27" s="71"/>
      <c r="G27" s="71"/>
      <c r="H27" s="70"/>
      <c r="I27" s="70"/>
      <c r="J27" s="70"/>
    </row>
    <row r="28" spans="1:13" x14ac:dyDescent="0.2">
      <c r="B28" s="13" t="s">
        <v>66</v>
      </c>
    </row>
    <row r="29" spans="1:13" x14ac:dyDescent="0.2">
      <c r="B29" s="13" t="s">
        <v>67</v>
      </c>
    </row>
    <row r="30" spans="1:13" x14ac:dyDescent="0.2">
      <c r="B30" s="13" t="s">
        <v>68</v>
      </c>
    </row>
    <row r="31" spans="1:13" x14ac:dyDescent="0.2">
      <c r="B31" s="70"/>
    </row>
    <row r="37" spans="1:3" x14ac:dyDescent="0.2">
      <c r="A37" s="63" t="s">
        <v>30</v>
      </c>
      <c r="B37" s="62" t="s">
        <v>29</v>
      </c>
      <c r="C37" s="62" t="s">
        <v>51</v>
      </c>
    </row>
    <row r="38" spans="1:3" outlineLevel="2" x14ac:dyDescent="0.2">
      <c r="A38" s="74">
        <v>43809</v>
      </c>
      <c r="B38" s="61">
        <v>1</v>
      </c>
      <c r="C38" s="73">
        <v>13</v>
      </c>
    </row>
    <row r="39" spans="1:3" outlineLevel="2" x14ac:dyDescent="0.2">
      <c r="A39" s="74">
        <v>43823</v>
      </c>
      <c r="B39" s="61">
        <v>1</v>
      </c>
      <c r="C39" s="73">
        <v>18</v>
      </c>
    </row>
    <row r="40" spans="1:3" outlineLevel="2" x14ac:dyDescent="0.2">
      <c r="A40" s="74" t="s">
        <v>24</v>
      </c>
      <c r="B40" s="61">
        <v>1</v>
      </c>
      <c r="C40" s="73">
        <v>22</v>
      </c>
    </row>
    <row r="41" spans="1:3" outlineLevel="1" x14ac:dyDescent="0.2">
      <c r="A41" s="74"/>
      <c r="B41" s="127" t="s">
        <v>70</v>
      </c>
      <c r="C41" s="73">
        <f>SUBTOTAL(9,C38:C40)</f>
        <v>53</v>
      </c>
    </row>
    <row r="42" spans="1:3" outlineLevel="2" x14ac:dyDescent="0.2">
      <c r="A42" s="74">
        <v>43822</v>
      </c>
      <c r="B42" s="61">
        <v>2</v>
      </c>
      <c r="C42" s="73">
        <v>11</v>
      </c>
    </row>
    <row r="43" spans="1:3" outlineLevel="2" x14ac:dyDescent="0.2">
      <c r="A43" s="124">
        <v>43886</v>
      </c>
      <c r="B43" s="125">
        <v>2</v>
      </c>
      <c r="C43" s="73">
        <v>15</v>
      </c>
    </row>
    <row r="44" spans="1:3" outlineLevel="1" x14ac:dyDescent="0.2">
      <c r="A44" s="124"/>
      <c r="B44" s="128" t="s">
        <v>71</v>
      </c>
      <c r="C44" s="73">
        <f>SUBTOTAL(9,C42:C43)</f>
        <v>26</v>
      </c>
    </row>
    <row r="45" spans="1:3" outlineLevel="2" x14ac:dyDescent="0.2">
      <c r="A45" s="74">
        <v>43824</v>
      </c>
      <c r="B45" s="61">
        <v>3</v>
      </c>
      <c r="C45" s="73">
        <v>10</v>
      </c>
    </row>
    <row r="46" spans="1:3" outlineLevel="2" x14ac:dyDescent="0.2">
      <c r="A46" s="74">
        <v>43855</v>
      </c>
      <c r="B46" s="61">
        <v>3</v>
      </c>
      <c r="C46" s="73">
        <v>25</v>
      </c>
    </row>
    <row r="47" spans="1:3" outlineLevel="1" x14ac:dyDescent="0.2">
      <c r="A47" s="74"/>
      <c r="B47" s="127" t="s">
        <v>72</v>
      </c>
      <c r="C47" s="73">
        <f>SUBTOTAL(9,C45:C46)</f>
        <v>35</v>
      </c>
    </row>
    <row r="48" spans="1:3" outlineLevel="2" x14ac:dyDescent="0.2">
      <c r="A48" s="74">
        <v>43808</v>
      </c>
      <c r="B48" s="61">
        <v>4</v>
      </c>
      <c r="C48" s="73">
        <v>24</v>
      </c>
    </row>
    <row r="49" spans="1:3" outlineLevel="1" x14ac:dyDescent="0.2">
      <c r="A49" s="117"/>
      <c r="B49" s="129" t="s">
        <v>73</v>
      </c>
      <c r="C49" s="73">
        <f>SUBTOTAL(9,C48:C48)</f>
        <v>24</v>
      </c>
    </row>
    <row r="50" spans="1:3" outlineLevel="2" x14ac:dyDescent="0.2">
      <c r="A50" s="122">
        <v>43618</v>
      </c>
      <c r="B50" s="126">
        <v>5</v>
      </c>
      <c r="C50" s="73">
        <v>24</v>
      </c>
    </row>
    <row r="51" spans="1:3" outlineLevel="2" x14ac:dyDescent="0.2">
      <c r="A51" s="74">
        <v>43810</v>
      </c>
      <c r="B51" s="61">
        <v>5</v>
      </c>
      <c r="C51" s="73">
        <v>15</v>
      </c>
    </row>
    <row r="52" spans="1:3" outlineLevel="1" x14ac:dyDescent="0.2">
      <c r="A52" s="117"/>
      <c r="B52" s="130" t="s">
        <v>74</v>
      </c>
      <c r="C52" s="119">
        <f>SUBTOTAL(9,C50:C51)</f>
        <v>39</v>
      </c>
    </row>
    <row r="53" spans="1:3" x14ac:dyDescent="0.2">
      <c r="A53" s="117"/>
      <c r="B53" s="130" t="s">
        <v>69</v>
      </c>
      <c r="C53" s="119">
        <f>SUBTOTAL(9,C38:C51)</f>
        <v>177</v>
      </c>
    </row>
  </sheetData>
  <sortState xmlns:xlrd2="http://schemas.microsoft.com/office/spreadsheetml/2017/richdata2" ref="A38:C51">
    <sortCondition ref="B38:B51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8"/>
  <sheetViews>
    <sheetView workbookViewId="0">
      <selection activeCell="C17" sqref="C17"/>
    </sheetView>
  </sheetViews>
  <sheetFormatPr baseColWidth="10" defaultColWidth="11.42578125" defaultRowHeight="12.75" x14ac:dyDescent="0.2"/>
  <cols>
    <col min="1" max="1" width="11.42578125" style="13"/>
    <col min="2" max="2" width="22.140625" style="13" bestFit="1" customWidth="1"/>
    <col min="3" max="3" width="11.42578125" style="13"/>
    <col min="4" max="4" width="13.28515625" style="16" customWidth="1"/>
    <col min="5" max="5" width="15.140625" style="13" customWidth="1"/>
    <col min="6" max="16384" width="11.42578125" style="13"/>
  </cols>
  <sheetData>
    <row r="1" spans="3:4" ht="13.5" thickBot="1" x14ac:dyDescent="0.25"/>
    <row r="2" spans="3:4" ht="13.5" thickBot="1" x14ac:dyDescent="0.25">
      <c r="C2" s="69" t="s">
        <v>33</v>
      </c>
      <c r="D2" s="68"/>
    </row>
    <row r="3" spans="3:4" x14ac:dyDescent="0.2">
      <c r="C3" s="67" t="s">
        <v>29</v>
      </c>
      <c r="D3" s="66" t="s">
        <v>32</v>
      </c>
    </row>
    <row r="4" spans="3:4" x14ac:dyDescent="0.2">
      <c r="C4" s="65">
        <v>1</v>
      </c>
      <c r="D4" s="64">
        <v>0.95</v>
      </c>
    </row>
    <row r="5" spans="3:4" x14ac:dyDescent="0.2">
      <c r="C5" s="65">
        <v>2</v>
      </c>
      <c r="D5" s="64">
        <v>0.88</v>
      </c>
    </row>
    <row r="6" spans="3:4" x14ac:dyDescent="0.2">
      <c r="C6" s="65">
        <v>3</v>
      </c>
      <c r="D6" s="64">
        <v>0.92</v>
      </c>
    </row>
    <row r="7" spans="3:4" x14ac:dyDescent="0.2">
      <c r="C7" s="65">
        <v>4</v>
      </c>
      <c r="D7" s="64">
        <v>1.1200000000000001</v>
      </c>
    </row>
    <row r="8" spans="3:4" x14ac:dyDescent="0.2">
      <c r="C8" s="65">
        <v>5</v>
      </c>
      <c r="D8" s="64"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7"/>
  <sheetViews>
    <sheetView workbookViewId="0">
      <selection activeCell="I27" sqref="I27"/>
    </sheetView>
  </sheetViews>
  <sheetFormatPr baseColWidth="10" defaultColWidth="11.5703125" defaultRowHeight="12.75" x14ac:dyDescent="0.2"/>
  <cols>
    <col min="1" max="1" width="18.7109375" style="39" customWidth="1"/>
    <col min="2" max="2" width="11.5703125" style="39"/>
    <col min="3" max="3" width="13.28515625" style="39" customWidth="1"/>
    <col min="4" max="5" width="11.5703125" style="39"/>
    <col min="6" max="6" width="12.28515625" style="39" customWidth="1"/>
    <col min="7" max="11" width="11.5703125" style="39"/>
    <col min="12" max="12" width="10.42578125" style="40" customWidth="1"/>
    <col min="13" max="13" width="15.85546875" style="39" customWidth="1"/>
    <col min="14" max="16384" width="11.5703125" style="39"/>
  </cols>
  <sheetData>
    <row r="1" spans="1:15" ht="21.6" customHeight="1" thickBot="1" x14ac:dyDescent="0.3">
      <c r="A1" s="7" t="s">
        <v>22</v>
      </c>
      <c r="B1" s="36" t="s">
        <v>0</v>
      </c>
      <c r="C1" s="37"/>
      <c r="D1" s="37"/>
      <c r="E1" s="38"/>
    </row>
    <row r="2" spans="1:15" ht="21.6" customHeight="1" x14ac:dyDescent="0.25">
      <c r="A2" s="41" t="s">
        <v>6</v>
      </c>
      <c r="B2" s="42"/>
      <c r="C2" s="43"/>
      <c r="D2" s="43"/>
      <c r="E2" s="44"/>
    </row>
    <row r="3" spans="1:15" x14ac:dyDescent="0.2">
      <c r="I3" s="39" t="s">
        <v>62</v>
      </c>
      <c r="M3" s="39" t="s">
        <v>63</v>
      </c>
      <c r="N3" s="39" t="s">
        <v>64</v>
      </c>
    </row>
    <row r="4" spans="1:15" ht="17.25" x14ac:dyDescent="0.25">
      <c r="A4" s="41" t="s">
        <v>15</v>
      </c>
      <c r="M4" s="39">
        <v>-4.3398262370634306</v>
      </c>
      <c r="N4" s="39">
        <f>SIN(RADIANS(M4))-$B$16*RADIANS((M4^2))+$B$17</f>
        <v>2.0612042380394047E-5</v>
      </c>
    </row>
    <row r="5" spans="1:15" s="53" customFormat="1" x14ac:dyDescent="0.2">
      <c r="L5" s="56"/>
    </row>
    <row r="6" spans="1:15" x14ac:dyDescent="0.2">
      <c r="A6" s="45" t="s">
        <v>19</v>
      </c>
      <c r="J6" s="40" t="s">
        <v>1</v>
      </c>
      <c r="K6" s="90" t="s">
        <v>45</v>
      </c>
    </row>
    <row r="7" spans="1:15" ht="15" x14ac:dyDescent="0.2">
      <c r="A7" s="12" t="s">
        <v>52</v>
      </c>
      <c r="J7" s="46">
        <v>0.8</v>
      </c>
      <c r="K7" s="10"/>
      <c r="L7" s="39"/>
    </row>
    <row r="8" spans="1:15" x14ac:dyDescent="0.2">
      <c r="A8" s="39" t="s">
        <v>18</v>
      </c>
      <c r="K8" s="10"/>
    </row>
    <row r="9" spans="1:15" ht="15" x14ac:dyDescent="0.2">
      <c r="A9" s="12" t="s">
        <v>14</v>
      </c>
      <c r="J9" s="46">
        <v>0.7</v>
      </c>
      <c r="K9" s="10"/>
      <c r="L9" s="39"/>
    </row>
    <row r="10" spans="1:15" ht="15" x14ac:dyDescent="0.2">
      <c r="A10" s="12" t="s">
        <v>43</v>
      </c>
      <c r="J10" s="46">
        <v>0.4</v>
      </c>
      <c r="K10" s="10"/>
      <c r="L10" s="13"/>
    </row>
    <row r="11" spans="1:15" ht="15" x14ac:dyDescent="0.2">
      <c r="A11" s="12" t="s">
        <v>53</v>
      </c>
      <c r="J11" s="46">
        <v>0.3</v>
      </c>
      <c r="K11" s="10"/>
      <c r="L11" s="13"/>
    </row>
    <row r="12" spans="1:15" ht="15" x14ac:dyDescent="0.2">
      <c r="A12" s="12"/>
      <c r="K12" s="10">
        <f>SUM(K7:K11)</f>
        <v>0</v>
      </c>
      <c r="L12" s="90" t="s">
        <v>46</v>
      </c>
    </row>
    <row r="13" spans="1:15" ht="13.5" thickBot="1" x14ac:dyDescent="0.25">
      <c r="L13" s="47"/>
    </row>
    <row r="14" spans="1:15" x14ac:dyDescent="0.2">
      <c r="A14" s="48" t="s">
        <v>8</v>
      </c>
      <c r="B14" s="115">
        <v>2.0499999999999998</v>
      </c>
      <c r="D14" s="49" t="s">
        <v>12</v>
      </c>
      <c r="E14" s="50" t="s">
        <v>13</v>
      </c>
      <c r="F14" s="51"/>
    </row>
    <row r="15" spans="1:15" ht="13.5" thickBot="1" x14ac:dyDescent="0.25">
      <c r="A15" s="52" t="s">
        <v>9</v>
      </c>
      <c r="B15" s="114">
        <v>0.1</v>
      </c>
      <c r="D15" s="116">
        <f>B14</f>
        <v>2.0499999999999998</v>
      </c>
      <c r="E15" s="39">
        <f>SIN(RADIANS(D15))-$B$16*(D15)^2+$B$17</f>
        <v>-0.46960338367465027</v>
      </c>
    </row>
    <row r="16" spans="1:15" ht="13.5" thickBot="1" x14ac:dyDescent="0.25">
      <c r="A16" s="54" t="s">
        <v>10</v>
      </c>
      <c r="B16" s="108">
        <v>0.15</v>
      </c>
      <c r="D16" s="116">
        <f>D15+$B$15</f>
        <v>2.15</v>
      </c>
      <c r="E16" s="39">
        <f t="shared" ref="E16:E35" si="0">SIN(RADIANS(D16))-$B$16*(D16)^2+$B$17</f>
        <v>-0.53085922681801523</v>
      </c>
      <c r="H16" s="84" t="s">
        <v>44</v>
      </c>
      <c r="I16" s="88"/>
      <c r="J16" s="88"/>
      <c r="K16" s="88"/>
      <c r="L16" s="89"/>
      <c r="M16" s="95"/>
    </row>
    <row r="17" spans="1:5" ht="13.5" thickBot="1" x14ac:dyDescent="0.25">
      <c r="A17" s="55" t="s">
        <v>11</v>
      </c>
      <c r="B17" s="109">
        <v>0.125</v>
      </c>
      <c r="D17" s="116">
        <f t="shared" ref="D17:D34" si="1">D16+$B$15</f>
        <v>2.25</v>
      </c>
      <c r="E17" s="39">
        <f t="shared" si="0"/>
        <v>-0.59511518424093146</v>
      </c>
    </row>
    <row r="18" spans="1:5" x14ac:dyDescent="0.2">
      <c r="D18" s="116">
        <f t="shared" si="1"/>
        <v>2.35</v>
      </c>
      <c r="E18" s="39">
        <f t="shared" si="0"/>
        <v>-0.66237126125605506</v>
      </c>
    </row>
    <row r="19" spans="1:5" x14ac:dyDescent="0.2">
      <c r="D19" s="116">
        <f t="shared" si="1"/>
        <v>2.4500000000000002</v>
      </c>
      <c r="E19" s="39">
        <f t="shared" si="0"/>
        <v>-0.73262746317567795</v>
      </c>
    </row>
    <row r="20" spans="1:5" ht="13.5" thickBot="1" x14ac:dyDescent="0.25">
      <c r="D20" s="116">
        <f t="shared" si="1"/>
        <v>2.5500000000000003</v>
      </c>
      <c r="E20" s="39">
        <f t="shared" si="0"/>
        <v>-0.80588379531171128</v>
      </c>
    </row>
    <row r="21" spans="1:5" ht="15.75" x14ac:dyDescent="0.25">
      <c r="A21" s="104" t="s">
        <v>12</v>
      </c>
      <c r="B21" s="105" t="s">
        <v>13</v>
      </c>
      <c r="D21" s="116">
        <f t="shared" si="1"/>
        <v>2.6500000000000004</v>
      </c>
      <c r="E21" s="39">
        <f t="shared" si="0"/>
        <v>-0.88214026297567028</v>
      </c>
    </row>
    <row r="22" spans="1:5" x14ac:dyDescent="0.2">
      <c r="A22" s="110"/>
      <c r="B22" s="111"/>
      <c r="D22" s="116">
        <f t="shared" si="1"/>
        <v>2.7500000000000004</v>
      </c>
      <c r="E22" s="39">
        <f t="shared" si="0"/>
        <v>-0.96139687147865649</v>
      </c>
    </row>
    <row r="23" spans="1:5" x14ac:dyDescent="0.2">
      <c r="A23" s="112"/>
      <c r="B23" s="112"/>
      <c r="D23" s="116">
        <f t="shared" si="1"/>
        <v>2.8500000000000005</v>
      </c>
      <c r="E23" s="39">
        <f t="shared" si="0"/>
        <v>-1.0436536261313423</v>
      </c>
    </row>
    <row r="24" spans="1:5" x14ac:dyDescent="0.2">
      <c r="D24" s="116">
        <f t="shared" si="1"/>
        <v>2.9500000000000006</v>
      </c>
      <c r="E24" s="39">
        <f t="shared" si="0"/>
        <v>-1.1289105322439565</v>
      </c>
    </row>
    <row r="25" spans="1:5" x14ac:dyDescent="0.2">
      <c r="D25" s="116">
        <f t="shared" si="1"/>
        <v>3.0500000000000007</v>
      </c>
      <c r="E25" s="39">
        <f t="shared" si="0"/>
        <v>-1.2171675951262642</v>
      </c>
    </row>
    <row r="26" spans="1:5" x14ac:dyDescent="0.2">
      <c r="D26" s="116">
        <f t="shared" si="1"/>
        <v>3.1500000000000008</v>
      </c>
      <c r="E26" s="39">
        <f t="shared" si="0"/>
        <v>-1.308424820087555</v>
      </c>
    </row>
    <row r="27" spans="1:5" x14ac:dyDescent="0.2">
      <c r="D27" s="116">
        <f>D26+$B$15</f>
        <v>3.2500000000000009</v>
      </c>
      <c r="E27" s="39">
        <f t="shared" si="0"/>
        <v>-1.4026822124366232</v>
      </c>
    </row>
    <row r="28" spans="1:5" x14ac:dyDescent="0.2">
      <c r="D28" s="116">
        <f t="shared" si="1"/>
        <v>3.350000000000001</v>
      </c>
      <c r="E28" s="39">
        <f t="shared" si="0"/>
        <v>-1.4999397774817544</v>
      </c>
    </row>
    <row r="29" spans="1:5" x14ac:dyDescent="0.2">
      <c r="D29" s="116">
        <f t="shared" si="1"/>
        <v>3.4500000000000011</v>
      </c>
      <c r="E29" s="39">
        <f t="shared" si="0"/>
        <v>-1.6001975205307075</v>
      </c>
    </row>
    <row r="30" spans="1:5" x14ac:dyDescent="0.2">
      <c r="D30" s="116">
        <f t="shared" si="1"/>
        <v>3.5500000000000012</v>
      </c>
      <c r="E30" s="39">
        <f t="shared" si="0"/>
        <v>-1.7034554468906993</v>
      </c>
    </row>
    <row r="31" spans="1:5" x14ac:dyDescent="0.2">
      <c r="D31" s="116">
        <f t="shared" si="1"/>
        <v>3.6500000000000012</v>
      </c>
      <c r="E31" s="39">
        <f t="shared" si="0"/>
        <v>-1.8097135618683882</v>
      </c>
    </row>
    <row r="32" spans="1:5" x14ac:dyDescent="0.2">
      <c r="D32" s="116">
        <f>D31+$B$15</f>
        <v>3.7500000000000013</v>
      </c>
      <c r="E32" s="39">
        <f t="shared" si="0"/>
        <v>-1.9189718707698584</v>
      </c>
    </row>
    <row r="33" spans="1:5" x14ac:dyDescent="0.2">
      <c r="D33" s="116">
        <f t="shared" si="1"/>
        <v>3.8500000000000014</v>
      </c>
      <c r="E33" s="39">
        <f t="shared" si="0"/>
        <v>-2.0312303789006028</v>
      </c>
    </row>
    <row r="34" spans="1:5" x14ac:dyDescent="0.2">
      <c r="D34" s="116">
        <f t="shared" si="1"/>
        <v>3.9500000000000015</v>
      </c>
      <c r="E34" s="39">
        <f t="shared" si="0"/>
        <v>-2.146489091565507</v>
      </c>
    </row>
    <row r="35" spans="1:5" x14ac:dyDescent="0.2">
      <c r="D35" s="116">
        <f>D34+$B$15</f>
        <v>4.0500000000000016</v>
      </c>
      <c r="E35" s="39">
        <f t="shared" si="0"/>
        <v>-2.2647480140688354</v>
      </c>
    </row>
    <row r="45" spans="1:5" ht="15.75" x14ac:dyDescent="0.25">
      <c r="A45" s="106"/>
    </row>
    <row r="46" spans="1:5" ht="15.75" x14ac:dyDescent="0.25">
      <c r="A46" s="106"/>
    </row>
    <row r="47" spans="1:5" ht="15.75" x14ac:dyDescent="0.25">
      <c r="A47" s="106"/>
    </row>
    <row r="48" spans="1:5" ht="15.75" x14ac:dyDescent="0.25">
      <c r="A48" s="106"/>
    </row>
    <row r="49" spans="1:1" ht="15.75" x14ac:dyDescent="0.25">
      <c r="A49" s="106"/>
    </row>
    <row r="50" spans="1:1" ht="15.75" x14ac:dyDescent="0.25">
      <c r="A50" s="106"/>
    </row>
    <row r="51" spans="1:1" ht="15.75" x14ac:dyDescent="0.25">
      <c r="A51" s="106"/>
    </row>
    <row r="52" spans="1:1" ht="15.75" x14ac:dyDescent="0.25">
      <c r="A52" s="106"/>
    </row>
    <row r="53" spans="1:1" ht="15.75" x14ac:dyDescent="0.25">
      <c r="A53" s="106"/>
    </row>
    <row r="54" spans="1:1" ht="15.75" x14ac:dyDescent="0.25">
      <c r="A54" s="106"/>
    </row>
    <row r="55" spans="1:1" ht="15.75" x14ac:dyDescent="0.25">
      <c r="A55" s="106"/>
    </row>
    <row r="56" spans="1:1" ht="15.75" x14ac:dyDescent="0.25">
      <c r="A56" s="106"/>
    </row>
    <row r="57" spans="1:1" ht="15.75" x14ac:dyDescent="0.25">
      <c r="A57" s="106"/>
    </row>
    <row r="58" spans="1:1" ht="15.75" x14ac:dyDescent="0.25">
      <c r="A58" s="106"/>
    </row>
    <row r="59" spans="1:1" ht="15.75" x14ac:dyDescent="0.25">
      <c r="A59" s="106"/>
    </row>
    <row r="60" spans="1:1" ht="15.75" x14ac:dyDescent="0.25">
      <c r="A60" s="106"/>
    </row>
    <row r="61" spans="1:1" ht="15.75" x14ac:dyDescent="0.25">
      <c r="A61" s="106"/>
    </row>
    <row r="62" spans="1:1" ht="15.75" x14ac:dyDescent="0.25">
      <c r="A62" s="106"/>
    </row>
    <row r="63" spans="1:1" ht="15.75" x14ac:dyDescent="0.25">
      <c r="A63" s="106"/>
    </row>
    <row r="64" spans="1:1" ht="15.75" x14ac:dyDescent="0.25">
      <c r="A64" s="106"/>
    </row>
    <row r="65" spans="1:1" ht="15.75" x14ac:dyDescent="0.25">
      <c r="A65" s="106"/>
    </row>
    <row r="66" spans="1:1" ht="15.75" x14ac:dyDescent="0.25">
      <c r="A66" s="106"/>
    </row>
    <row r="67" spans="1:1" ht="15.75" x14ac:dyDescent="0.25">
      <c r="A67" s="106"/>
    </row>
    <row r="68" spans="1:1" ht="15.75" x14ac:dyDescent="0.25">
      <c r="A68" s="106"/>
    </row>
    <row r="69" spans="1:1" ht="15.75" x14ac:dyDescent="0.25">
      <c r="A69" s="106"/>
    </row>
    <row r="70" spans="1:1" ht="15.75" x14ac:dyDescent="0.25">
      <c r="A70" s="106"/>
    </row>
    <row r="71" spans="1:1" ht="15.75" x14ac:dyDescent="0.25">
      <c r="A71" s="106"/>
    </row>
    <row r="72" spans="1:1" ht="15.75" x14ac:dyDescent="0.25">
      <c r="A72" s="106"/>
    </row>
    <row r="73" spans="1:1" ht="15.75" x14ac:dyDescent="0.25">
      <c r="A73" s="106"/>
    </row>
    <row r="74" spans="1:1" ht="15.75" x14ac:dyDescent="0.25">
      <c r="A74" s="106"/>
    </row>
    <row r="75" spans="1:1" ht="15.75" x14ac:dyDescent="0.25">
      <c r="A75" s="106"/>
    </row>
    <row r="76" spans="1:1" ht="15.75" x14ac:dyDescent="0.25">
      <c r="A76" s="106"/>
    </row>
    <row r="77" spans="1:1" ht="15.75" x14ac:dyDescent="0.25">
      <c r="A77" s="106"/>
    </row>
    <row r="78" spans="1:1" ht="15.75" x14ac:dyDescent="0.25">
      <c r="A78" s="106"/>
    </row>
    <row r="79" spans="1:1" ht="15.75" x14ac:dyDescent="0.25">
      <c r="A79" s="106"/>
    </row>
    <row r="80" spans="1:1" ht="15.75" x14ac:dyDescent="0.25">
      <c r="A80" s="106"/>
    </row>
    <row r="81" spans="1:2" ht="15.75" x14ac:dyDescent="0.25">
      <c r="A81" s="106"/>
    </row>
    <row r="83" spans="1:2" ht="15.75" x14ac:dyDescent="0.25">
      <c r="A83" s="106"/>
      <c r="B83" s="106"/>
    </row>
    <row r="84" spans="1:2" ht="15.75" x14ac:dyDescent="0.25">
      <c r="A84" s="107"/>
      <c r="B84" s="106"/>
    </row>
    <row r="85" spans="1:2" ht="15.75" x14ac:dyDescent="0.25">
      <c r="A85" s="106"/>
      <c r="B85" s="106"/>
    </row>
    <row r="86" spans="1:2" ht="15.75" x14ac:dyDescent="0.25">
      <c r="A86" s="106"/>
      <c r="B86" s="106"/>
    </row>
    <row r="87" spans="1:2" ht="15.75" x14ac:dyDescent="0.25">
      <c r="A87" s="106"/>
      <c r="B87" s="106"/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93" zoomScaleNormal="93" workbookViewId="0">
      <selection activeCell="F41" sqref="F41"/>
    </sheetView>
  </sheetViews>
  <sheetFormatPr baseColWidth="10" defaultRowHeight="12.75" x14ac:dyDescent="0.2"/>
  <cols>
    <col min="1" max="1" width="19.140625" customWidth="1"/>
    <col min="7" max="8" width="11.42578125" style="13"/>
  </cols>
  <sheetData>
    <row r="1" spans="1:12" ht="21.6" customHeight="1" thickBot="1" x14ac:dyDescent="0.3">
      <c r="A1" s="7" t="s">
        <v>22</v>
      </c>
      <c r="B1" s="6" t="s">
        <v>0</v>
      </c>
      <c r="C1" s="1"/>
      <c r="D1" s="1"/>
      <c r="E1" s="9"/>
    </row>
    <row r="2" spans="1:12" ht="21.6" customHeight="1" x14ac:dyDescent="0.25">
      <c r="A2" s="5" t="s">
        <v>42</v>
      </c>
      <c r="B2" s="3"/>
      <c r="C2" s="2"/>
      <c r="D2" s="2"/>
      <c r="E2" s="4"/>
    </row>
    <row r="3" spans="1:12" ht="15.75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</row>
    <row r="4" spans="1:12" ht="15" x14ac:dyDescent="0.2">
      <c r="A4" s="76"/>
      <c r="B4" s="76"/>
      <c r="C4" s="76"/>
      <c r="D4" s="76"/>
      <c r="E4" s="77"/>
      <c r="F4" s="76"/>
      <c r="G4" s="76"/>
      <c r="H4" s="76"/>
      <c r="I4" s="76"/>
      <c r="J4" s="76"/>
    </row>
    <row r="5" spans="1:12" ht="18" x14ac:dyDescent="0.25">
      <c r="A5" s="78" t="s">
        <v>39</v>
      </c>
      <c r="B5" s="76"/>
      <c r="C5" s="76"/>
      <c r="D5" s="76" t="s">
        <v>55</v>
      </c>
      <c r="E5" s="76"/>
      <c r="F5" s="76"/>
      <c r="G5" s="76"/>
      <c r="H5" s="76"/>
      <c r="I5" s="76"/>
      <c r="J5" s="76"/>
      <c r="K5" s="13"/>
      <c r="L5" s="13"/>
    </row>
    <row r="6" spans="1:12" ht="15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13"/>
      <c r="L6" s="13"/>
    </row>
    <row r="7" spans="1:12" ht="15.75" x14ac:dyDescent="0.25">
      <c r="A7" s="75" t="s">
        <v>54</v>
      </c>
      <c r="B7" s="76"/>
      <c r="C7" s="76"/>
      <c r="D7" s="76"/>
      <c r="E7" s="76"/>
      <c r="F7" s="76"/>
      <c r="G7" s="76"/>
      <c r="H7" s="76"/>
      <c r="I7" s="77" t="s">
        <v>1</v>
      </c>
      <c r="J7" s="90" t="s">
        <v>45</v>
      </c>
      <c r="K7" s="40"/>
      <c r="L7" s="13"/>
    </row>
    <row r="8" spans="1:12" ht="15.75" x14ac:dyDescent="0.2">
      <c r="A8" s="79" t="s">
        <v>40</v>
      </c>
      <c r="B8" s="76"/>
      <c r="C8" s="76"/>
      <c r="D8" s="76"/>
      <c r="E8" s="76"/>
      <c r="F8" s="76"/>
      <c r="G8" s="76"/>
      <c r="H8" s="76"/>
      <c r="I8" s="80">
        <v>0.8</v>
      </c>
      <c r="J8" s="10"/>
      <c r="K8" s="39"/>
    </row>
    <row r="9" spans="1:12" ht="15.75" x14ac:dyDescent="0.2">
      <c r="A9" s="79" t="s">
        <v>16</v>
      </c>
      <c r="B9" s="76"/>
      <c r="C9" s="76"/>
      <c r="D9" s="76"/>
      <c r="E9" s="76"/>
      <c r="F9" s="76"/>
      <c r="G9" s="76"/>
      <c r="H9" s="76"/>
      <c r="I9" s="80">
        <v>0.6</v>
      </c>
      <c r="J9" s="10"/>
      <c r="K9" s="40"/>
    </row>
    <row r="10" spans="1:12" ht="15" x14ac:dyDescent="0.2">
      <c r="A10" s="76" t="s">
        <v>17</v>
      </c>
      <c r="B10" s="76"/>
      <c r="C10" s="76"/>
      <c r="D10" s="76"/>
      <c r="E10" s="76"/>
      <c r="F10" s="76"/>
      <c r="G10" s="76"/>
      <c r="H10" s="76"/>
      <c r="I10" s="80">
        <v>0.6</v>
      </c>
      <c r="J10" s="10"/>
      <c r="K10" s="39"/>
    </row>
    <row r="11" spans="1:12" ht="15.75" x14ac:dyDescent="0.2">
      <c r="A11" s="79" t="s">
        <v>56</v>
      </c>
      <c r="B11" s="76"/>
      <c r="C11" s="76"/>
      <c r="D11" s="76"/>
      <c r="E11" s="76"/>
      <c r="F11" s="76"/>
      <c r="G11" s="76"/>
      <c r="H11" s="76"/>
      <c r="I11" s="80">
        <v>0.4</v>
      </c>
      <c r="J11" s="10"/>
      <c r="K11" s="13"/>
    </row>
    <row r="12" spans="1:12" ht="16.5" thickBot="1" x14ac:dyDescent="0.25">
      <c r="A12" s="79" t="s">
        <v>21</v>
      </c>
      <c r="B12" s="76"/>
      <c r="C12" s="76"/>
      <c r="D12" s="76"/>
      <c r="E12" s="76"/>
      <c r="F12" s="76"/>
      <c r="G12" s="76"/>
      <c r="H12" s="76"/>
      <c r="I12" s="81">
        <v>0.2</v>
      </c>
      <c r="J12" s="10"/>
      <c r="K12" s="13"/>
    </row>
    <row r="13" spans="1:12" ht="16.5" thickBot="1" x14ac:dyDescent="0.25">
      <c r="A13" s="96" t="s">
        <v>47</v>
      </c>
      <c r="B13" s="97"/>
      <c r="C13" s="97"/>
      <c r="D13" s="97"/>
      <c r="E13" s="97"/>
      <c r="F13" s="98"/>
      <c r="G13" s="98"/>
      <c r="H13" s="99"/>
      <c r="I13" s="76"/>
      <c r="J13" s="10">
        <f>SUM(J8:J12)</f>
        <v>0</v>
      </c>
      <c r="K13" s="90" t="s">
        <v>46</v>
      </c>
    </row>
    <row r="14" spans="1:12" ht="15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</row>
    <row r="15" spans="1:12" ht="15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"/>
  <sheetViews>
    <sheetView workbookViewId="0">
      <selection activeCell="C131" sqref="C131"/>
    </sheetView>
  </sheetViews>
  <sheetFormatPr baseColWidth="10" defaultColWidth="11.5703125" defaultRowHeight="12.75" x14ac:dyDescent="0.2"/>
  <cols>
    <col min="1" max="1" width="17.85546875" style="13" customWidth="1"/>
    <col min="2" max="3" width="11.5703125" style="13"/>
    <col min="4" max="4" width="12.28515625" style="13" bestFit="1" customWidth="1"/>
    <col min="5" max="8" width="11.5703125" style="13"/>
    <col min="9" max="9" width="5.5703125" style="13" customWidth="1"/>
    <col min="10" max="16384" width="11.5703125" style="13"/>
  </cols>
  <sheetData>
    <row r="1" spans="1:11" ht="21.6" customHeight="1" thickBot="1" x14ac:dyDescent="0.3">
      <c r="A1" s="7" t="s">
        <v>22</v>
      </c>
      <c r="B1" s="6" t="s">
        <v>0</v>
      </c>
      <c r="C1" s="15"/>
      <c r="D1" s="15"/>
      <c r="E1" s="9"/>
    </row>
    <row r="2" spans="1:11" ht="21.6" customHeight="1" x14ac:dyDescent="0.25">
      <c r="A2" s="5" t="s">
        <v>7</v>
      </c>
      <c r="B2" s="3"/>
      <c r="C2" s="3" t="s">
        <v>20</v>
      </c>
      <c r="D2" s="14"/>
      <c r="E2" s="4"/>
    </row>
    <row r="3" spans="1:11" x14ac:dyDescent="0.2">
      <c r="J3" s="90" t="s">
        <v>45</v>
      </c>
      <c r="K3" s="40"/>
    </row>
    <row r="4" spans="1:11" ht="21" x14ac:dyDescent="0.25">
      <c r="A4" s="8" t="s">
        <v>57</v>
      </c>
      <c r="C4" s="113"/>
      <c r="F4"/>
      <c r="I4" s="10">
        <v>1</v>
      </c>
      <c r="J4" s="10"/>
      <c r="K4" s="39"/>
    </row>
    <row r="5" spans="1:11" x14ac:dyDescent="0.2">
      <c r="I5" s="10"/>
      <c r="J5" s="10"/>
      <c r="K5" s="40"/>
    </row>
    <row r="6" spans="1:11" x14ac:dyDescent="0.2">
      <c r="A6" s="100"/>
      <c r="I6" s="10"/>
      <c r="J6" s="10"/>
      <c r="K6" s="39"/>
    </row>
    <row r="7" spans="1:11" x14ac:dyDescent="0.2">
      <c r="A7" s="13" t="s">
        <v>59</v>
      </c>
      <c r="I7" s="10">
        <v>0.4</v>
      </c>
      <c r="J7" s="10"/>
    </row>
    <row r="8" spans="1:11" x14ac:dyDescent="0.2">
      <c r="I8" s="10"/>
      <c r="J8" s="10"/>
    </row>
    <row r="9" spans="1:11" x14ac:dyDescent="0.2">
      <c r="A9" s="13" t="s">
        <v>58</v>
      </c>
      <c r="I9" s="10" t="s">
        <v>65</v>
      </c>
      <c r="J9" s="10"/>
    </row>
    <row r="10" spans="1:11" ht="15" x14ac:dyDescent="0.2">
      <c r="A10" s="11"/>
      <c r="I10" s="10"/>
      <c r="J10" s="10"/>
    </row>
    <row r="11" spans="1:11" x14ac:dyDescent="0.2">
      <c r="A11" s="13" t="s">
        <v>60</v>
      </c>
      <c r="I11" s="10">
        <v>0.4</v>
      </c>
      <c r="J11" s="10">
        <f>SUM(J4:J10)</f>
        <v>0</v>
      </c>
      <c r="K11" s="90" t="s">
        <v>46</v>
      </c>
    </row>
    <row r="12" spans="1:11" ht="13.5" thickBot="1" x14ac:dyDescent="0.25">
      <c r="I12" s="14"/>
    </row>
    <row r="13" spans="1:11" ht="15.75" thickBot="1" x14ac:dyDescent="0.25">
      <c r="A13" s="101" t="s">
        <v>48</v>
      </c>
      <c r="B13" s="85"/>
      <c r="C13" s="85"/>
      <c r="D13" s="85"/>
      <c r="E13" s="85"/>
      <c r="F13" s="85"/>
      <c r="G13" s="102"/>
    </row>
    <row r="16" spans="1:11" x14ac:dyDescent="0.2">
      <c r="D16" s="13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DNI</vt:lpstr>
      <vt:lpstr>Ejercicio 1</vt:lpstr>
      <vt:lpstr>Coef</vt:lpstr>
      <vt:lpstr>Ejercicio 2</vt:lpstr>
      <vt:lpstr>Ejercicio 3</vt:lpstr>
      <vt:lpstr>Ejercicio 4</vt:lpstr>
      <vt:lpstr>corrector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2020-12-18T21:48:14Z</dcterms:modified>
</cp:coreProperties>
</file>