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J:\COMELE\PRACTICA FINALES CE\Soluciones\"/>
    </mc:Choice>
  </mc:AlternateContent>
  <xr:revisionPtr revIDLastSave="0" documentId="8_{06F91136-F11E-4442-9D46-F58936BD21B7}" xr6:coauthVersionLast="45" xr6:coauthVersionMax="45" xr10:uidLastSave="{00000000-0000-0000-0000-000000000000}"/>
  <bookViews>
    <workbookView xWindow="-120" yWindow="-120" windowWidth="20730" windowHeight="11160" tabRatio="783" activeTab="5" xr2:uid="{00000000-000D-0000-FFFF-FFFF00000000}"/>
  </bookViews>
  <sheets>
    <sheet name="DNI" sheetId="8" r:id="rId1"/>
    <sheet name="Ejercicio  1" sheetId="2" r:id="rId2"/>
    <sheet name="VALORES" sheetId="7" r:id="rId3"/>
    <sheet name="Ejercicio 2" sheetId="11" r:id="rId4"/>
    <sheet name="Ejercicio  3" sheetId="5" r:id="rId5"/>
    <sheet name="Ejercicio4" sheetId="3" r:id="rId6"/>
  </sheets>
  <definedNames>
    <definedName name="hoja4">#REF!</definedName>
    <definedName name="tt">#REF!</definedName>
    <definedName name="x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0" i="3" l="1"/>
  <c r="H29" i="3"/>
  <c r="G29" i="3"/>
  <c r="G30" i="3"/>
  <c r="H28" i="3"/>
  <c r="H27" i="3"/>
  <c r="G28" i="3"/>
  <c r="G27" i="3"/>
  <c r="E16" i="3"/>
  <c r="E17" i="3"/>
  <c r="E18" i="3"/>
  <c r="E19" i="3"/>
  <c r="E20" i="3"/>
  <c r="E21" i="3"/>
  <c r="E22" i="3"/>
  <c r="E23" i="3"/>
  <c r="E24" i="3"/>
  <c r="E25" i="3"/>
  <c r="E26" i="3"/>
  <c r="E27" i="3"/>
  <c r="E15" i="3"/>
  <c r="D17" i="3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16" i="3"/>
  <c r="D15" i="3"/>
  <c r="G9" i="2"/>
  <c r="G10" i="2"/>
  <c r="G11" i="2"/>
  <c r="G12" i="2"/>
  <c r="G13" i="2"/>
  <c r="G14" i="2"/>
  <c r="G8" i="2"/>
  <c r="F9" i="2"/>
  <c r="F10" i="2"/>
  <c r="F11" i="2"/>
  <c r="F12" i="2"/>
  <c r="F13" i="2"/>
  <c r="F14" i="2"/>
  <c r="F8" i="2"/>
  <c r="E9" i="2"/>
  <c r="E10" i="2"/>
  <c r="E11" i="2"/>
  <c r="E12" i="2"/>
  <c r="E13" i="2"/>
  <c r="E14" i="2"/>
  <c r="E8" i="2"/>
  <c r="D9" i="2"/>
  <c r="D10" i="2"/>
  <c r="D11" i="2"/>
  <c r="D12" i="2"/>
  <c r="D13" i="2"/>
  <c r="D14" i="2"/>
  <c r="D8" i="2"/>
</calcChain>
</file>

<file path=xl/sharedStrings.xml><?xml version="1.0" encoding="utf-8"?>
<sst xmlns="http://schemas.openxmlformats.org/spreadsheetml/2006/main" count="100" uniqueCount="79">
  <si>
    <t>Alumno:</t>
  </si>
  <si>
    <t>a:</t>
  </si>
  <si>
    <t>Ptos</t>
  </si>
  <si>
    <t>En Excel:</t>
  </si>
  <si>
    <t>PEGAR  AQUÍ FOTO DE SU DNI</t>
  </si>
  <si>
    <t>APELLIDO Y NOMBRE</t>
  </si>
  <si>
    <t>FINAL 1</t>
  </si>
  <si>
    <t>(Las celdas amarillas son las que se deben resolver. RECORDAR calcular una y COPIAR a las restantes).</t>
  </si>
  <si>
    <t>En FreeMat:</t>
  </si>
  <si>
    <t>Y</t>
  </si>
  <si>
    <t>t</t>
  </si>
  <si>
    <t>to:</t>
  </si>
  <si>
    <t>Dt</t>
  </si>
  <si>
    <t xml:space="preserve">El crecimiento de una población de bacteria está representado por la expresión: </t>
  </si>
  <si>
    <t>donde t es el tiempo en horas.</t>
  </si>
  <si>
    <t>b</t>
  </si>
  <si>
    <t>Hallar D14, D15, E15 ésta última REDONDEAR a tres decimales. Luego COPIAR a las restantes filas</t>
  </si>
  <si>
    <t>2)     Graficar la variacion de P(t) en el tiempo.</t>
  </si>
  <si>
    <t>Resolver con Freemat el ejercicio 3</t>
  </si>
  <si>
    <t>Temperaturas</t>
  </si>
  <si>
    <t xml:space="preserve">Temperaturas </t>
  </si>
  <si>
    <t>°C</t>
  </si>
  <si>
    <t>Ene</t>
  </si>
  <si>
    <t>Feb</t>
  </si>
  <si>
    <t>Mar</t>
  </si>
  <si>
    <t>Abr</t>
  </si>
  <si>
    <t>May</t>
  </si>
  <si>
    <t>Jun</t>
  </si>
  <si>
    <t>CODIGO estación</t>
  </si>
  <si>
    <t>Mes</t>
  </si>
  <si>
    <t>Temperatura</t>
  </si>
  <si>
    <t>mayor</t>
  </si>
  <si>
    <r>
      <t>4)</t>
    </r>
    <r>
      <rPr>
        <sz val="7"/>
        <rFont val="Times New Roman"/>
        <family val="1"/>
      </rPr>
      <t xml:space="preserve">      </t>
    </r>
    <r>
      <rPr>
        <sz val="11"/>
        <rFont val="Calibri"/>
        <family val="2"/>
      </rPr>
      <t>En G poner /// si ambas temperaturas son negativas o bien una de ellas es cero, de lo contrario colocar "positivas"</t>
    </r>
  </si>
  <si>
    <t>5)   Hacer un gráfico adecuado que muestre las temperaturas por mes. Completar con títulos, leyendas, etc</t>
  </si>
  <si>
    <t>Chubut</t>
  </si>
  <si>
    <t>Santa Fe</t>
  </si>
  <si>
    <t>Dada la siguiente Tabla (datos en columnas A, B, C), de las temperaturas medias mínimas por mes,</t>
  </si>
  <si>
    <t xml:space="preserve"> utilizar las funciones ADECUADAS de Excel para:</t>
  </si>
  <si>
    <t>En Freemat:</t>
  </si>
  <si>
    <t>2- Definir la matríz A:</t>
  </si>
  <si>
    <t>Ejercicio 1. (3.2 puntos)</t>
  </si>
  <si>
    <t>Coeficiente</t>
  </si>
  <si>
    <t>coeficiente</t>
  </si>
  <si>
    <r>
      <t>3)</t>
    </r>
    <r>
      <rPr>
        <sz val="7"/>
        <rFont val="Times New Roman"/>
        <family val="1"/>
      </rPr>
      <t xml:space="preserve">      </t>
    </r>
    <r>
      <rPr>
        <sz val="11"/>
        <rFont val="Calibri"/>
        <family val="2"/>
        <scheme val="minor"/>
      </rPr>
      <t>En F hallar la clave colocando la última letra del mes y la mayor temperatura: ejemplo E38 para enero</t>
    </r>
  </si>
  <si>
    <t>CLAVE</t>
  </si>
  <si>
    <r>
      <t>3)</t>
    </r>
    <r>
      <rPr>
        <sz val="7"/>
        <rFont val="Times New Roman"/>
        <family val="1"/>
      </rPr>
      <t xml:space="preserve">      </t>
    </r>
    <r>
      <rPr>
        <sz val="11"/>
        <rFont val="Calibri"/>
        <family val="2"/>
      </rPr>
      <t>Marcar con una cruz en el gráfico la P(6), esto es P para 6 hs.</t>
    </r>
  </si>
  <si>
    <t>2)    Completar E con la mayor temperatura, comparando las dos del mismo mes.</t>
  </si>
  <si>
    <r>
      <t>3)</t>
    </r>
    <r>
      <rPr>
        <sz val="7"/>
        <rFont val="Times New Roman"/>
        <family val="1"/>
      </rPr>
      <t>     </t>
    </r>
    <r>
      <rPr>
        <sz val="11"/>
        <rFont val="Calibri"/>
        <family val="2"/>
      </rPr>
      <t>Marcar con una recta vertical el valor de P(t) para t= 6hs</t>
    </r>
  </si>
  <si>
    <r>
      <t xml:space="preserve">2)     </t>
    </r>
    <r>
      <rPr>
        <b/>
        <sz val="11"/>
        <rFont val="Calibri"/>
        <family val="2"/>
      </rPr>
      <t>Graficar</t>
    </r>
    <r>
      <rPr>
        <sz val="11"/>
        <rFont val="Calibri"/>
        <family val="2"/>
      </rPr>
      <t xml:space="preserve"> P(t). Completar el gráfico con Título principal y títulos  en los ejes</t>
    </r>
  </si>
  <si>
    <t>Tema 2</t>
  </si>
  <si>
    <t>4 )COPIAR la CAPTURA de los comandos utilizados y la captura de la gráfica obtenida.</t>
  </si>
  <si>
    <t>3- Graficar v y z en un mismo gráfico. Completar el gráfico con Título principal y títulos  en los ejes</t>
  </si>
  <si>
    <t>Ejercicio 2. (2 puntos)</t>
  </si>
  <si>
    <t>con dt= 1 hora</t>
  </si>
  <si>
    <t xml:space="preserve">   para -1 &lt;= x &lt;= 2</t>
  </si>
  <si>
    <t>4 )COPIAR aquí la CAPTURA de los comandos utilizados y la captura de la gráfica obtenida.</t>
  </si>
  <si>
    <t>1)      Hacer la Tabla t, P(t) o sea la variación temporal de P(t) para las primeras 12 hs, desde t=0</t>
  </si>
  <si>
    <t>Escribir abajo todas las fórmulas y funciones utilizadas, como texto.</t>
  </si>
  <si>
    <t>Tema 9</t>
  </si>
  <si>
    <r>
      <t>1)</t>
    </r>
    <r>
      <rPr>
        <sz val="7"/>
        <rFont val="Times New Roman"/>
        <family val="1"/>
      </rPr>
      <t>    </t>
    </r>
    <r>
      <rPr>
        <sz val="11"/>
        <rFont val="Calibri"/>
        <family val="2"/>
        <scheme val="minor"/>
      </rPr>
      <t xml:space="preserve"> Completar el </t>
    </r>
    <r>
      <rPr>
        <b/>
        <sz val="11"/>
        <rFont val="Calibri"/>
        <family val="2"/>
        <scheme val="minor"/>
      </rPr>
      <t>Coeficiente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(D) con los valores de la hoja VALORES</t>
    </r>
  </si>
  <si>
    <t>1-Definir el vector columna v con los 4 primeros números pares como elementos y el vector z con los 4 primeros impares.</t>
  </si>
  <si>
    <r>
      <t xml:space="preserve">P(t) = Y= 50 e </t>
    </r>
    <r>
      <rPr>
        <b/>
        <vertAlign val="superscript"/>
        <sz val="11"/>
        <rFont val="Arial"/>
        <family val="2"/>
      </rPr>
      <t>0,2 t</t>
    </r>
  </si>
  <si>
    <r>
      <t>1)</t>
    </r>
    <r>
      <rPr>
        <sz val="7"/>
        <rFont val="Times New Roman"/>
        <family val="1"/>
      </rPr>
      <t xml:space="preserve">      </t>
    </r>
    <r>
      <rPr>
        <sz val="11"/>
        <rFont val="Calibri"/>
        <family val="2"/>
      </rPr>
      <t>Tabular ambas para P(t) para t entre 0 y 12 hs  con dt=1 hora</t>
    </r>
  </si>
  <si>
    <t>Ejercicio 3 (2.6 puntos)</t>
  </si>
  <si>
    <t>Ejercicio 4 (2.2 puntos)</t>
  </si>
  <si>
    <t>FARRE JUAN RAUL</t>
  </si>
  <si>
    <t>(Aclaracion: Corregí la tabla que decia Jul, y en la tabla de valores decia "Jun" y entonces no daba valor. Creo que fue un error de tipeo.. Menos mal que me di cuenta)</t>
  </si>
  <si>
    <t>1)</t>
  </si>
  <si>
    <t>2)</t>
  </si>
  <si>
    <t>Alumno: juan farre</t>
  </si>
  <si>
    <t>BUSCARV(A8;VALORES!$C$3:$D$9;2;FALSO)</t>
  </si>
  <si>
    <t>SI(B8&gt;C8;B8;C8)</t>
  </si>
  <si>
    <t>CONCATENAR(IZQUIERDA($A8;1);$E8)</t>
  </si>
  <si>
    <t>SI(Y(B8&gt;0;C8&gt;0);"Positivas";"///")</t>
  </si>
  <si>
    <t>B14</t>
  </si>
  <si>
    <t>D15+B$15</t>
  </si>
  <si>
    <t>Comandos utiolizados</t>
  </si>
  <si>
    <t>50*EXP(0,2*$D15)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</si>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</sst>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7"/>
      <name val="Times New Roman"/>
      <family val="1"/>
    </font>
    <font>
      <sz val="11"/>
      <name val="Calibri"/>
      <family val="2"/>
      <scheme val="minor"/>
    </font>
    <font>
      <b/>
      <sz val="9"/>
      <name val="Arial"/>
      <family val="2"/>
    </font>
    <font>
      <sz val="12"/>
      <name val="Calibri"/>
      <family val="2"/>
    </font>
    <font>
      <sz val="10"/>
      <color theme="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9"/>
      <name val="Arial"/>
      <family val="2"/>
    </font>
    <font>
      <b/>
      <i/>
      <sz val="10"/>
      <name val="Arial Narrow"/>
      <family val="2"/>
    </font>
    <font>
      <sz val="11"/>
      <color rgb="FF000000"/>
      <name val="Calibri"/>
      <family val="2"/>
    </font>
    <font>
      <sz val="12"/>
      <name val="Calibri Light"/>
      <family val="2"/>
      <scheme val="major"/>
    </font>
    <font>
      <sz val="11"/>
      <name val="Arial"/>
      <family val="2"/>
    </font>
    <font>
      <b/>
      <vertAlign val="superscript"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3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Fill="1" applyBorder="1" applyAlignment="1">
      <alignment horizontal="right"/>
    </xf>
    <xf numFmtId="0" fontId="3" fillId="0" borderId="0" xfId="0" applyFont="1" applyBorder="1"/>
    <xf numFmtId="0" fontId="1" fillId="0" borderId="2" xfId="0" applyFont="1" applyBorder="1"/>
    <xf numFmtId="0" fontId="3" fillId="0" borderId="4" xfId="0" applyFont="1" applyBorder="1"/>
    <xf numFmtId="0" fontId="4" fillId="0" borderId="0" xfId="0" applyFont="1"/>
    <xf numFmtId="0" fontId="2" fillId="0" borderId="1" xfId="0" applyFont="1" applyFill="1" applyBorder="1" applyAlignment="1">
      <alignment horizontal="right"/>
    </xf>
    <xf numFmtId="0" fontId="0" fillId="0" borderId="5" xfId="0" applyBorder="1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6" xfId="0" applyFill="1" applyBorder="1"/>
    <xf numFmtId="0" fontId="0" fillId="0" borderId="7" xfId="0" applyFill="1" applyBorder="1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0" fontId="0" fillId="0" borderId="5" xfId="0" applyFill="1" applyBorder="1"/>
    <xf numFmtId="0" fontId="0" fillId="0" borderId="0" xfId="0" applyFill="1" applyBorder="1" applyAlignment="1">
      <alignment horizontal="center"/>
    </xf>
    <xf numFmtId="0" fontId="9" fillId="0" borderId="0" xfId="0" applyFont="1"/>
    <xf numFmtId="0" fontId="0" fillId="0" borderId="13" xfId="0" applyBorder="1"/>
    <xf numFmtId="0" fontId="0" fillId="0" borderId="14" xfId="0" applyBorder="1"/>
    <xf numFmtId="0" fontId="1" fillId="0" borderId="12" xfId="0" applyFont="1" applyBorder="1"/>
    <xf numFmtId="0" fontId="1" fillId="4" borderId="15" xfId="0" applyFont="1" applyFill="1" applyBorder="1"/>
    <xf numFmtId="0" fontId="0" fillId="4" borderId="0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10" fillId="0" borderId="0" xfId="0" applyFont="1"/>
    <xf numFmtId="0" fontId="0" fillId="0" borderId="0" xfId="0" applyFill="1" applyBorder="1"/>
    <xf numFmtId="0" fontId="1" fillId="0" borderId="0" xfId="0" applyFont="1"/>
    <xf numFmtId="0" fontId="13" fillId="0" borderId="12" xfId="0" applyFont="1" applyBorder="1"/>
    <xf numFmtId="0" fontId="13" fillId="0" borderId="14" xfId="0" applyFont="1" applyBorder="1" applyAlignment="1">
      <alignment horizontal="left"/>
    </xf>
    <xf numFmtId="14" fontId="14" fillId="0" borderId="20" xfId="0" applyNumberFormat="1" applyFont="1" applyFill="1" applyBorder="1" applyAlignment="1">
      <alignment horizontal="center"/>
    </xf>
    <xf numFmtId="0" fontId="14" fillId="0" borderId="21" xfId="0" applyFont="1" applyFill="1" applyBorder="1" applyAlignment="1">
      <alignment horizontal="center"/>
    </xf>
    <xf numFmtId="1" fontId="13" fillId="0" borderId="22" xfId="0" applyNumberFormat="1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1" fontId="13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/>
    </xf>
    <xf numFmtId="164" fontId="8" fillId="3" borderId="5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2" fontId="8" fillId="3" borderId="27" xfId="0" applyNumberFormat="1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0" fillId="3" borderId="5" xfId="0" applyFill="1" applyBorder="1"/>
    <xf numFmtId="0" fontId="12" fillId="0" borderId="26" xfId="0" applyFont="1" applyFill="1" applyBorder="1"/>
    <xf numFmtId="0" fontId="12" fillId="0" borderId="28" xfId="0" applyFont="1" applyFill="1" applyBorder="1"/>
    <xf numFmtId="0" fontId="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26" xfId="0" applyFill="1" applyBorder="1"/>
    <xf numFmtId="0" fontId="0" fillId="0" borderId="29" xfId="0" applyFill="1" applyBorder="1"/>
    <xf numFmtId="0" fontId="17" fillId="0" borderId="0" xfId="0" applyFont="1"/>
    <xf numFmtId="0" fontId="3" fillId="0" borderId="0" xfId="0" applyFont="1"/>
    <xf numFmtId="0" fontId="0" fillId="0" borderId="0" xfId="0" applyFont="1"/>
    <xf numFmtId="0" fontId="3" fillId="0" borderId="2" xfId="0" applyFont="1" applyBorder="1"/>
    <xf numFmtId="0" fontId="3" fillId="0" borderId="1" xfId="0" applyFont="1" applyBorder="1"/>
    <xf numFmtId="165" fontId="0" fillId="2" borderId="9" xfId="0" applyNumberFormat="1" applyFill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165" fontId="0" fillId="2" borderId="22" xfId="0" applyNumberFormat="1" applyFill="1" applyBorder="1"/>
    <xf numFmtId="165" fontId="0" fillId="2" borderId="23" xfId="0" applyNumberFormat="1" applyFill="1" applyBorder="1"/>
    <xf numFmtId="165" fontId="0" fillId="0" borderId="0" xfId="0" applyNumberFormat="1"/>
    <xf numFmtId="0" fontId="15" fillId="0" borderId="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1" fontId="8" fillId="3" borderId="5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Temperaturas Chubut y Santa</a:t>
            </a:r>
            <a:r>
              <a:rPr lang="es-AR" baseline="0"/>
              <a:t> Fe</a:t>
            </a:r>
            <a:endParaRPr lang="es-AR"/>
          </a:p>
        </c:rich>
      </c:tx>
      <c:layout>
        <c:manualLayout>
          <c:xMode val="edge"/>
          <c:yMode val="edge"/>
          <c:x val="0.15718361171867645"/>
          <c:y val="4.6304044020197312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6259608837393622"/>
          <c:y val="0.11160441324937352"/>
          <c:w val="0.66142299465123555"/>
          <c:h val="0.86013845273760814"/>
        </c:manualLayout>
      </c:layout>
      <c:barChart>
        <c:barDir val="col"/>
        <c:grouping val="clustered"/>
        <c:varyColors val="0"/>
        <c:ser>
          <c:idx val="0"/>
          <c:order val="0"/>
          <c:tx>
            <c:v>Chubut</c:v>
          </c:tx>
          <c:invertIfNegative val="0"/>
          <c:cat>
            <c:strRef>
              <c:f>'Ejercicio  1'!$A$8:$A$14</c:f>
              <c:strCache>
                <c:ptCount val="7"/>
                <c:pt idx="0">
                  <c:v>Ene</c:v>
                </c:pt>
                <c:pt idx="1">
                  <c:v>May</c:v>
                </c:pt>
                <c:pt idx="2">
                  <c:v>Mar</c:v>
                </c:pt>
                <c:pt idx="3">
                  <c:v>Jun</c:v>
                </c:pt>
                <c:pt idx="4">
                  <c:v>Abr</c:v>
                </c:pt>
                <c:pt idx="5">
                  <c:v>Jun</c:v>
                </c:pt>
                <c:pt idx="6">
                  <c:v>Feb</c:v>
                </c:pt>
              </c:strCache>
            </c:strRef>
          </c:cat>
          <c:val>
            <c:numRef>
              <c:f>'Ejercicio  1'!$B$8:$B$14</c:f>
              <c:numCache>
                <c:formatCode>General</c:formatCode>
                <c:ptCount val="7"/>
                <c:pt idx="0">
                  <c:v>2</c:v>
                </c:pt>
                <c:pt idx="1">
                  <c:v>16</c:v>
                </c:pt>
                <c:pt idx="2">
                  <c:v>1</c:v>
                </c:pt>
                <c:pt idx="3">
                  <c:v>-1</c:v>
                </c:pt>
                <c:pt idx="4">
                  <c:v>0</c:v>
                </c:pt>
                <c:pt idx="5">
                  <c:v>-6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8-4700-8D68-48FFECB1CC64}"/>
            </c:ext>
          </c:extLst>
        </c:ser>
        <c:ser>
          <c:idx val="1"/>
          <c:order val="1"/>
          <c:tx>
            <c:v>Santa Fe</c:v>
          </c:tx>
          <c:invertIfNegative val="0"/>
          <c:cat>
            <c:strRef>
              <c:f>'Ejercicio  1'!$A$8:$A$14</c:f>
              <c:strCache>
                <c:ptCount val="7"/>
                <c:pt idx="0">
                  <c:v>Ene</c:v>
                </c:pt>
                <c:pt idx="1">
                  <c:v>May</c:v>
                </c:pt>
                <c:pt idx="2">
                  <c:v>Mar</c:v>
                </c:pt>
                <c:pt idx="3">
                  <c:v>Jun</c:v>
                </c:pt>
                <c:pt idx="4">
                  <c:v>Abr</c:v>
                </c:pt>
                <c:pt idx="5">
                  <c:v>Jun</c:v>
                </c:pt>
                <c:pt idx="6">
                  <c:v>Feb</c:v>
                </c:pt>
              </c:strCache>
            </c:strRef>
          </c:cat>
          <c:val>
            <c:numRef>
              <c:f>'Ejercicio  1'!$C$8:$C$14</c:f>
              <c:numCache>
                <c:formatCode>General</c:formatCode>
                <c:ptCount val="7"/>
                <c:pt idx="0">
                  <c:v>38</c:v>
                </c:pt>
                <c:pt idx="1">
                  <c:v>15</c:v>
                </c:pt>
                <c:pt idx="2">
                  <c:v>28</c:v>
                </c:pt>
                <c:pt idx="3">
                  <c:v>17</c:v>
                </c:pt>
                <c:pt idx="4">
                  <c:v>25</c:v>
                </c:pt>
                <c:pt idx="5">
                  <c:v>-8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8-4700-8D68-48FFECB1C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69568"/>
        <c:axId val="152271488"/>
      </c:barChart>
      <c:catAx>
        <c:axId val="15226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2271488"/>
        <c:crosses val="autoZero"/>
        <c:auto val="1"/>
        <c:lblAlgn val="ctr"/>
        <c:lblOffset val="100"/>
        <c:noMultiLvlLbl val="0"/>
      </c:catAx>
      <c:valAx>
        <c:axId val="1522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26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9789370078740152E-2"/>
          <c:y val="0.17634259259259263"/>
          <c:w val="0.89521062992125988"/>
          <c:h val="0.6714577865266842"/>
        </c:manualLayout>
      </c:layout>
      <c:barChart>
        <c:barDir val="col"/>
        <c:grouping val="clustered"/>
        <c:varyColors val="0"/>
        <c:ser>
          <c:idx val="0"/>
          <c:order val="0"/>
          <c:tx>
            <c:v>Chubut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'Ejercicio  1'!$A$8:$A$14</c:f>
              <c:strCache>
                <c:ptCount val="7"/>
                <c:pt idx="0">
                  <c:v>Ene</c:v>
                </c:pt>
                <c:pt idx="1">
                  <c:v>May</c:v>
                </c:pt>
                <c:pt idx="2">
                  <c:v>Mar</c:v>
                </c:pt>
                <c:pt idx="3">
                  <c:v>Jun</c:v>
                </c:pt>
                <c:pt idx="4">
                  <c:v>Abr</c:v>
                </c:pt>
                <c:pt idx="5">
                  <c:v>Jun</c:v>
                </c:pt>
                <c:pt idx="6">
                  <c:v>Feb</c:v>
                </c:pt>
              </c:strCache>
            </c:strRef>
          </c:cat>
          <c:val>
            <c:numRef>
              <c:f>'Ejercicio  1'!$B$8:$B$14</c:f>
              <c:numCache>
                <c:formatCode>General</c:formatCode>
                <c:ptCount val="7"/>
                <c:pt idx="0">
                  <c:v>2</c:v>
                </c:pt>
                <c:pt idx="1">
                  <c:v>16</c:v>
                </c:pt>
                <c:pt idx="2">
                  <c:v>1</c:v>
                </c:pt>
                <c:pt idx="3">
                  <c:v>-1</c:v>
                </c:pt>
                <c:pt idx="4">
                  <c:v>0</c:v>
                </c:pt>
                <c:pt idx="5">
                  <c:v>-6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7-446F-A396-C0A8C2C885AD}"/>
            </c:ext>
          </c:extLst>
        </c:ser>
        <c:ser>
          <c:idx val="1"/>
          <c:order val="1"/>
          <c:tx>
            <c:v>Santa fe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'Ejercicio  1'!$A$8:$A$14</c:f>
              <c:strCache>
                <c:ptCount val="7"/>
                <c:pt idx="0">
                  <c:v>Ene</c:v>
                </c:pt>
                <c:pt idx="1">
                  <c:v>May</c:v>
                </c:pt>
                <c:pt idx="2">
                  <c:v>Mar</c:v>
                </c:pt>
                <c:pt idx="3">
                  <c:v>Jun</c:v>
                </c:pt>
                <c:pt idx="4">
                  <c:v>Abr</c:v>
                </c:pt>
                <c:pt idx="5">
                  <c:v>Jun</c:v>
                </c:pt>
                <c:pt idx="6">
                  <c:v>Feb</c:v>
                </c:pt>
              </c:strCache>
            </c:strRef>
          </c:cat>
          <c:val>
            <c:numRef>
              <c:f>'Ejercicio  1'!$C$8:$C$14</c:f>
              <c:numCache>
                <c:formatCode>General</c:formatCode>
                <c:ptCount val="7"/>
                <c:pt idx="0">
                  <c:v>38</c:v>
                </c:pt>
                <c:pt idx="1">
                  <c:v>15</c:v>
                </c:pt>
                <c:pt idx="2">
                  <c:v>28</c:v>
                </c:pt>
                <c:pt idx="3">
                  <c:v>17</c:v>
                </c:pt>
                <c:pt idx="4">
                  <c:v>25</c:v>
                </c:pt>
                <c:pt idx="5">
                  <c:v>-8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7-446F-A396-C0A8C2C88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046352"/>
        <c:axId val="517044712"/>
      </c:barChart>
      <c:catAx>
        <c:axId val="51704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7044712"/>
        <c:crosses val="autoZero"/>
        <c:auto val="1"/>
        <c:lblAlgn val="ctr"/>
        <c:lblOffset val="100"/>
        <c:noMultiLvlLbl val="0"/>
      </c:catAx>
      <c:valAx>
        <c:axId val="51704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704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Ejercicio4!$D$15:$D$27</c:f>
              <c:numCache>
                <c:formatCode>0.000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Ejercicio4!$E$15:$E$27</c:f>
              <c:numCache>
                <c:formatCode>0.000</c:formatCode>
                <c:ptCount val="13"/>
                <c:pt idx="0">
                  <c:v>50</c:v>
                </c:pt>
                <c:pt idx="1">
                  <c:v>61.070137908008491</c:v>
                </c:pt>
                <c:pt idx="2">
                  <c:v>74.591234882063517</c:v>
                </c:pt>
                <c:pt idx="3">
                  <c:v>91.105940019525463</c:v>
                </c:pt>
                <c:pt idx="4">
                  <c:v>111.27704642462339</c:v>
                </c:pt>
                <c:pt idx="5">
                  <c:v>135.91409142295225</c:v>
                </c:pt>
                <c:pt idx="6">
                  <c:v>166.00584613682742</c:v>
                </c:pt>
                <c:pt idx="7">
                  <c:v>202.75999834223376</c:v>
                </c:pt>
                <c:pt idx="8">
                  <c:v>247.65162121975575</c:v>
                </c:pt>
                <c:pt idx="9">
                  <c:v>302.48237322064733</c:v>
                </c:pt>
                <c:pt idx="10">
                  <c:v>369.45280494653252</c:v>
                </c:pt>
                <c:pt idx="11">
                  <c:v>451.25067497170608</c:v>
                </c:pt>
                <c:pt idx="12">
                  <c:v>551.15881903208026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45-401B-BDCD-E8D42CE2E0B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Ejercicio4!$G$27:$G$28</c:f>
              <c:numCache>
                <c:formatCode>0.000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Ejercicio4!$H$27:$H$28</c:f>
              <c:numCache>
                <c:formatCode>0.000</c:formatCode>
                <c:ptCount val="2"/>
                <c:pt idx="0">
                  <c:v>116.00584613682742</c:v>
                </c:pt>
                <c:pt idx="1">
                  <c:v>216.00584613682742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45-401B-BDCD-E8D42CE2E0B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Ejercicio4!$G$29:$G$30</c:f>
              <c:numCache>
                <c:formatCode>0.000</c:formatCode>
                <c:ptCount val="2"/>
                <c:pt idx="0">
                  <c:v>6.5</c:v>
                </c:pt>
                <c:pt idx="1">
                  <c:v>5.5</c:v>
                </c:pt>
              </c:numCache>
            </c:numRef>
          </c:xVal>
          <c:yVal>
            <c:numRef>
              <c:f>Ejercicio4!$H$29:$H$30</c:f>
              <c:numCache>
                <c:formatCode>0.000</c:formatCode>
                <c:ptCount val="2"/>
                <c:pt idx="0">
                  <c:v>166.00584613682742</c:v>
                </c:pt>
                <c:pt idx="1">
                  <c:v>166.00584613682742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45-401B-BDCD-E8D42CE2E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033648"/>
        <c:axId val="671032008"/>
      </c:scatterChart>
      <c:valAx>
        <c:axId val="67103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1032008"/>
        <c:crosses val="autoZero"/>
        <c:crossBetween val="midCat"/>
      </c:valAx>
      <c:valAx>
        <c:axId val="67103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103364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3</xdr:row>
      <xdr:rowOff>28575</xdr:rowOff>
    </xdr:from>
    <xdr:to>
      <xdr:col>4</xdr:col>
      <xdr:colOff>657643</xdr:colOff>
      <xdr:row>13</xdr:row>
      <xdr:rowOff>124066</xdr:rowOff>
    </xdr:to>
    <xdr:pic>
      <xdr:nvPicPr>
        <xdr:cNvPr id="2" name="1 Imagen" descr="fotodni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523875"/>
          <a:ext cx="2991268" cy="1724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286898</xdr:colOff>
      <xdr:row>25</xdr:row>
      <xdr:rowOff>45905</xdr:rowOff>
    </xdr:from>
    <xdr:to>
      <xdr:col>19</xdr:col>
      <xdr:colOff>309850</xdr:colOff>
      <xdr:row>42</xdr:row>
      <xdr:rowOff>57381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439527</xdr:colOff>
      <xdr:row>26</xdr:row>
      <xdr:rowOff>148958</xdr:rowOff>
    </xdr:from>
    <xdr:to>
      <xdr:col>12</xdr:col>
      <xdr:colOff>191647</xdr:colOff>
      <xdr:row>44</xdr:row>
      <xdr:rowOff>230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BDC0B0-1210-4009-B366-8029572B8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4</xdr:row>
      <xdr:rowOff>129540</xdr:rowOff>
    </xdr:from>
    <xdr:to>
      <xdr:col>2</xdr:col>
      <xdr:colOff>640080</xdr:colOff>
      <xdr:row>6</xdr:row>
      <xdr:rowOff>83820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0" y="1028700"/>
          <a:ext cx="1280160" cy="28956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0</xdr:col>
      <xdr:colOff>352425</xdr:colOff>
      <xdr:row>16</xdr:row>
      <xdr:rowOff>76200</xdr:rowOff>
    </xdr:from>
    <xdr:to>
      <xdr:col>1</xdr:col>
      <xdr:colOff>200173</xdr:colOff>
      <xdr:row>22</xdr:row>
      <xdr:rowOff>19178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0EAF8F6-8F16-4B52-BF8D-A0B4E441F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425" y="2962275"/>
          <a:ext cx="1057423" cy="914528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17</xdr:row>
      <xdr:rowOff>152400</xdr:rowOff>
    </xdr:from>
    <xdr:to>
      <xdr:col>8</xdr:col>
      <xdr:colOff>173</xdr:colOff>
      <xdr:row>19</xdr:row>
      <xdr:rowOff>76235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6718048-4944-43AE-ADBD-C23825145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72100" y="3200400"/>
          <a:ext cx="123842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533400</xdr:colOff>
      <xdr:row>21</xdr:row>
      <xdr:rowOff>0</xdr:rowOff>
    </xdr:from>
    <xdr:to>
      <xdr:col>6</xdr:col>
      <xdr:colOff>534415</xdr:colOff>
      <xdr:row>37</xdr:row>
      <xdr:rowOff>104775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BDFFA09-8065-4027-9C6B-E5761DBB2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3075" y="3695700"/>
          <a:ext cx="3858640" cy="26955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3</xdr:col>
      <xdr:colOff>276476</xdr:colOff>
      <xdr:row>21</xdr:row>
      <xdr:rowOff>95376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41BD33C-3FF1-4BF9-BC20-2744A2337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028950"/>
          <a:ext cx="1800476" cy="90500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7</xdr:col>
      <xdr:colOff>590550</xdr:colOff>
      <xdr:row>31</xdr:row>
      <xdr:rowOff>51374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2413768-D687-4607-B54D-73004D430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5200" y="3190875"/>
          <a:ext cx="3914775" cy="2318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11</xdr:row>
      <xdr:rowOff>176212</xdr:rowOff>
    </xdr:from>
    <xdr:to>
      <xdr:col>15</xdr:col>
      <xdr:colOff>323850</xdr:colOff>
      <xdr:row>28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65E01D-6C06-4057-B711-3F5EB05D4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I14" sqref="I14"/>
    </sheetView>
  </sheetViews>
  <sheetFormatPr baseColWidth="10" defaultRowHeight="12.75" x14ac:dyDescent="0.2"/>
  <sheetData>
    <row r="1" spans="1:10" x14ac:dyDescent="0.2">
      <c r="F1" s="32" t="s">
        <v>5</v>
      </c>
      <c r="G1" s="30"/>
      <c r="H1" s="30" t="s">
        <v>65</v>
      </c>
      <c r="I1" s="30"/>
      <c r="J1" s="31"/>
    </row>
    <row r="2" spans="1:10" s="18" customFormat="1" x14ac:dyDescent="0.2">
      <c r="F2" s="33"/>
      <c r="G2" s="34"/>
      <c r="H2" s="34"/>
      <c r="I2" s="34"/>
      <c r="J2" s="35"/>
    </row>
    <row r="3" spans="1:10" ht="13.5" thickBot="1" x14ac:dyDescent="0.25">
      <c r="B3" t="s">
        <v>4</v>
      </c>
      <c r="F3" s="36"/>
      <c r="G3" s="37"/>
      <c r="H3" s="37"/>
      <c r="I3" s="37"/>
      <c r="J3" s="38"/>
    </row>
    <row r="4" spans="1:10" x14ac:dyDescent="0.2">
      <c r="B4" s="39"/>
      <c r="C4" s="40"/>
      <c r="D4" s="40"/>
      <c r="E4" s="41"/>
    </row>
    <row r="5" spans="1:10" x14ac:dyDescent="0.2">
      <c r="B5" s="42"/>
      <c r="C5" s="34"/>
      <c r="D5" s="34"/>
      <c r="E5" s="35"/>
      <c r="G5" s="43" t="s">
        <v>49</v>
      </c>
    </row>
    <row r="6" spans="1:10" x14ac:dyDescent="0.2">
      <c r="B6" s="42"/>
      <c r="C6" s="34"/>
      <c r="D6" s="34"/>
      <c r="E6" s="35"/>
    </row>
    <row r="7" spans="1:10" x14ac:dyDescent="0.2">
      <c r="B7" s="42"/>
      <c r="C7" s="34"/>
      <c r="D7" s="34"/>
      <c r="E7" s="35"/>
    </row>
    <row r="8" spans="1:10" x14ac:dyDescent="0.2">
      <c r="B8" s="42"/>
      <c r="C8" s="34"/>
      <c r="D8" s="34"/>
      <c r="E8" s="35"/>
    </row>
    <row r="9" spans="1:10" x14ac:dyDescent="0.2">
      <c r="B9" s="42"/>
      <c r="C9" s="34"/>
      <c r="D9" s="34"/>
      <c r="E9" s="35"/>
    </row>
    <row r="10" spans="1:10" x14ac:dyDescent="0.2">
      <c r="B10" s="42"/>
      <c r="C10" s="34"/>
      <c r="D10" s="34"/>
      <c r="E10" s="35"/>
    </row>
    <row r="11" spans="1:10" ht="13.5" thickBot="1" x14ac:dyDescent="0.25">
      <c r="B11" s="36"/>
      <c r="C11" s="37"/>
      <c r="D11" s="37"/>
      <c r="E11" s="38"/>
    </row>
    <row r="15" spans="1:10" x14ac:dyDescent="0.2">
      <c r="A15" s="45"/>
    </row>
    <row r="20" spans="1:2" x14ac:dyDescent="0.2">
      <c r="A20" s="43" t="s">
        <v>6</v>
      </c>
      <c r="B20" s="4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"/>
  <sheetViews>
    <sheetView topLeftCell="A16" zoomScale="83" zoomScaleNormal="83" workbookViewId="0">
      <selection activeCell="A8" sqref="A8:C14"/>
    </sheetView>
  </sheetViews>
  <sheetFormatPr baseColWidth="10" defaultRowHeight="12.75" x14ac:dyDescent="0.2"/>
  <cols>
    <col min="1" max="1" width="17.7109375" style="17" customWidth="1"/>
    <col min="2" max="2" width="15.5703125" customWidth="1"/>
    <col min="3" max="3" width="13.28515625" customWidth="1"/>
    <col min="4" max="4" width="12.42578125" customWidth="1"/>
    <col min="5" max="5" width="10.7109375" style="21" customWidth="1"/>
    <col min="6" max="6" width="11.5703125" style="21" bestFit="1" customWidth="1"/>
    <col min="7" max="7" width="11" style="21" customWidth="1"/>
    <col min="8" max="8" width="7.85546875" customWidth="1"/>
    <col min="10" max="10" width="9.5703125" customWidth="1"/>
    <col min="11" max="11" width="5.7109375" customWidth="1"/>
    <col min="12" max="12" width="4.42578125" customWidth="1"/>
  </cols>
  <sheetData>
    <row r="1" spans="1:13" ht="21.6" customHeight="1" thickBot="1" x14ac:dyDescent="0.3">
      <c r="A1" s="7" t="s">
        <v>58</v>
      </c>
      <c r="B1" s="6" t="s">
        <v>0</v>
      </c>
      <c r="C1" s="1"/>
      <c r="D1" s="20"/>
      <c r="E1" s="23"/>
    </row>
    <row r="2" spans="1:13" ht="21.6" customHeight="1" x14ac:dyDescent="0.25">
      <c r="A2" s="5" t="s">
        <v>40</v>
      </c>
      <c r="C2" s="29" t="s">
        <v>36</v>
      </c>
      <c r="D2" s="2"/>
      <c r="E2" s="24"/>
    </row>
    <row r="3" spans="1:13" x14ac:dyDescent="0.2">
      <c r="A3" s="21"/>
      <c r="B3" s="21"/>
      <c r="C3" s="18" t="s">
        <v>37</v>
      </c>
      <c r="H3" s="44"/>
      <c r="I3" s="44"/>
      <c r="J3" s="44"/>
      <c r="K3" s="44"/>
    </row>
    <row r="4" spans="1:13" s="18" customFormat="1" x14ac:dyDescent="0.2">
      <c r="A4" s="21"/>
      <c r="B4" s="21"/>
      <c r="E4" s="21"/>
      <c r="F4" s="21"/>
      <c r="G4" s="21"/>
      <c r="H4" s="44"/>
      <c r="I4" s="44"/>
      <c r="J4" s="44"/>
      <c r="K4" s="44"/>
    </row>
    <row r="5" spans="1:13" ht="15" x14ac:dyDescent="0.2">
      <c r="A5" s="84">
        <v>2015</v>
      </c>
      <c r="B5" s="63" t="s">
        <v>19</v>
      </c>
      <c r="C5" s="63" t="s">
        <v>20</v>
      </c>
      <c r="D5" s="61" t="s">
        <v>42</v>
      </c>
      <c r="E5" s="56" t="s">
        <v>30</v>
      </c>
      <c r="F5" s="56" t="s">
        <v>44</v>
      </c>
      <c r="G5" s="68"/>
      <c r="H5" s="44"/>
      <c r="I5" s="44"/>
      <c r="J5" s="44"/>
      <c r="K5" s="85"/>
    </row>
    <row r="6" spans="1:13" ht="15" x14ac:dyDescent="0.2">
      <c r="A6" s="84"/>
      <c r="B6" s="63" t="s">
        <v>34</v>
      </c>
      <c r="C6" s="63" t="s">
        <v>35</v>
      </c>
      <c r="D6" s="61"/>
      <c r="E6" s="56" t="s">
        <v>31</v>
      </c>
      <c r="F6" s="57"/>
      <c r="G6" s="69"/>
      <c r="H6" s="44"/>
      <c r="I6" s="44"/>
      <c r="J6" s="44"/>
      <c r="K6" s="85"/>
    </row>
    <row r="7" spans="1:13" ht="15" x14ac:dyDescent="0.2">
      <c r="A7" s="63"/>
      <c r="B7" s="63" t="s">
        <v>21</v>
      </c>
      <c r="C7" s="63" t="s">
        <v>21</v>
      </c>
      <c r="D7" s="62"/>
      <c r="E7" s="54"/>
      <c r="F7" s="55"/>
      <c r="G7" s="67"/>
      <c r="H7" s="44"/>
      <c r="I7" s="44"/>
      <c r="J7" s="44"/>
      <c r="K7" s="65"/>
    </row>
    <row r="8" spans="1:13" ht="15" x14ac:dyDescent="0.2">
      <c r="A8" s="63" t="s">
        <v>22</v>
      </c>
      <c r="B8" s="63">
        <v>2</v>
      </c>
      <c r="C8" s="63">
        <v>38</v>
      </c>
      <c r="D8" s="62">
        <f>VLOOKUP(A8,VALORES!$C$3:$D$9,2,FALSE)</f>
        <v>0.95</v>
      </c>
      <c r="E8" s="86">
        <f>IF(B8&gt;C8,B8,C8)</f>
        <v>38</v>
      </c>
      <c r="F8" s="55" t="str">
        <f>CONCATENATE(LEFT(A8,1),E8)</f>
        <v>E38</v>
      </c>
      <c r="G8" s="67" t="str">
        <f>IF(AND(B8&gt;0,C8&gt;0),"Positivas","///")</f>
        <v>Positivas</v>
      </c>
      <c r="H8" s="44"/>
      <c r="I8" s="44"/>
      <c r="J8" s="44"/>
      <c r="K8" s="65"/>
    </row>
    <row r="9" spans="1:13" ht="15" x14ac:dyDescent="0.2">
      <c r="A9" s="63" t="s">
        <v>26</v>
      </c>
      <c r="B9" s="63">
        <v>16</v>
      </c>
      <c r="C9" s="63">
        <v>15</v>
      </c>
      <c r="D9" s="62">
        <f>VLOOKUP(A9,VALORES!$C$3:$D$9,2,FALSE)</f>
        <v>0.86</v>
      </c>
      <c r="E9" s="86">
        <f t="shared" ref="E9:E14" si="0">IF(B9&gt;C9,B9,C9)</f>
        <v>16</v>
      </c>
      <c r="F9" s="55" t="str">
        <f t="shared" ref="F9:F14" si="1">CONCATENATE(LEFT(A9,1),E9)</f>
        <v>M16</v>
      </c>
      <c r="G9" s="67" t="str">
        <f t="shared" ref="G9:G14" si="2">IF(AND(B9&gt;0,C9&gt;0),"Positivas","///")</f>
        <v>Positivas</v>
      </c>
      <c r="H9" s="44"/>
      <c r="I9" s="44"/>
      <c r="J9" s="44"/>
      <c r="K9" s="65"/>
    </row>
    <row r="10" spans="1:13" s="18" customFormat="1" ht="15" x14ac:dyDescent="0.2">
      <c r="A10" s="63" t="s">
        <v>24</v>
      </c>
      <c r="B10" s="63">
        <v>1</v>
      </c>
      <c r="C10" s="63">
        <v>28</v>
      </c>
      <c r="D10" s="62">
        <f>VLOOKUP(A10,VALORES!$C$3:$D$9,2,FALSE)</f>
        <v>0.92</v>
      </c>
      <c r="E10" s="86">
        <f t="shared" si="0"/>
        <v>28</v>
      </c>
      <c r="F10" s="55" t="str">
        <f t="shared" si="1"/>
        <v>M28</v>
      </c>
      <c r="G10" s="67" t="str">
        <f t="shared" si="2"/>
        <v>Positivas</v>
      </c>
      <c r="H10" s="44"/>
      <c r="I10" s="44"/>
      <c r="J10" s="44"/>
      <c r="K10" s="65"/>
    </row>
    <row r="11" spans="1:13" s="18" customFormat="1" ht="15" x14ac:dyDescent="0.2">
      <c r="A11" s="63" t="s">
        <v>27</v>
      </c>
      <c r="B11" s="63">
        <v>-1</v>
      </c>
      <c r="C11" s="63">
        <v>17</v>
      </c>
      <c r="D11" s="62">
        <f>VLOOKUP(A11,VALORES!$C$3:$D$9,2,FALSE)</f>
        <v>1.1399999999999999</v>
      </c>
      <c r="E11" s="86">
        <f t="shared" si="0"/>
        <v>17</v>
      </c>
      <c r="F11" s="55" t="str">
        <f t="shared" si="1"/>
        <v>J17</v>
      </c>
      <c r="G11" s="67" t="str">
        <f t="shared" si="2"/>
        <v>///</v>
      </c>
      <c r="J11" s="19"/>
      <c r="K11" s="66"/>
    </row>
    <row r="12" spans="1:13" s="18" customFormat="1" ht="15" x14ac:dyDescent="0.2">
      <c r="A12" s="63" t="s">
        <v>25</v>
      </c>
      <c r="B12" s="63">
        <v>0</v>
      </c>
      <c r="C12" s="63">
        <v>25</v>
      </c>
      <c r="D12" s="62">
        <f>VLOOKUP(A12,VALORES!$C$3:$D$9,2,FALSE)</f>
        <v>1.1200000000000001</v>
      </c>
      <c r="E12" s="86">
        <f t="shared" si="0"/>
        <v>25</v>
      </c>
      <c r="F12" s="55" t="str">
        <f t="shared" si="1"/>
        <v>A25</v>
      </c>
      <c r="G12" s="67" t="str">
        <f t="shared" si="2"/>
        <v>///</v>
      </c>
      <c r="J12" s="19"/>
      <c r="K12" s="66"/>
    </row>
    <row r="13" spans="1:13" s="18" customFormat="1" ht="15" x14ac:dyDescent="0.25">
      <c r="A13" s="64" t="s">
        <v>27</v>
      </c>
      <c r="B13" s="63">
        <v>-6</v>
      </c>
      <c r="C13" s="63">
        <v>-8</v>
      </c>
      <c r="D13" s="62">
        <f>VLOOKUP(A13,VALORES!$C$3:$D$9,2,FALSE)</f>
        <v>1.1399999999999999</v>
      </c>
      <c r="E13" s="86">
        <f t="shared" si="0"/>
        <v>-6</v>
      </c>
      <c r="F13" s="55" t="str">
        <f t="shared" si="1"/>
        <v>J-6</v>
      </c>
      <c r="G13" s="67" t="str">
        <f t="shared" si="2"/>
        <v>///</v>
      </c>
      <c r="I13" s="18" t="s">
        <v>66</v>
      </c>
      <c r="J13" s="19"/>
      <c r="K13" s="19"/>
    </row>
    <row r="14" spans="1:13" ht="15" x14ac:dyDescent="0.25">
      <c r="A14" s="64" t="s">
        <v>23</v>
      </c>
      <c r="B14" s="63">
        <v>3</v>
      </c>
      <c r="C14" s="63">
        <v>30</v>
      </c>
      <c r="D14" s="62">
        <f>VLOOKUP(A14,VALORES!$C$3:$D$9,2,FALSE)</f>
        <v>0.88</v>
      </c>
      <c r="E14" s="86">
        <f t="shared" si="0"/>
        <v>30</v>
      </c>
      <c r="F14" s="55" t="str">
        <f t="shared" si="1"/>
        <v>F30</v>
      </c>
      <c r="G14" s="67" t="str">
        <f t="shared" si="2"/>
        <v>Positivas</v>
      </c>
    </row>
    <row r="15" spans="1:13" s="18" customFormat="1" x14ac:dyDescent="0.2">
      <c r="B15" s="19"/>
      <c r="C15" s="28"/>
      <c r="D15" s="19"/>
      <c r="E15" s="24"/>
      <c r="F15" s="24"/>
      <c r="G15" s="24"/>
      <c r="H15" s="19"/>
    </row>
    <row r="16" spans="1:13" s="18" customFormat="1" ht="15" x14ac:dyDescent="0.2">
      <c r="B16" s="11" t="s">
        <v>59</v>
      </c>
      <c r="C16"/>
      <c r="D16"/>
      <c r="E16" s="21"/>
      <c r="F16" s="21"/>
      <c r="G16" s="21"/>
      <c r="H16"/>
      <c r="I16"/>
      <c r="M16" s="27">
        <v>0.5</v>
      </c>
    </row>
    <row r="17" spans="2:13" ht="15" x14ac:dyDescent="0.2">
      <c r="B17" s="11" t="s">
        <v>46</v>
      </c>
      <c r="M17" s="27">
        <v>0.5</v>
      </c>
    </row>
    <row r="18" spans="2:13" ht="15" x14ac:dyDescent="0.2">
      <c r="B18" s="11" t="s">
        <v>43</v>
      </c>
      <c r="M18" s="27">
        <v>0.5</v>
      </c>
    </row>
    <row r="19" spans="2:13" ht="15" x14ac:dyDescent="0.2">
      <c r="B19" s="11" t="s">
        <v>32</v>
      </c>
      <c r="M19" s="27">
        <v>0.8</v>
      </c>
    </row>
    <row r="20" spans="2:13" ht="15" x14ac:dyDescent="0.2">
      <c r="B20" s="12" t="s">
        <v>33</v>
      </c>
      <c r="M20" s="72">
        <v>0.9</v>
      </c>
    </row>
    <row r="21" spans="2:13" x14ac:dyDescent="0.2">
      <c r="M21" s="73"/>
    </row>
    <row r="22" spans="2:13" x14ac:dyDescent="0.2">
      <c r="M22" s="44"/>
    </row>
    <row r="23" spans="2:13" x14ac:dyDescent="0.2">
      <c r="B23" t="s">
        <v>7</v>
      </c>
      <c r="M23" s="44"/>
    </row>
    <row r="24" spans="2:13" ht="14.25" x14ac:dyDescent="0.2">
      <c r="B24" s="74"/>
    </row>
    <row r="25" spans="2:13" ht="15" x14ac:dyDescent="0.25">
      <c r="B25" s="75" t="s">
        <v>57</v>
      </c>
    </row>
    <row r="29" spans="2:13" x14ac:dyDescent="0.2">
      <c r="B29" s="18" t="s">
        <v>70</v>
      </c>
    </row>
    <row r="30" spans="2:13" x14ac:dyDescent="0.2">
      <c r="B30" s="18" t="s">
        <v>71</v>
      </c>
    </row>
    <row r="31" spans="2:13" x14ac:dyDescent="0.2">
      <c r="B31" s="18" t="s">
        <v>72</v>
      </c>
    </row>
    <row r="32" spans="2:13" x14ac:dyDescent="0.2">
      <c r="B32" s="18" t="s">
        <v>73</v>
      </c>
    </row>
  </sheetData>
  <sortState xmlns:xlrd2="http://schemas.microsoft.com/office/spreadsheetml/2017/richdata2" ref="A5:K14">
    <sortCondition ref="A5:A14"/>
  </sortState>
  <mergeCells count="2">
    <mergeCell ref="A5:A6"/>
    <mergeCell ref="K5:K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D9"/>
  <sheetViews>
    <sheetView workbookViewId="0">
      <selection activeCell="C4" sqref="C4:D9"/>
    </sheetView>
  </sheetViews>
  <sheetFormatPr baseColWidth="10" defaultRowHeight="12.75" x14ac:dyDescent="0.2"/>
  <cols>
    <col min="2" max="2" width="22.140625" bestFit="1" customWidth="1"/>
    <col min="4" max="4" width="11.5703125" style="21"/>
  </cols>
  <sheetData>
    <row r="1" spans="3:4" ht="13.5" thickBot="1" x14ac:dyDescent="0.25"/>
    <row r="2" spans="3:4" ht="13.5" thickBot="1" x14ac:dyDescent="0.25">
      <c r="C2" s="46" t="s">
        <v>28</v>
      </c>
      <c r="D2" s="47"/>
    </row>
    <row r="3" spans="3:4" x14ac:dyDescent="0.2">
      <c r="C3" s="48" t="s">
        <v>29</v>
      </c>
      <c r="D3" s="49" t="s">
        <v>41</v>
      </c>
    </row>
    <row r="4" spans="3:4" x14ac:dyDescent="0.2">
      <c r="C4" s="50" t="s">
        <v>22</v>
      </c>
      <c r="D4" s="51">
        <v>0.95</v>
      </c>
    </row>
    <row r="5" spans="3:4" x14ac:dyDescent="0.2">
      <c r="C5" s="50" t="s">
        <v>23</v>
      </c>
      <c r="D5" s="51">
        <v>0.88</v>
      </c>
    </row>
    <row r="6" spans="3:4" x14ac:dyDescent="0.2">
      <c r="C6" s="50" t="s">
        <v>24</v>
      </c>
      <c r="D6" s="51">
        <v>0.92</v>
      </c>
    </row>
    <row r="7" spans="3:4" x14ac:dyDescent="0.2">
      <c r="C7" s="50" t="s">
        <v>25</v>
      </c>
      <c r="D7" s="51">
        <v>1.1200000000000001</v>
      </c>
    </row>
    <row r="8" spans="3:4" x14ac:dyDescent="0.2">
      <c r="C8" s="50" t="s">
        <v>26</v>
      </c>
      <c r="D8" s="51">
        <v>0.86</v>
      </c>
    </row>
    <row r="9" spans="3:4" ht="13.5" thickBot="1" x14ac:dyDescent="0.25">
      <c r="C9" s="52" t="s">
        <v>27</v>
      </c>
      <c r="D9" s="53">
        <v>1.1399999999999999</v>
      </c>
    </row>
  </sheetData>
  <sortState xmlns:xlrd2="http://schemas.microsoft.com/office/spreadsheetml/2017/richdata2" ref="A2:C11">
    <sortCondition ref="A2: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4"/>
  <sheetViews>
    <sheetView topLeftCell="A4" workbookViewId="0">
      <selection activeCell="D15" sqref="D15"/>
    </sheetView>
  </sheetViews>
  <sheetFormatPr baseColWidth="10" defaultColWidth="11.5703125" defaultRowHeight="12.75" x14ac:dyDescent="0.2"/>
  <cols>
    <col min="1" max="1" width="18.140625" style="18" customWidth="1"/>
    <col min="2" max="8" width="11.5703125" style="18"/>
    <col min="9" max="9" width="5.5703125" style="18" customWidth="1"/>
    <col min="10" max="10" width="6" style="18" customWidth="1"/>
    <col min="11" max="16384" width="11.5703125" style="18"/>
  </cols>
  <sheetData>
    <row r="1" spans="1:11" ht="21.6" customHeight="1" thickBot="1" x14ac:dyDescent="0.3">
      <c r="A1" s="7" t="s">
        <v>58</v>
      </c>
      <c r="B1" s="6" t="s">
        <v>69</v>
      </c>
      <c r="C1" s="20"/>
      <c r="D1" s="20"/>
      <c r="E1" s="9"/>
    </row>
    <row r="2" spans="1:11" ht="21.6" customHeight="1" x14ac:dyDescent="0.25">
      <c r="A2" s="5" t="s">
        <v>52</v>
      </c>
      <c r="B2" s="3"/>
      <c r="C2" s="3" t="s">
        <v>38</v>
      </c>
      <c r="D2" s="19"/>
      <c r="E2" s="4"/>
    </row>
    <row r="4" spans="1:11" ht="15" x14ac:dyDescent="0.25">
      <c r="A4" s="8" t="s">
        <v>60</v>
      </c>
      <c r="F4"/>
      <c r="K4" s="10">
        <v>0.6</v>
      </c>
    </row>
    <row r="5" spans="1:11" x14ac:dyDescent="0.2">
      <c r="K5" s="10"/>
    </row>
    <row r="6" spans="1:11" x14ac:dyDescent="0.2">
      <c r="A6" s="18" t="s">
        <v>39</v>
      </c>
      <c r="K6" s="10">
        <v>0.4</v>
      </c>
    </row>
    <row r="7" spans="1:11" x14ac:dyDescent="0.2">
      <c r="K7" s="10"/>
    </row>
    <row r="8" spans="1:11" x14ac:dyDescent="0.2">
      <c r="K8" s="10"/>
    </row>
    <row r="9" spans="1:11" ht="15" x14ac:dyDescent="0.2">
      <c r="A9" s="11" t="s">
        <v>51</v>
      </c>
      <c r="K9" s="10">
        <v>1</v>
      </c>
    </row>
    <row r="10" spans="1:11" x14ac:dyDescent="0.2">
      <c r="A10" s="76" t="s">
        <v>54</v>
      </c>
      <c r="I10" s="19"/>
    </row>
    <row r="11" spans="1:11" x14ac:dyDescent="0.2">
      <c r="I11" s="19"/>
    </row>
    <row r="12" spans="1:11" ht="15" x14ac:dyDescent="0.2">
      <c r="A12" s="70" t="s">
        <v>55</v>
      </c>
      <c r="I12" s="19"/>
    </row>
    <row r="17" spans="1:7" x14ac:dyDescent="0.2">
      <c r="A17" s="18" t="s">
        <v>67</v>
      </c>
    </row>
    <row r="18" spans="1:7" x14ac:dyDescent="0.2">
      <c r="G18" s="18" t="s">
        <v>68</v>
      </c>
    </row>
    <row r="34" spans="2:2" x14ac:dyDescent="0.2">
      <c r="B34" s="18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8"/>
  <sheetViews>
    <sheetView topLeftCell="A7" workbookViewId="0">
      <selection activeCell="E18" sqref="E18"/>
    </sheetView>
  </sheetViews>
  <sheetFormatPr baseColWidth="10" defaultRowHeight="12.75" x14ac:dyDescent="0.2"/>
  <cols>
    <col min="1" max="1" width="18.28515625" customWidth="1"/>
    <col min="5" max="5" width="15.7109375" customWidth="1"/>
    <col min="6" max="6" width="22.7109375" customWidth="1"/>
  </cols>
  <sheetData>
    <row r="1" spans="1:10" ht="21.6" customHeight="1" thickBot="1" x14ac:dyDescent="0.3">
      <c r="A1" s="7" t="s">
        <v>58</v>
      </c>
      <c r="B1" s="6" t="s">
        <v>0</v>
      </c>
      <c r="C1" s="1"/>
      <c r="D1" s="1"/>
      <c r="E1" s="9"/>
    </row>
    <row r="2" spans="1:10" ht="21.6" customHeight="1" x14ac:dyDescent="0.25">
      <c r="A2" s="5" t="s">
        <v>63</v>
      </c>
      <c r="B2" s="3"/>
      <c r="C2" s="2"/>
      <c r="D2" s="2"/>
      <c r="E2" s="4"/>
    </row>
    <row r="3" spans="1:10" x14ac:dyDescent="0.2">
      <c r="A3" s="45" t="s">
        <v>18</v>
      </c>
    </row>
    <row r="4" spans="1:10" ht="13.5" thickBot="1" x14ac:dyDescent="0.25">
      <c r="E4" s="21"/>
    </row>
    <row r="5" spans="1:10" ht="18" thickBot="1" x14ac:dyDescent="0.3">
      <c r="A5" s="18" t="s">
        <v>13</v>
      </c>
      <c r="B5" s="18"/>
      <c r="C5" s="18"/>
      <c r="D5" s="18"/>
      <c r="E5" s="18"/>
      <c r="F5" s="7" t="s">
        <v>61</v>
      </c>
      <c r="G5" s="18" t="s">
        <v>14</v>
      </c>
      <c r="I5" s="18"/>
      <c r="J5" s="18"/>
    </row>
    <row r="6" spans="1:10" x14ac:dyDescent="0.2">
      <c r="A6" s="18"/>
      <c r="B6" s="18"/>
      <c r="C6" s="18"/>
      <c r="D6" s="18"/>
      <c r="E6" s="18"/>
      <c r="F6" s="18"/>
      <c r="G6" s="18"/>
      <c r="H6" s="18"/>
      <c r="I6" s="18"/>
      <c r="J6" s="18"/>
    </row>
    <row r="7" spans="1:10" x14ac:dyDescent="0.2">
      <c r="A7" s="45" t="s">
        <v>8</v>
      </c>
      <c r="B7" s="18"/>
      <c r="C7" s="18"/>
      <c r="D7" s="18"/>
      <c r="E7" s="18"/>
      <c r="F7" s="18"/>
      <c r="G7" s="21" t="s">
        <v>2</v>
      </c>
      <c r="H7" s="18"/>
      <c r="I7" s="18"/>
      <c r="J7" s="18"/>
    </row>
    <row r="8" spans="1:10" ht="15.75" x14ac:dyDescent="0.2">
      <c r="A8" s="71" t="s">
        <v>56</v>
      </c>
      <c r="B8" s="18"/>
      <c r="C8" s="18"/>
      <c r="D8" s="18"/>
      <c r="E8" s="18"/>
      <c r="F8" s="18"/>
      <c r="G8" s="22">
        <v>1</v>
      </c>
      <c r="H8" s="18"/>
      <c r="I8" s="18"/>
    </row>
    <row r="9" spans="1:10" x14ac:dyDescent="0.2">
      <c r="A9" t="s">
        <v>53</v>
      </c>
      <c r="H9" s="18"/>
      <c r="I9" s="18"/>
    </row>
    <row r="10" spans="1:10" ht="15" x14ac:dyDescent="0.2">
      <c r="A10" s="11" t="s">
        <v>48</v>
      </c>
      <c r="B10" s="18"/>
      <c r="C10" s="18"/>
      <c r="D10" s="18"/>
      <c r="E10" s="18"/>
      <c r="F10" s="18"/>
      <c r="G10" s="22">
        <v>1</v>
      </c>
      <c r="H10" s="18"/>
      <c r="I10" s="18"/>
    </row>
    <row r="11" spans="1:10" ht="15" x14ac:dyDescent="0.2">
      <c r="A11" s="11" t="s">
        <v>47</v>
      </c>
      <c r="B11" s="18"/>
      <c r="C11" s="18"/>
      <c r="D11" s="18"/>
      <c r="E11" s="18"/>
      <c r="F11" s="18"/>
      <c r="G11" s="22">
        <v>0.6</v>
      </c>
      <c r="H11" s="18"/>
      <c r="I11" s="18"/>
    </row>
    <row r="12" spans="1:10" ht="15" x14ac:dyDescent="0.2">
      <c r="A12" s="11"/>
      <c r="B12" s="18"/>
      <c r="C12" s="18"/>
      <c r="D12" s="18"/>
      <c r="E12" s="18"/>
      <c r="F12" s="18"/>
      <c r="G12" s="22"/>
    </row>
    <row r="13" spans="1:10" ht="15" x14ac:dyDescent="0.2">
      <c r="A13" s="70" t="s">
        <v>50</v>
      </c>
    </row>
    <row r="15" spans="1:10" x14ac:dyDescent="0.2">
      <c r="B15" s="87"/>
    </row>
    <row r="16" spans="1:10" x14ac:dyDescent="0.2">
      <c r="A16" s="18"/>
      <c r="B16" s="21"/>
    </row>
    <row r="17" spans="1:3" x14ac:dyDescent="0.2">
      <c r="A17" s="21"/>
      <c r="B17" s="21"/>
      <c r="C17" s="18"/>
    </row>
    <row r="18" spans="1:3" x14ac:dyDescent="0.2">
      <c r="B18" s="21"/>
      <c r="C18" s="18"/>
    </row>
    <row r="19" spans="1:3" x14ac:dyDescent="0.2">
      <c r="B19" s="21"/>
      <c r="C19" s="18"/>
    </row>
    <row r="20" spans="1:3" x14ac:dyDescent="0.2">
      <c r="B20" s="21"/>
      <c r="C20" s="18"/>
    </row>
    <row r="21" spans="1:3" x14ac:dyDescent="0.2">
      <c r="B21" s="21"/>
      <c r="C21" s="18"/>
    </row>
    <row r="22" spans="1:3" x14ac:dyDescent="0.2">
      <c r="B22" s="21"/>
      <c r="C22" s="18"/>
    </row>
    <row r="23" spans="1:3" x14ac:dyDescent="0.2">
      <c r="B23" s="21"/>
      <c r="C23" s="18"/>
    </row>
    <row r="24" spans="1:3" x14ac:dyDescent="0.2">
      <c r="B24" s="21"/>
      <c r="C24" s="18"/>
    </row>
    <row r="25" spans="1:3" x14ac:dyDescent="0.2">
      <c r="B25" s="21"/>
      <c r="C25" s="18"/>
    </row>
    <row r="26" spans="1:3" x14ac:dyDescent="0.2">
      <c r="B26" s="21"/>
      <c r="C26" s="18"/>
    </row>
    <row r="27" spans="1:3" x14ac:dyDescent="0.2">
      <c r="B27" s="21"/>
      <c r="C27" s="18"/>
    </row>
    <row r="28" spans="1:3" x14ac:dyDescent="0.2">
      <c r="B28" s="21"/>
      <c r="C28" s="18"/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5"/>
  <sheetViews>
    <sheetView tabSelected="1" topLeftCell="A7" workbookViewId="0">
      <selection activeCell="K31" sqref="K31"/>
    </sheetView>
  </sheetViews>
  <sheetFormatPr baseColWidth="10" defaultRowHeight="12.75" x14ac:dyDescent="0.2"/>
  <cols>
    <col min="1" max="1" width="18.28515625" customWidth="1"/>
    <col min="3" max="3" width="13.28515625" customWidth="1"/>
    <col min="6" max="6" width="12.28515625" customWidth="1"/>
    <col min="12" max="12" width="4.5703125" style="21" customWidth="1"/>
  </cols>
  <sheetData>
    <row r="1" spans="1:12" ht="21.6" customHeight="1" thickBot="1" x14ac:dyDescent="0.3">
      <c r="A1" s="7" t="s">
        <v>58</v>
      </c>
      <c r="B1" s="6" t="s">
        <v>0</v>
      </c>
      <c r="C1" s="1"/>
      <c r="D1" s="1"/>
      <c r="E1" s="9"/>
    </row>
    <row r="2" spans="1:12" ht="21.6" customHeight="1" x14ac:dyDescent="0.25">
      <c r="A2" s="5" t="s">
        <v>64</v>
      </c>
      <c r="B2" s="3"/>
      <c r="C2" s="2"/>
      <c r="D2" s="2"/>
      <c r="E2" s="4"/>
    </row>
    <row r="3" spans="1:12" ht="13.5" thickBot="1" x14ac:dyDescent="0.25"/>
    <row r="4" spans="1:12" ht="18" thickBot="1" x14ac:dyDescent="0.3">
      <c r="A4" t="s">
        <v>13</v>
      </c>
      <c r="F4" s="77" t="s">
        <v>61</v>
      </c>
      <c r="G4" s="78"/>
      <c r="H4" t="s">
        <v>14</v>
      </c>
    </row>
    <row r="6" spans="1:12" s="18" customFormat="1" x14ac:dyDescent="0.2">
      <c r="A6" s="45" t="s">
        <v>3</v>
      </c>
      <c r="J6" s="21" t="s">
        <v>2</v>
      </c>
      <c r="L6" s="21"/>
    </row>
    <row r="7" spans="1:12" s="18" customFormat="1" ht="15" x14ac:dyDescent="0.2">
      <c r="A7" s="11" t="s">
        <v>62</v>
      </c>
      <c r="J7" s="22">
        <v>0.8</v>
      </c>
    </row>
    <row r="8" spans="1:12" x14ac:dyDescent="0.2">
      <c r="A8" t="s">
        <v>16</v>
      </c>
    </row>
    <row r="9" spans="1:12" s="18" customFormat="1" ht="15" x14ac:dyDescent="0.2">
      <c r="A9" s="11" t="s">
        <v>17</v>
      </c>
      <c r="J9" s="22">
        <v>0.8</v>
      </c>
    </row>
    <row r="10" spans="1:12" ht="15" x14ac:dyDescent="0.2">
      <c r="A10" s="11" t="s">
        <v>45</v>
      </c>
      <c r="J10" s="22">
        <v>0.6</v>
      </c>
    </row>
    <row r="11" spans="1:12" ht="15" x14ac:dyDescent="0.25">
      <c r="A11" s="75" t="s">
        <v>57</v>
      </c>
      <c r="L11" s="24"/>
    </row>
    <row r="12" spans="1:12" ht="15" x14ac:dyDescent="0.2">
      <c r="A12" s="11"/>
      <c r="L12" s="24"/>
    </row>
    <row r="13" spans="1:12" ht="13.5" thickBot="1" x14ac:dyDescent="0.25">
      <c r="L13" s="24"/>
    </row>
    <row r="14" spans="1:12" x14ac:dyDescent="0.2">
      <c r="A14" s="13" t="s">
        <v>11</v>
      </c>
      <c r="B14" s="79">
        <v>0</v>
      </c>
      <c r="D14" s="59" t="s">
        <v>10</v>
      </c>
      <c r="E14" s="60" t="s">
        <v>9</v>
      </c>
      <c r="F14" s="58"/>
    </row>
    <row r="15" spans="1:12" x14ac:dyDescent="0.2">
      <c r="A15" s="14" t="s">
        <v>12</v>
      </c>
      <c r="B15" s="80">
        <v>1</v>
      </c>
      <c r="D15" s="81">
        <f>B14</f>
        <v>0</v>
      </c>
      <c r="E15" s="82">
        <f>50*EXP(0.2*D15)</f>
        <v>50</v>
      </c>
      <c r="F15" s="44"/>
    </row>
    <row r="16" spans="1:12" x14ac:dyDescent="0.2">
      <c r="A16" s="15" t="s">
        <v>1</v>
      </c>
      <c r="B16" s="25"/>
      <c r="D16" s="81">
        <f>D15+$B$15</f>
        <v>1</v>
      </c>
      <c r="E16" s="82">
        <f t="shared" ref="E16:E27" si="0">50*EXP(0.2*D16)</f>
        <v>61.070137908008491</v>
      </c>
      <c r="F16" s="19"/>
    </row>
    <row r="17" spans="1:8" ht="13.5" thickBot="1" x14ac:dyDescent="0.25">
      <c r="A17" s="16" t="s">
        <v>15</v>
      </c>
      <c r="B17" s="26"/>
      <c r="D17" s="81">
        <f t="shared" ref="D17:D27" si="1">D16+$B$15</f>
        <v>2</v>
      </c>
      <c r="E17" s="82">
        <f t="shared" si="0"/>
        <v>74.591234882063517</v>
      </c>
      <c r="F17" s="19"/>
    </row>
    <row r="18" spans="1:8" x14ac:dyDescent="0.2">
      <c r="D18" s="81">
        <f t="shared" si="1"/>
        <v>3</v>
      </c>
      <c r="E18" s="82">
        <f t="shared" si="0"/>
        <v>91.105940019525463</v>
      </c>
      <c r="F18" s="19"/>
      <c r="G18" s="18" t="s">
        <v>76</v>
      </c>
    </row>
    <row r="19" spans="1:8" x14ac:dyDescent="0.2">
      <c r="D19" s="81">
        <f t="shared" si="1"/>
        <v>4</v>
      </c>
      <c r="E19" s="82">
        <f t="shared" si="0"/>
        <v>111.27704642462339</v>
      </c>
      <c r="F19" s="19"/>
      <c r="G19" s="83" t="s">
        <v>74</v>
      </c>
    </row>
    <row r="20" spans="1:8" x14ac:dyDescent="0.2">
      <c r="D20" s="81">
        <f t="shared" si="1"/>
        <v>5</v>
      </c>
      <c r="E20" s="82">
        <f t="shared" si="0"/>
        <v>135.91409142295225</v>
      </c>
      <c r="F20" s="19"/>
      <c r="G20" t="s">
        <v>75</v>
      </c>
    </row>
    <row r="21" spans="1:8" x14ac:dyDescent="0.2">
      <c r="D21" s="81">
        <f t="shared" si="1"/>
        <v>6</v>
      </c>
      <c r="E21" s="82">
        <f t="shared" si="0"/>
        <v>166.00584613682742</v>
      </c>
      <c r="F21" s="19"/>
      <c r="G21" t="s">
        <v>77</v>
      </c>
    </row>
    <row r="22" spans="1:8" x14ac:dyDescent="0.2">
      <c r="D22" s="81">
        <f t="shared" si="1"/>
        <v>7</v>
      </c>
      <c r="E22" s="82">
        <f t="shared" si="0"/>
        <v>202.75999834223376</v>
      </c>
      <c r="F22" s="19"/>
    </row>
    <row r="23" spans="1:8" x14ac:dyDescent="0.2">
      <c r="D23" s="81">
        <f t="shared" si="1"/>
        <v>8</v>
      </c>
      <c r="E23" s="82">
        <f t="shared" si="0"/>
        <v>247.65162121975575</v>
      </c>
      <c r="F23" s="19"/>
    </row>
    <row r="24" spans="1:8" x14ac:dyDescent="0.2">
      <c r="D24" s="81">
        <f t="shared" si="1"/>
        <v>9</v>
      </c>
      <c r="E24" s="82">
        <f t="shared" si="0"/>
        <v>302.48237322064733</v>
      </c>
      <c r="F24" s="19"/>
    </row>
    <row r="25" spans="1:8" x14ac:dyDescent="0.2">
      <c r="D25" s="81">
        <f t="shared" si="1"/>
        <v>10</v>
      </c>
      <c r="E25" s="82">
        <f t="shared" si="0"/>
        <v>369.45280494653252</v>
      </c>
      <c r="F25" s="19"/>
    </row>
    <row r="26" spans="1:8" x14ac:dyDescent="0.2">
      <c r="D26" s="81">
        <f t="shared" si="1"/>
        <v>11</v>
      </c>
      <c r="E26" s="82">
        <f t="shared" si="0"/>
        <v>451.25067497170608</v>
      </c>
      <c r="F26" s="19"/>
      <c r="G26" s="18" t="s">
        <v>10</v>
      </c>
      <c r="H26" s="18" t="s">
        <v>78</v>
      </c>
    </row>
    <row r="27" spans="1:8" x14ac:dyDescent="0.2">
      <c r="D27" s="81">
        <f t="shared" si="1"/>
        <v>12</v>
      </c>
      <c r="E27" s="82">
        <f t="shared" si="0"/>
        <v>551.15881903208026</v>
      </c>
      <c r="F27" s="19"/>
      <c r="G27" s="83">
        <f>$D$21</f>
        <v>6</v>
      </c>
      <c r="H27" s="83">
        <f>E21-50</f>
        <v>116.00584613682742</v>
      </c>
    </row>
    <row r="28" spans="1:8" x14ac:dyDescent="0.2">
      <c r="F28" s="19"/>
      <c r="G28" s="83">
        <f>$D$21</f>
        <v>6</v>
      </c>
      <c r="H28" s="83">
        <f>E21+50</f>
        <v>216.00584613682742</v>
      </c>
    </row>
    <row r="29" spans="1:8" x14ac:dyDescent="0.2">
      <c r="F29" s="19"/>
      <c r="G29" s="83">
        <f>$D$21+0.5</f>
        <v>6.5</v>
      </c>
      <c r="H29" s="83">
        <f>E21</f>
        <v>166.00584613682742</v>
      </c>
    </row>
    <row r="30" spans="1:8" x14ac:dyDescent="0.2">
      <c r="F30" s="19"/>
      <c r="G30" s="83">
        <f>$D$21-0.5</f>
        <v>5.5</v>
      </c>
      <c r="H30" s="83">
        <f>E21</f>
        <v>166.00584613682742</v>
      </c>
    </row>
    <row r="32" spans="1:8" x14ac:dyDescent="0.2">
      <c r="F32" s="18" t="s">
        <v>10</v>
      </c>
      <c r="G32" s="18" t="s">
        <v>78</v>
      </c>
    </row>
    <row r="33" spans="6:7" x14ac:dyDescent="0.2">
      <c r="F33">
        <v>5</v>
      </c>
      <c r="G33">
        <v>166</v>
      </c>
    </row>
    <row r="34" spans="6:7" x14ac:dyDescent="0.2">
      <c r="F34">
        <v>6</v>
      </c>
      <c r="G34">
        <v>166</v>
      </c>
    </row>
    <row r="35" spans="6:7" x14ac:dyDescent="0.2">
      <c r="F35">
        <v>7</v>
      </c>
      <c r="G35">
        <v>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DNI</vt:lpstr>
      <vt:lpstr>Ejercicio  1</vt:lpstr>
      <vt:lpstr>VALORES</vt:lpstr>
      <vt:lpstr>Ejercicio 2</vt:lpstr>
      <vt:lpstr>Ejercicio  3</vt:lpstr>
      <vt:lpstr>Ejercicio4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Director</dc:creator>
  <cp:lastModifiedBy>Santiago Bargas</cp:lastModifiedBy>
  <cp:lastPrinted>2019-06-30T21:09:54Z</cp:lastPrinted>
  <dcterms:created xsi:type="dcterms:W3CDTF">2019-06-30T21:09:33Z</dcterms:created>
  <dcterms:modified xsi:type="dcterms:W3CDTF">2020-12-22T17:40:36Z</dcterms:modified>
</cp:coreProperties>
</file>