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\"/>
    </mc:Choice>
  </mc:AlternateContent>
  <xr:revisionPtr revIDLastSave="0" documentId="8_{61AFD470-44C6-4422-AED5-323A0E39078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01 ene 2025" sheetId="231" r:id="rId1"/>
    <sheet name="02 ene 2025" sheetId="305" r:id="rId2"/>
    <sheet name="03 ene 2025" sheetId="304" r:id="rId3"/>
    <sheet name="04 ene 2025" sheetId="306" r:id="rId4"/>
    <sheet name="05 ene  2025" sheetId="303" r:id="rId5"/>
    <sheet name="06 ene 2025" sheetId="302" r:id="rId6"/>
    <sheet name="07 ene 2025" sheetId="301" r:id="rId7"/>
    <sheet name="08 ene 2025" sheetId="300" r:id="rId8"/>
    <sheet name="09 ene 2025" sheetId="299" r:id="rId9"/>
    <sheet name="10 ene 2025" sheetId="298" r:id="rId10"/>
    <sheet name="11 ene 2025" sheetId="297" r:id="rId11"/>
    <sheet name="12 ene 2025" sheetId="296" r:id="rId12"/>
    <sheet name="13 ene 2025" sheetId="295" r:id="rId13"/>
    <sheet name="14 ene 2025" sheetId="294" r:id="rId14"/>
    <sheet name="15 ene 2025" sheetId="293" r:id="rId15"/>
    <sheet name="16 ene 2025" sheetId="292" r:id="rId16"/>
    <sheet name="17 ene 2025" sheetId="291" r:id="rId17"/>
    <sheet name="18 ene 2025" sheetId="290" r:id="rId18"/>
    <sheet name="19 ene 2025" sheetId="289" r:id="rId19"/>
    <sheet name="20 ene 2025" sheetId="307" r:id="rId20"/>
    <sheet name="21 ene 2025" sheetId="308" r:id="rId21"/>
    <sheet name="22 ene 2025" sheetId="309" r:id="rId22"/>
    <sheet name="23 ene 2025" sheetId="310" r:id="rId23"/>
    <sheet name="24 ene 2025" sheetId="311" r:id="rId24"/>
    <sheet name="25 ene 2025" sheetId="312" r:id="rId25"/>
    <sheet name="26 ene 2025" sheetId="313" r:id="rId26"/>
    <sheet name="27 ene 2025" sheetId="314" r:id="rId27"/>
    <sheet name="28 ene 2025" sheetId="315" r:id="rId28"/>
    <sheet name="Hoja1" sheetId="135" r:id="rId29"/>
  </sheets>
  <externalReferences>
    <externalReference r:id="rId30"/>
  </externalReferences>
  <definedNames>
    <definedName name="_xlnm.Print_Area" localSheetId="0">'01 ene 2025'!$A$1:$AZ$43</definedName>
    <definedName name="_xlnm.Print_Area" localSheetId="1">'02 ene 2025'!$A$1:$AZ$43</definedName>
    <definedName name="_xlnm.Print_Area" localSheetId="2">'03 ene 2025'!$A$1:$AZ$43</definedName>
    <definedName name="_xlnm.Print_Area" localSheetId="3">'04 ene 2025'!$A$1:$AZ$43</definedName>
    <definedName name="_xlnm.Print_Area" localSheetId="4">'05 ene  2025'!$A$1:$AZ$43</definedName>
    <definedName name="_xlnm.Print_Area" localSheetId="5">'06 ene 2025'!$A$1:$AZ$43</definedName>
    <definedName name="_xlnm.Print_Area" localSheetId="6">'07 ene 2025'!$A$1:$AZ$43</definedName>
    <definedName name="_xlnm.Print_Area" localSheetId="7">'08 ene 2025'!$A$1:$AZ$43</definedName>
    <definedName name="_xlnm.Print_Area" localSheetId="8">'09 ene 2025'!$A$1:$AZ$43</definedName>
    <definedName name="_xlnm.Print_Area" localSheetId="9">'10 ene 2025'!$A$1:$AZ$43</definedName>
    <definedName name="_xlnm.Print_Area" localSheetId="10">'11 ene 2025'!$A$1:$AZ$43</definedName>
    <definedName name="_xlnm.Print_Area" localSheetId="11">'12 ene 2025'!$A$1:$AZ$43</definedName>
    <definedName name="_xlnm.Print_Area" localSheetId="12">'13 ene 2025'!$A$1:$AZ$43</definedName>
    <definedName name="_xlnm.Print_Area" localSheetId="13">'14 ene 2025'!$A$1:$AZ$43</definedName>
    <definedName name="_xlnm.Print_Area" localSheetId="14">'15 ene 2025'!$A$1:$AZ$43</definedName>
    <definedName name="_xlnm.Print_Area" localSheetId="15">'16 ene 2025'!$A$1:$AZ$43</definedName>
    <definedName name="_xlnm.Print_Area" localSheetId="16">'17 ene 2025'!$A$1:$AZ$43</definedName>
    <definedName name="_xlnm.Print_Area" localSheetId="17">'18 ene 2025'!$A$1:$AZ$43</definedName>
    <definedName name="_xlnm.Print_Area" localSheetId="18">'19 ene 2025'!$A$1:$AZ$43</definedName>
    <definedName name="_xlnm.Print_Area" localSheetId="19">'20 ene 2025'!$A$1:$AZ$43</definedName>
    <definedName name="_xlnm.Print_Area" localSheetId="20">'21 ene 2025'!$A$1:$AZ$43</definedName>
    <definedName name="_xlnm.Print_Area" localSheetId="21">'22 ene 2025'!$A$1:$AZ$43</definedName>
    <definedName name="_xlnm.Print_Area" localSheetId="22">'23 ene 2025'!$A$1:$AZ$43</definedName>
    <definedName name="_xlnm.Print_Area" localSheetId="23">'24 ene 2025'!$A$1:$AZ$43</definedName>
    <definedName name="_xlnm.Print_Area" localSheetId="24">'25 ene 2025'!$A$1:$AZ$43</definedName>
    <definedName name="_xlnm.Print_Area" localSheetId="25">'26 ene 2025'!$A$1:$AZ$43</definedName>
    <definedName name="_xlnm.Print_Area" localSheetId="26">'27 ene 2025'!$A$1:$AZ$43</definedName>
    <definedName name="_xlnm.Print_Area" localSheetId="27">'28 ene 2025'!$A$1:$AZ$43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314" l="1"/>
  <c r="G17" i="314"/>
  <c r="G18" i="314"/>
  <c r="G19" i="314"/>
  <c r="G20" i="314"/>
  <c r="G21" i="314"/>
  <c r="G22" i="314"/>
  <c r="G24" i="314"/>
  <c r="G23" i="314"/>
  <c r="AS10" i="315"/>
  <c r="AS10" i="314"/>
  <c r="AS38" i="315"/>
  <c r="BA36" i="315"/>
  <c r="BE36" i="315" s="1"/>
  <c r="BF36" i="315" s="1"/>
  <c r="BA35" i="315"/>
  <c r="BE35" i="315" s="1"/>
  <c r="BF35" i="315" s="1"/>
  <c r="G35" i="315"/>
  <c r="BA34" i="315"/>
  <c r="BE34" i="315" s="1"/>
  <c r="BF34" i="315" s="1"/>
  <c r="G34" i="315"/>
  <c r="BA33" i="315"/>
  <c r="BE33" i="315" s="1"/>
  <c r="BF33" i="315" s="1"/>
  <c r="G33" i="315"/>
  <c r="BA32" i="315"/>
  <c r="BE32" i="315" s="1"/>
  <c r="BF32" i="315" s="1"/>
  <c r="G32" i="315"/>
  <c r="BA31" i="315"/>
  <c r="BE31" i="315" s="1"/>
  <c r="BF31" i="315" s="1"/>
  <c r="G31" i="315"/>
  <c r="BA30" i="315"/>
  <c r="BE30" i="315" s="1"/>
  <c r="BF30" i="315" s="1"/>
  <c r="G30" i="315"/>
  <c r="BA29" i="315"/>
  <c r="BE29" i="315" s="1"/>
  <c r="BF29" i="315" s="1"/>
  <c r="G29" i="315"/>
  <c r="BA28" i="315"/>
  <c r="BE28" i="315" s="1"/>
  <c r="BF28" i="315" s="1"/>
  <c r="G28" i="315"/>
  <c r="BA27" i="315"/>
  <c r="BE27" i="315" s="1"/>
  <c r="BF27" i="315" s="1"/>
  <c r="G27" i="315"/>
  <c r="BA26" i="315"/>
  <c r="BE26" i="315" s="1"/>
  <c r="BF26" i="315" s="1"/>
  <c r="G26" i="315"/>
  <c r="BA25" i="315"/>
  <c r="BE25" i="315" s="1"/>
  <c r="BF25" i="315" s="1"/>
  <c r="G25" i="315"/>
  <c r="BA24" i="315"/>
  <c r="BE24" i="315" s="1"/>
  <c r="BF24" i="315" s="1"/>
  <c r="BA23" i="315"/>
  <c r="BE23" i="315" s="1"/>
  <c r="BF23" i="315" s="1"/>
  <c r="G23" i="315"/>
  <c r="BA22" i="315"/>
  <c r="BE22" i="315" s="1"/>
  <c r="BF22" i="315" s="1"/>
  <c r="G22" i="315"/>
  <c r="BA21" i="315"/>
  <c r="BE21" i="315" s="1"/>
  <c r="BF21" i="315" s="1"/>
  <c r="BA20" i="315"/>
  <c r="BE20" i="315" s="1"/>
  <c r="BF20" i="315" s="1"/>
  <c r="G20" i="315"/>
  <c r="BA19" i="315"/>
  <c r="BE19" i="315" s="1"/>
  <c r="BF19" i="315" s="1"/>
  <c r="BA18" i="315"/>
  <c r="BE18" i="315" s="1"/>
  <c r="BF18" i="315" s="1"/>
  <c r="BA17" i="315"/>
  <c r="BE17" i="315" s="1"/>
  <c r="BF17" i="315" s="1"/>
  <c r="G17" i="315"/>
  <c r="BA16" i="315"/>
  <c r="BE16" i="315" s="1"/>
  <c r="BF16" i="315" s="1"/>
  <c r="BA15" i="315"/>
  <c r="G15" i="315"/>
  <c r="BC18" i="315" l="1"/>
  <c r="BD18" i="315" s="1"/>
  <c r="BC16" i="315"/>
  <c r="BD16" i="315" s="1"/>
  <c r="BC17" i="315"/>
  <c r="BD17" i="315" s="1"/>
  <c r="BC19" i="315"/>
  <c r="BD19" i="315" s="1"/>
  <c r="BC15" i="315"/>
  <c r="BD15" i="315" s="1"/>
  <c r="BE15" i="315"/>
  <c r="BF15" i="315" s="1"/>
  <c r="AS10" i="313"/>
  <c r="AT25" i="313"/>
  <c r="AT22" i="313"/>
  <c r="AS38" i="314" l="1"/>
  <c r="BA36" i="314"/>
  <c r="BE36" i="314" s="1"/>
  <c r="BF36" i="314" s="1"/>
  <c r="BA35" i="314"/>
  <c r="BE35" i="314" s="1"/>
  <c r="BF35" i="314" s="1"/>
  <c r="G35" i="314"/>
  <c r="BA34" i="314"/>
  <c r="BE34" i="314" s="1"/>
  <c r="BF34" i="314" s="1"/>
  <c r="G34" i="314"/>
  <c r="BA33" i="314"/>
  <c r="BE33" i="314" s="1"/>
  <c r="BF33" i="314" s="1"/>
  <c r="G33" i="314"/>
  <c r="BA32" i="314"/>
  <c r="BE32" i="314" s="1"/>
  <c r="BF32" i="314" s="1"/>
  <c r="G32" i="314"/>
  <c r="BA31" i="314"/>
  <c r="BE31" i="314" s="1"/>
  <c r="BF31" i="314" s="1"/>
  <c r="G31" i="314"/>
  <c r="BA30" i="314"/>
  <c r="BE30" i="314" s="1"/>
  <c r="BF30" i="314" s="1"/>
  <c r="G30" i="314"/>
  <c r="BA29" i="314"/>
  <c r="BE29" i="314" s="1"/>
  <c r="BF29" i="314" s="1"/>
  <c r="G29" i="314"/>
  <c r="BA28" i="314"/>
  <c r="BE28" i="314" s="1"/>
  <c r="BF28" i="314" s="1"/>
  <c r="G28" i="314"/>
  <c r="BA27" i="314"/>
  <c r="BE27" i="314" s="1"/>
  <c r="BF27" i="314" s="1"/>
  <c r="G27" i="314"/>
  <c r="BA26" i="314"/>
  <c r="BE26" i="314" s="1"/>
  <c r="BF26" i="314" s="1"/>
  <c r="G26" i="314"/>
  <c r="BA25" i="314"/>
  <c r="BE25" i="314" s="1"/>
  <c r="BF25" i="314" s="1"/>
  <c r="G25" i="314"/>
  <c r="BA24" i="314"/>
  <c r="BE24" i="314" s="1"/>
  <c r="BF24" i="314" s="1"/>
  <c r="BA23" i="314"/>
  <c r="BE23" i="314" s="1"/>
  <c r="BF23" i="314" s="1"/>
  <c r="BA22" i="314"/>
  <c r="BE22" i="314" s="1"/>
  <c r="BF22" i="314" s="1"/>
  <c r="BA21" i="314"/>
  <c r="BE21" i="314" s="1"/>
  <c r="BF21" i="314" s="1"/>
  <c r="BA20" i="314"/>
  <c r="BE20" i="314" s="1"/>
  <c r="BF20" i="314" s="1"/>
  <c r="BA19" i="314"/>
  <c r="BE19" i="314" s="1"/>
  <c r="BF19" i="314" s="1"/>
  <c r="BA18" i="314"/>
  <c r="BE18" i="314" s="1"/>
  <c r="BF18" i="314" s="1"/>
  <c r="BA17" i="314"/>
  <c r="BE17" i="314" s="1"/>
  <c r="BF17" i="314" s="1"/>
  <c r="BA16" i="314"/>
  <c r="BE16" i="314" s="1"/>
  <c r="BF16" i="314" s="1"/>
  <c r="BA15" i="314"/>
  <c r="G15" i="314"/>
  <c r="AS38" i="313"/>
  <c r="BA36" i="313"/>
  <c r="BE36" i="313" s="1"/>
  <c r="BF36" i="313" s="1"/>
  <c r="BA35" i="313"/>
  <c r="BE35" i="313" s="1"/>
  <c r="BF35" i="313" s="1"/>
  <c r="G35" i="313"/>
  <c r="BA34" i="313"/>
  <c r="BE34" i="313" s="1"/>
  <c r="BF34" i="313" s="1"/>
  <c r="G34" i="313"/>
  <c r="BA33" i="313"/>
  <c r="BE33" i="313" s="1"/>
  <c r="BF33" i="313" s="1"/>
  <c r="G33" i="313"/>
  <c r="BA32" i="313"/>
  <c r="BE32" i="313" s="1"/>
  <c r="BF32" i="313" s="1"/>
  <c r="G32" i="313"/>
  <c r="BA31" i="313"/>
  <c r="BE31" i="313" s="1"/>
  <c r="BF31" i="313" s="1"/>
  <c r="G31" i="313"/>
  <c r="BA30" i="313"/>
  <c r="BE30" i="313" s="1"/>
  <c r="BF30" i="313" s="1"/>
  <c r="G30" i="313"/>
  <c r="BA29" i="313"/>
  <c r="BE29" i="313" s="1"/>
  <c r="BF29" i="313" s="1"/>
  <c r="G29" i="313"/>
  <c r="BA28" i="313"/>
  <c r="BE28" i="313" s="1"/>
  <c r="BF28" i="313" s="1"/>
  <c r="G28" i="313"/>
  <c r="BA27" i="313"/>
  <c r="BE27" i="313" s="1"/>
  <c r="BF27" i="313" s="1"/>
  <c r="G27" i="313"/>
  <c r="BA26" i="313"/>
  <c r="BE26" i="313" s="1"/>
  <c r="BF26" i="313" s="1"/>
  <c r="G26" i="313"/>
  <c r="BA25" i="313"/>
  <c r="BE25" i="313" s="1"/>
  <c r="BF25" i="313" s="1"/>
  <c r="G25" i="313"/>
  <c r="BA24" i="313"/>
  <c r="BE24" i="313" s="1"/>
  <c r="BF24" i="313" s="1"/>
  <c r="BA23" i="313"/>
  <c r="BE23" i="313" s="1"/>
  <c r="BF23" i="313" s="1"/>
  <c r="G23" i="313"/>
  <c r="BA22" i="313"/>
  <c r="BE22" i="313" s="1"/>
  <c r="BF22" i="313" s="1"/>
  <c r="G22" i="313"/>
  <c r="BA21" i="313"/>
  <c r="BE21" i="313" s="1"/>
  <c r="BF21" i="313" s="1"/>
  <c r="BA20" i="313"/>
  <c r="BE20" i="313" s="1"/>
  <c r="BF20" i="313" s="1"/>
  <c r="G20" i="313"/>
  <c r="BA19" i="313"/>
  <c r="BE19" i="313" s="1"/>
  <c r="BF19" i="313" s="1"/>
  <c r="BA18" i="313"/>
  <c r="BE18" i="313" s="1"/>
  <c r="BF18" i="313" s="1"/>
  <c r="BA17" i="313"/>
  <c r="BE17" i="313" s="1"/>
  <c r="BF17" i="313" s="1"/>
  <c r="G17" i="313"/>
  <c r="BA16" i="313"/>
  <c r="BE16" i="313" s="1"/>
  <c r="BF16" i="313" s="1"/>
  <c r="BA15" i="313"/>
  <c r="G15" i="313"/>
  <c r="AS38" i="312"/>
  <c r="BA36" i="312"/>
  <c r="BE36" i="312" s="1"/>
  <c r="BF36" i="312" s="1"/>
  <c r="BA35" i="312"/>
  <c r="BE35" i="312" s="1"/>
  <c r="BF35" i="312" s="1"/>
  <c r="G35" i="312"/>
  <c r="BA34" i="312"/>
  <c r="BE34" i="312" s="1"/>
  <c r="BF34" i="312" s="1"/>
  <c r="G34" i="312"/>
  <c r="BA33" i="312"/>
  <c r="BE33" i="312" s="1"/>
  <c r="BF33" i="312" s="1"/>
  <c r="G33" i="312"/>
  <c r="BA32" i="312"/>
  <c r="BE32" i="312" s="1"/>
  <c r="BF32" i="312" s="1"/>
  <c r="G32" i="312"/>
  <c r="BA31" i="312"/>
  <c r="BE31" i="312" s="1"/>
  <c r="BF31" i="312" s="1"/>
  <c r="G31" i="312"/>
  <c r="BA30" i="312"/>
  <c r="BE30" i="312" s="1"/>
  <c r="BF30" i="312" s="1"/>
  <c r="G30" i="312"/>
  <c r="BA29" i="312"/>
  <c r="BE29" i="312" s="1"/>
  <c r="BF29" i="312" s="1"/>
  <c r="G29" i="312"/>
  <c r="BA28" i="312"/>
  <c r="BE28" i="312" s="1"/>
  <c r="BF28" i="312" s="1"/>
  <c r="G28" i="312"/>
  <c r="BA27" i="312"/>
  <c r="BE27" i="312" s="1"/>
  <c r="BF27" i="312" s="1"/>
  <c r="G27" i="312"/>
  <c r="BA26" i="312"/>
  <c r="BE26" i="312" s="1"/>
  <c r="BF26" i="312" s="1"/>
  <c r="G26" i="312"/>
  <c r="BA25" i="312"/>
  <c r="BE25" i="312" s="1"/>
  <c r="BF25" i="312" s="1"/>
  <c r="G25" i="312"/>
  <c r="BA24" i="312"/>
  <c r="BE24" i="312" s="1"/>
  <c r="BF24" i="312" s="1"/>
  <c r="BA23" i="312"/>
  <c r="BE23" i="312" s="1"/>
  <c r="BF23" i="312" s="1"/>
  <c r="G23" i="312"/>
  <c r="BA22" i="312"/>
  <c r="BE22" i="312" s="1"/>
  <c r="BF22" i="312" s="1"/>
  <c r="G22" i="312"/>
  <c r="BA21" i="312"/>
  <c r="BE21" i="312" s="1"/>
  <c r="BF21" i="312" s="1"/>
  <c r="BA20" i="312"/>
  <c r="BE20" i="312" s="1"/>
  <c r="BF20" i="312" s="1"/>
  <c r="G20" i="312"/>
  <c r="BA19" i="312"/>
  <c r="BE19" i="312" s="1"/>
  <c r="BF19" i="312" s="1"/>
  <c r="BA18" i="312"/>
  <c r="BE18" i="312" s="1"/>
  <c r="BF18" i="312" s="1"/>
  <c r="BA17" i="312"/>
  <c r="BE17" i="312" s="1"/>
  <c r="BF17" i="312" s="1"/>
  <c r="G17" i="312"/>
  <c r="BA16" i="312"/>
  <c r="BE16" i="312" s="1"/>
  <c r="BF16" i="312" s="1"/>
  <c r="BA15" i="312"/>
  <c r="G15" i="312"/>
  <c r="AT25" i="310"/>
  <c r="AT23" i="310"/>
  <c r="AS10" i="310"/>
  <c r="AT25" i="309"/>
  <c r="AT23" i="309"/>
  <c r="AS10" i="309"/>
  <c r="AT28" i="308"/>
  <c r="AT25" i="308"/>
  <c r="AS10" i="308"/>
  <c r="BC18" i="314" l="1"/>
  <c r="BD18" i="314" s="1"/>
  <c r="BC18" i="312"/>
  <c r="BD18" i="312" s="1"/>
  <c r="BC18" i="313"/>
  <c r="BD18" i="313" s="1"/>
  <c r="BC16" i="314"/>
  <c r="BD16" i="314" s="1"/>
  <c r="BC17" i="314"/>
  <c r="BD17" i="314" s="1"/>
  <c r="BC19" i="314"/>
  <c r="BD19" i="314" s="1"/>
  <c r="BC15" i="314"/>
  <c r="BD15" i="314" s="1"/>
  <c r="BE15" i="314"/>
  <c r="BF15" i="314" s="1"/>
  <c r="BC16" i="313"/>
  <c r="BD16" i="313" s="1"/>
  <c r="BC17" i="313"/>
  <c r="BD17" i="313" s="1"/>
  <c r="BC19" i="313"/>
  <c r="BD19" i="313" s="1"/>
  <c r="BC15" i="313"/>
  <c r="BD15" i="313" s="1"/>
  <c r="BE15" i="313"/>
  <c r="BF15" i="313" s="1"/>
  <c r="BC16" i="312"/>
  <c r="BD16" i="312" s="1"/>
  <c r="BC17" i="312"/>
  <c r="BD17" i="312" s="1"/>
  <c r="BC19" i="312"/>
  <c r="BD19" i="312" s="1"/>
  <c r="BC15" i="312"/>
  <c r="BD15" i="312" s="1"/>
  <c r="BE15" i="312"/>
  <c r="BF15" i="312" s="1"/>
  <c r="AT31" i="307"/>
  <c r="AT26" i="307"/>
  <c r="AT23" i="307"/>
  <c r="AS10" i="307"/>
  <c r="AS38" i="311"/>
  <c r="BA36" i="311"/>
  <c r="BE36" i="311" s="1"/>
  <c r="BF36" i="311" s="1"/>
  <c r="BA35" i="311"/>
  <c r="BE35" i="311" s="1"/>
  <c r="BF35" i="311" s="1"/>
  <c r="G35" i="311"/>
  <c r="BA34" i="311"/>
  <c r="BE34" i="311" s="1"/>
  <c r="BF34" i="311" s="1"/>
  <c r="G34" i="311"/>
  <c r="BA33" i="311"/>
  <c r="BE33" i="311" s="1"/>
  <c r="BF33" i="311" s="1"/>
  <c r="G33" i="311"/>
  <c r="BA32" i="311"/>
  <c r="BE32" i="311" s="1"/>
  <c r="BF32" i="311" s="1"/>
  <c r="G32" i="311"/>
  <c r="BA31" i="311"/>
  <c r="BE31" i="311" s="1"/>
  <c r="BF31" i="311" s="1"/>
  <c r="G31" i="311"/>
  <c r="BA30" i="311"/>
  <c r="BE30" i="311" s="1"/>
  <c r="BF30" i="311" s="1"/>
  <c r="G30" i="311"/>
  <c r="BA29" i="311"/>
  <c r="BE29" i="311" s="1"/>
  <c r="BF29" i="311" s="1"/>
  <c r="G29" i="311"/>
  <c r="BA28" i="311"/>
  <c r="BE28" i="311" s="1"/>
  <c r="BF28" i="311" s="1"/>
  <c r="G28" i="311"/>
  <c r="BA27" i="311"/>
  <c r="BE27" i="311" s="1"/>
  <c r="BF27" i="311" s="1"/>
  <c r="G27" i="311"/>
  <c r="BA26" i="311"/>
  <c r="BE26" i="311" s="1"/>
  <c r="BF26" i="311" s="1"/>
  <c r="G26" i="311"/>
  <c r="BA25" i="311"/>
  <c r="BE25" i="311" s="1"/>
  <c r="BF25" i="311" s="1"/>
  <c r="G25" i="311"/>
  <c r="BA24" i="311"/>
  <c r="BE24" i="311" s="1"/>
  <c r="BF24" i="311" s="1"/>
  <c r="BA23" i="311"/>
  <c r="BE23" i="311" s="1"/>
  <c r="BF23" i="311" s="1"/>
  <c r="G23" i="311"/>
  <c r="BA22" i="311"/>
  <c r="BE22" i="311" s="1"/>
  <c r="BF22" i="311" s="1"/>
  <c r="G22" i="311"/>
  <c r="BA21" i="311"/>
  <c r="BE21" i="311" s="1"/>
  <c r="BF21" i="311" s="1"/>
  <c r="BA20" i="311"/>
  <c r="BE20" i="311" s="1"/>
  <c r="BF20" i="311" s="1"/>
  <c r="G20" i="311"/>
  <c r="BA19" i="311"/>
  <c r="BE19" i="311" s="1"/>
  <c r="BF19" i="311" s="1"/>
  <c r="BA18" i="311"/>
  <c r="BE18" i="311" s="1"/>
  <c r="BF18" i="311" s="1"/>
  <c r="BA17" i="311"/>
  <c r="BE17" i="311" s="1"/>
  <c r="BF17" i="311" s="1"/>
  <c r="G17" i="311"/>
  <c r="BA16" i="311"/>
  <c r="BE16" i="311" s="1"/>
  <c r="BF16" i="311" s="1"/>
  <c r="BA15" i="311"/>
  <c r="G15" i="311"/>
  <c r="AS38" i="310"/>
  <c r="BA36" i="310"/>
  <c r="BE36" i="310" s="1"/>
  <c r="BF36" i="310" s="1"/>
  <c r="BA35" i="310"/>
  <c r="BE35" i="310" s="1"/>
  <c r="BF35" i="310" s="1"/>
  <c r="G35" i="310"/>
  <c r="BA34" i="310"/>
  <c r="BE34" i="310" s="1"/>
  <c r="BF34" i="310" s="1"/>
  <c r="G34" i="310"/>
  <c r="BA33" i="310"/>
  <c r="BE33" i="310" s="1"/>
  <c r="BF33" i="310" s="1"/>
  <c r="G33" i="310"/>
  <c r="BA32" i="310"/>
  <c r="BE32" i="310" s="1"/>
  <c r="BF32" i="310" s="1"/>
  <c r="G32" i="310"/>
  <c r="BA31" i="310"/>
  <c r="BE31" i="310" s="1"/>
  <c r="BF31" i="310" s="1"/>
  <c r="G31" i="310"/>
  <c r="BA30" i="310"/>
  <c r="BE30" i="310" s="1"/>
  <c r="BF30" i="310" s="1"/>
  <c r="G30" i="310"/>
  <c r="BA29" i="310"/>
  <c r="BE29" i="310" s="1"/>
  <c r="BF29" i="310" s="1"/>
  <c r="G29" i="310"/>
  <c r="BA28" i="310"/>
  <c r="BE28" i="310" s="1"/>
  <c r="BF28" i="310" s="1"/>
  <c r="G28" i="310"/>
  <c r="BA27" i="310"/>
  <c r="BE27" i="310" s="1"/>
  <c r="BF27" i="310" s="1"/>
  <c r="G27" i="310"/>
  <c r="BA26" i="310"/>
  <c r="BE26" i="310" s="1"/>
  <c r="BF26" i="310" s="1"/>
  <c r="G26" i="310"/>
  <c r="BA25" i="310"/>
  <c r="BE25" i="310" s="1"/>
  <c r="BF25" i="310" s="1"/>
  <c r="G25" i="310"/>
  <c r="BA24" i="310"/>
  <c r="BE24" i="310" s="1"/>
  <c r="BF24" i="310" s="1"/>
  <c r="BA23" i="310"/>
  <c r="BE23" i="310" s="1"/>
  <c r="BF23" i="310" s="1"/>
  <c r="G23" i="310"/>
  <c r="BA22" i="310"/>
  <c r="BE22" i="310" s="1"/>
  <c r="BF22" i="310" s="1"/>
  <c r="G22" i="310"/>
  <c r="BA21" i="310"/>
  <c r="BE21" i="310" s="1"/>
  <c r="BF21" i="310" s="1"/>
  <c r="BA20" i="310"/>
  <c r="BE20" i="310" s="1"/>
  <c r="BF20" i="310" s="1"/>
  <c r="G20" i="310"/>
  <c r="BA19" i="310"/>
  <c r="BE19" i="310" s="1"/>
  <c r="BF19" i="310" s="1"/>
  <c r="BA18" i="310"/>
  <c r="BE18" i="310" s="1"/>
  <c r="BF18" i="310" s="1"/>
  <c r="BA17" i="310"/>
  <c r="BE17" i="310" s="1"/>
  <c r="BF17" i="310" s="1"/>
  <c r="G17" i="310"/>
  <c r="BA16" i="310"/>
  <c r="BE16" i="310" s="1"/>
  <c r="BF16" i="310" s="1"/>
  <c r="BA15" i="310"/>
  <c r="G15" i="310"/>
  <c r="AS38" i="309"/>
  <c r="BA36" i="309"/>
  <c r="BE36" i="309" s="1"/>
  <c r="BF36" i="309" s="1"/>
  <c r="BA35" i="309"/>
  <c r="BE35" i="309" s="1"/>
  <c r="BF35" i="309" s="1"/>
  <c r="G35" i="309"/>
  <c r="BA34" i="309"/>
  <c r="BE34" i="309" s="1"/>
  <c r="BF34" i="309" s="1"/>
  <c r="G34" i="309"/>
  <c r="BA33" i="309"/>
  <c r="BE33" i="309" s="1"/>
  <c r="BF33" i="309" s="1"/>
  <c r="G33" i="309"/>
  <c r="BA32" i="309"/>
  <c r="BE32" i="309" s="1"/>
  <c r="BF32" i="309" s="1"/>
  <c r="G32" i="309"/>
  <c r="BA31" i="309"/>
  <c r="BE31" i="309" s="1"/>
  <c r="BF31" i="309" s="1"/>
  <c r="G31" i="309"/>
  <c r="BA30" i="309"/>
  <c r="BE30" i="309" s="1"/>
  <c r="BF30" i="309" s="1"/>
  <c r="G30" i="309"/>
  <c r="BA29" i="309"/>
  <c r="BE29" i="309" s="1"/>
  <c r="BF29" i="309" s="1"/>
  <c r="G29" i="309"/>
  <c r="BA28" i="309"/>
  <c r="BE28" i="309" s="1"/>
  <c r="BF28" i="309" s="1"/>
  <c r="G28" i="309"/>
  <c r="BA27" i="309"/>
  <c r="BE27" i="309" s="1"/>
  <c r="BF27" i="309" s="1"/>
  <c r="G27" i="309"/>
  <c r="BA26" i="309"/>
  <c r="BE26" i="309" s="1"/>
  <c r="BF26" i="309" s="1"/>
  <c r="G26" i="309"/>
  <c r="BA25" i="309"/>
  <c r="BE25" i="309" s="1"/>
  <c r="BF25" i="309" s="1"/>
  <c r="G25" i="309"/>
  <c r="BA24" i="309"/>
  <c r="BE24" i="309" s="1"/>
  <c r="BF24" i="309" s="1"/>
  <c r="BA23" i="309"/>
  <c r="BE23" i="309" s="1"/>
  <c r="BF23" i="309" s="1"/>
  <c r="G23" i="309"/>
  <c r="BA22" i="309"/>
  <c r="BE22" i="309" s="1"/>
  <c r="BF22" i="309" s="1"/>
  <c r="G22" i="309"/>
  <c r="BA21" i="309"/>
  <c r="BE21" i="309" s="1"/>
  <c r="BF21" i="309" s="1"/>
  <c r="BA20" i="309"/>
  <c r="BE20" i="309" s="1"/>
  <c r="BF20" i="309" s="1"/>
  <c r="G20" i="309"/>
  <c r="BA19" i="309"/>
  <c r="BE19" i="309" s="1"/>
  <c r="BF19" i="309" s="1"/>
  <c r="BA18" i="309"/>
  <c r="BE18" i="309" s="1"/>
  <c r="BF18" i="309" s="1"/>
  <c r="BA17" i="309"/>
  <c r="BE17" i="309" s="1"/>
  <c r="BF17" i="309" s="1"/>
  <c r="G17" i="309"/>
  <c r="BA16" i="309"/>
  <c r="BE16" i="309" s="1"/>
  <c r="BF16" i="309" s="1"/>
  <c r="BA15" i="309"/>
  <c r="G15" i="309"/>
  <c r="AS38" i="308"/>
  <c r="BA36" i="308"/>
  <c r="BE36" i="308" s="1"/>
  <c r="BF36" i="308" s="1"/>
  <c r="BA35" i="308"/>
  <c r="BE35" i="308" s="1"/>
  <c r="BF35" i="308" s="1"/>
  <c r="G35" i="308"/>
  <c r="BA34" i="308"/>
  <c r="BE34" i="308" s="1"/>
  <c r="BF34" i="308" s="1"/>
  <c r="G34" i="308"/>
  <c r="BA33" i="308"/>
  <c r="BE33" i="308" s="1"/>
  <c r="BF33" i="308" s="1"/>
  <c r="G33" i="308"/>
  <c r="BA32" i="308"/>
  <c r="BE32" i="308" s="1"/>
  <c r="BF32" i="308" s="1"/>
  <c r="G32" i="308"/>
  <c r="BA31" i="308"/>
  <c r="BE31" i="308" s="1"/>
  <c r="BF31" i="308" s="1"/>
  <c r="G31" i="308"/>
  <c r="BA30" i="308"/>
  <c r="BE30" i="308" s="1"/>
  <c r="BF30" i="308" s="1"/>
  <c r="G30" i="308"/>
  <c r="BA29" i="308"/>
  <c r="BE29" i="308" s="1"/>
  <c r="BF29" i="308" s="1"/>
  <c r="G29" i="308"/>
  <c r="BA28" i="308"/>
  <c r="BE28" i="308" s="1"/>
  <c r="BF28" i="308" s="1"/>
  <c r="G28" i="308"/>
  <c r="BA27" i="308"/>
  <c r="BE27" i="308" s="1"/>
  <c r="BF27" i="308" s="1"/>
  <c r="G27" i="308"/>
  <c r="BA26" i="308"/>
  <c r="BE26" i="308" s="1"/>
  <c r="BF26" i="308" s="1"/>
  <c r="G26" i="308"/>
  <c r="BA25" i="308"/>
  <c r="BE25" i="308" s="1"/>
  <c r="BF25" i="308" s="1"/>
  <c r="G25" i="308"/>
  <c r="BA24" i="308"/>
  <c r="BE24" i="308" s="1"/>
  <c r="BF24" i="308" s="1"/>
  <c r="BA23" i="308"/>
  <c r="BE23" i="308" s="1"/>
  <c r="BF23" i="308" s="1"/>
  <c r="G23" i="308"/>
  <c r="BA22" i="308"/>
  <c r="BE22" i="308" s="1"/>
  <c r="BF22" i="308" s="1"/>
  <c r="G22" i="308"/>
  <c r="BA21" i="308"/>
  <c r="BE21" i="308" s="1"/>
  <c r="BF21" i="308" s="1"/>
  <c r="BA20" i="308"/>
  <c r="BE20" i="308" s="1"/>
  <c r="BF20" i="308" s="1"/>
  <c r="G20" i="308"/>
  <c r="BA19" i="308"/>
  <c r="BE19" i="308" s="1"/>
  <c r="BF19" i="308" s="1"/>
  <c r="BA18" i="308"/>
  <c r="BE18" i="308" s="1"/>
  <c r="BF18" i="308" s="1"/>
  <c r="BA17" i="308"/>
  <c r="BE17" i="308" s="1"/>
  <c r="BF17" i="308" s="1"/>
  <c r="G17" i="308"/>
  <c r="BA16" i="308"/>
  <c r="BE16" i="308" s="1"/>
  <c r="BF16" i="308" s="1"/>
  <c r="BA15" i="308"/>
  <c r="G15" i="308"/>
  <c r="BC19" i="309" l="1"/>
  <c r="BD19" i="309" s="1"/>
  <c r="BC19" i="308"/>
  <c r="BD19" i="308" s="1"/>
  <c r="BE15" i="309"/>
  <c r="BF15" i="309" s="1"/>
  <c r="BE15" i="308"/>
  <c r="BF15" i="308" s="1"/>
  <c r="BC18" i="311"/>
  <c r="BD18" i="311" s="1"/>
  <c r="BC15" i="308"/>
  <c r="BD15" i="308" s="1"/>
  <c r="BC15" i="309"/>
  <c r="BD15" i="309" s="1"/>
  <c r="BC18" i="310"/>
  <c r="BD18" i="310" s="1"/>
  <c r="BC16" i="311"/>
  <c r="BD16" i="311" s="1"/>
  <c r="BC17" i="311"/>
  <c r="BD17" i="311" s="1"/>
  <c r="BC19" i="311"/>
  <c r="BD19" i="311" s="1"/>
  <c r="BC15" i="311"/>
  <c r="BD15" i="311" s="1"/>
  <c r="BE15" i="311"/>
  <c r="BF15" i="311" s="1"/>
  <c r="BC16" i="310"/>
  <c r="BD16" i="310" s="1"/>
  <c r="BC17" i="310"/>
  <c r="BD17" i="310" s="1"/>
  <c r="BC19" i="310"/>
  <c r="BD19" i="310" s="1"/>
  <c r="BC15" i="310"/>
  <c r="BD15" i="310" s="1"/>
  <c r="BE15" i="310"/>
  <c r="BF15" i="310" s="1"/>
  <c r="BC18" i="309"/>
  <c r="BD18" i="309" s="1"/>
  <c r="BC16" i="309"/>
  <c r="BD16" i="309" s="1"/>
  <c r="BC17" i="309"/>
  <c r="BD17" i="309" s="1"/>
  <c r="BC18" i="308"/>
  <c r="BD18" i="308" s="1"/>
  <c r="BC16" i="308"/>
  <c r="BD16" i="308" s="1"/>
  <c r="BC17" i="308"/>
  <c r="BD17" i="308" s="1"/>
  <c r="AT25" i="289"/>
  <c r="AT22" i="289"/>
  <c r="AS10" i="289"/>
  <c r="AT25" i="290"/>
  <c r="AT22" i="290"/>
  <c r="AS10" i="290"/>
  <c r="AT25" i="291"/>
  <c r="AT22" i="291"/>
  <c r="AS10" i="291"/>
  <c r="AT27" i="292"/>
  <c r="AT25" i="292"/>
  <c r="AT22" i="292"/>
  <c r="AS10" i="292"/>
  <c r="AT25" i="293"/>
  <c r="AT22" i="293"/>
  <c r="AS10" i="293"/>
  <c r="AT22" i="295"/>
  <c r="AS10" i="295"/>
  <c r="AT25" i="296"/>
  <c r="AT22" i="296"/>
  <c r="AS10" i="296"/>
  <c r="AT28" i="297"/>
  <c r="AT26" i="297"/>
  <c r="AS10" i="297"/>
  <c r="AT25" i="298"/>
  <c r="AT22" i="298"/>
  <c r="AS10" i="298"/>
  <c r="AT25" i="299"/>
  <c r="AT23" i="299"/>
  <c r="AS10" i="300"/>
  <c r="AT25" i="301"/>
  <c r="AT22" i="301"/>
  <c r="AT25" i="302"/>
  <c r="AT22" i="302"/>
  <c r="AS10" i="302"/>
  <c r="AT25" i="304" l="1"/>
  <c r="AS10" i="304"/>
  <c r="AT29" i="231"/>
  <c r="AT27" i="231"/>
  <c r="AT25" i="231"/>
  <c r="AT23" i="231"/>
  <c r="AS10" i="231"/>
  <c r="AS38" i="307" l="1"/>
  <c r="BA36" i="307"/>
  <c r="BE36" i="307" s="1"/>
  <c r="BF36" i="307" s="1"/>
  <c r="BA35" i="307"/>
  <c r="BE35" i="307" s="1"/>
  <c r="BF35" i="307" s="1"/>
  <c r="G35" i="307"/>
  <c r="BA34" i="307"/>
  <c r="BE34" i="307" s="1"/>
  <c r="BF34" i="307" s="1"/>
  <c r="G34" i="307"/>
  <c r="BA33" i="307"/>
  <c r="BE33" i="307" s="1"/>
  <c r="BF33" i="307" s="1"/>
  <c r="G33" i="307"/>
  <c r="BA32" i="307"/>
  <c r="BE32" i="307" s="1"/>
  <c r="BF32" i="307" s="1"/>
  <c r="G32" i="307"/>
  <c r="BA31" i="307"/>
  <c r="BE31" i="307" s="1"/>
  <c r="BF31" i="307" s="1"/>
  <c r="G31" i="307"/>
  <c r="BA30" i="307"/>
  <c r="BE30" i="307" s="1"/>
  <c r="BF30" i="307" s="1"/>
  <c r="G30" i="307"/>
  <c r="BA29" i="307"/>
  <c r="BE29" i="307" s="1"/>
  <c r="BF29" i="307" s="1"/>
  <c r="G29" i="307"/>
  <c r="BA28" i="307"/>
  <c r="BE28" i="307" s="1"/>
  <c r="BF28" i="307" s="1"/>
  <c r="G28" i="307"/>
  <c r="BA27" i="307"/>
  <c r="BE27" i="307" s="1"/>
  <c r="BF27" i="307" s="1"/>
  <c r="G27" i="307"/>
  <c r="BA26" i="307"/>
  <c r="BE26" i="307" s="1"/>
  <c r="BF26" i="307" s="1"/>
  <c r="G26" i="307"/>
  <c r="BA25" i="307"/>
  <c r="BE25" i="307" s="1"/>
  <c r="BF25" i="307" s="1"/>
  <c r="G25" i="307"/>
  <c r="BA24" i="307"/>
  <c r="BE24" i="307" s="1"/>
  <c r="BF24" i="307" s="1"/>
  <c r="BA23" i="307"/>
  <c r="BE23" i="307" s="1"/>
  <c r="BF23" i="307" s="1"/>
  <c r="G23" i="307"/>
  <c r="BA22" i="307"/>
  <c r="BE22" i="307" s="1"/>
  <c r="BF22" i="307" s="1"/>
  <c r="G22" i="307"/>
  <c r="BA21" i="307"/>
  <c r="BE21" i="307" s="1"/>
  <c r="BF21" i="307" s="1"/>
  <c r="BA20" i="307"/>
  <c r="BE20" i="307" s="1"/>
  <c r="BF20" i="307" s="1"/>
  <c r="G20" i="307"/>
  <c r="BA19" i="307"/>
  <c r="BE19" i="307" s="1"/>
  <c r="BF19" i="307" s="1"/>
  <c r="BA18" i="307"/>
  <c r="BE18" i="307" s="1"/>
  <c r="BF18" i="307" s="1"/>
  <c r="BA17" i="307"/>
  <c r="BE17" i="307" s="1"/>
  <c r="BF17" i="307" s="1"/>
  <c r="G17" i="307"/>
  <c r="BA16" i="307"/>
  <c r="BE16" i="307" s="1"/>
  <c r="BF16" i="307" s="1"/>
  <c r="BA15" i="307"/>
  <c r="G15" i="307"/>
  <c r="BC18" i="307" l="1"/>
  <c r="BD18" i="307" s="1"/>
  <c r="BC16" i="307"/>
  <c r="BD16" i="307" s="1"/>
  <c r="BC17" i="307"/>
  <c r="BD17" i="307" s="1"/>
  <c r="BC19" i="307"/>
  <c r="BD19" i="307" s="1"/>
  <c r="BC15" i="307"/>
  <c r="BD15" i="307" s="1"/>
  <c r="BE15" i="307"/>
  <c r="BF15" i="307" s="1"/>
  <c r="AS38" i="306" l="1"/>
  <c r="BA36" i="306"/>
  <c r="BE36" i="306" s="1"/>
  <c r="BF36" i="306" s="1"/>
  <c r="BA35" i="306"/>
  <c r="BE35" i="306" s="1"/>
  <c r="BF35" i="306" s="1"/>
  <c r="G35" i="306"/>
  <c r="BA34" i="306"/>
  <c r="BE34" i="306" s="1"/>
  <c r="BF34" i="306" s="1"/>
  <c r="G34" i="306"/>
  <c r="BA33" i="306"/>
  <c r="BE33" i="306" s="1"/>
  <c r="BF33" i="306" s="1"/>
  <c r="G33" i="306"/>
  <c r="BA32" i="306"/>
  <c r="BE32" i="306" s="1"/>
  <c r="BF32" i="306" s="1"/>
  <c r="G32" i="306"/>
  <c r="BA31" i="306"/>
  <c r="BE31" i="306" s="1"/>
  <c r="BF31" i="306" s="1"/>
  <c r="G31" i="306"/>
  <c r="BA30" i="306"/>
  <c r="BE30" i="306" s="1"/>
  <c r="BF30" i="306" s="1"/>
  <c r="G30" i="306"/>
  <c r="BA29" i="306"/>
  <c r="BE29" i="306" s="1"/>
  <c r="BF29" i="306" s="1"/>
  <c r="G29" i="306"/>
  <c r="BA28" i="306"/>
  <c r="BE28" i="306" s="1"/>
  <c r="BF28" i="306" s="1"/>
  <c r="G28" i="306"/>
  <c r="BA27" i="306"/>
  <c r="BE27" i="306" s="1"/>
  <c r="BF27" i="306" s="1"/>
  <c r="G27" i="306"/>
  <c r="BA26" i="306"/>
  <c r="BE26" i="306" s="1"/>
  <c r="BF26" i="306" s="1"/>
  <c r="G26" i="306"/>
  <c r="BA25" i="306"/>
  <c r="BE25" i="306" s="1"/>
  <c r="BF25" i="306" s="1"/>
  <c r="G25" i="306"/>
  <c r="BA24" i="306"/>
  <c r="BE24" i="306" s="1"/>
  <c r="BF24" i="306" s="1"/>
  <c r="BA23" i="306"/>
  <c r="BE23" i="306" s="1"/>
  <c r="BF23" i="306" s="1"/>
  <c r="G23" i="306"/>
  <c r="BA22" i="306"/>
  <c r="BE22" i="306" s="1"/>
  <c r="BF22" i="306" s="1"/>
  <c r="G22" i="306"/>
  <c r="BA21" i="306"/>
  <c r="BE21" i="306" s="1"/>
  <c r="BF21" i="306" s="1"/>
  <c r="BA20" i="306"/>
  <c r="BE20" i="306" s="1"/>
  <c r="BF20" i="306" s="1"/>
  <c r="G20" i="306"/>
  <c r="BA19" i="306"/>
  <c r="BE19" i="306" s="1"/>
  <c r="BF19" i="306" s="1"/>
  <c r="BA18" i="306"/>
  <c r="BE18" i="306" s="1"/>
  <c r="BF18" i="306" s="1"/>
  <c r="BA17" i="306"/>
  <c r="BE17" i="306" s="1"/>
  <c r="BF17" i="306" s="1"/>
  <c r="G17" i="306"/>
  <c r="BA16" i="306"/>
  <c r="BE16" i="306" s="1"/>
  <c r="BF16" i="306" s="1"/>
  <c r="BA15" i="306"/>
  <c r="G15" i="306"/>
  <c r="BC18" i="306" l="1"/>
  <c r="BD18" i="306" s="1"/>
  <c r="BC16" i="306"/>
  <c r="BD16" i="306" s="1"/>
  <c r="BC17" i="306"/>
  <c r="BD17" i="306" s="1"/>
  <c r="BC19" i="306"/>
  <c r="BD19" i="306" s="1"/>
  <c r="BC15" i="306"/>
  <c r="BD15" i="306" s="1"/>
  <c r="BE15" i="306"/>
  <c r="BF15" i="306" s="1"/>
  <c r="AS38" i="305"/>
  <c r="BA36" i="305"/>
  <c r="BE36" i="305" s="1"/>
  <c r="BF36" i="305" s="1"/>
  <c r="BA35" i="305"/>
  <c r="BE35" i="305" s="1"/>
  <c r="BF35" i="305" s="1"/>
  <c r="G35" i="305"/>
  <c r="BA34" i="305"/>
  <c r="BE34" i="305" s="1"/>
  <c r="BF34" i="305" s="1"/>
  <c r="G34" i="305"/>
  <c r="BA33" i="305"/>
  <c r="BE33" i="305" s="1"/>
  <c r="BF33" i="305" s="1"/>
  <c r="G33" i="305"/>
  <c r="BA32" i="305"/>
  <c r="BE32" i="305" s="1"/>
  <c r="BF32" i="305" s="1"/>
  <c r="G32" i="305"/>
  <c r="BA31" i="305"/>
  <c r="BE31" i="305" s="1"/>
  <c r="BF31" i="305" s="1"/>
  <c r="G31" i="305"/>
  <c r="BA30" i="305"/>
  <c r="BE30" i="305" s="1"/>
  <c r="BF30" i="305" s="1"/>
  <c r="G30" i="305"/>
  <c r="BA29" i="305"/>
  <c r="BE29" i="305" s="1"/>
  <c r="BF29" i="305" s="1"/>
  <c r="G29" i="305"/>
  <c r="BA28" i="305"/>
  <c r="BE28" i="305" s="1"/>
  <c r="BF28" i="305" s="1"/>
  <c r="G28" i="305"/>
  <c r="BA27" i="305"/>
  <c r="BE27" i="305" s="1"/>
  <c r="BF27" i="305" s="1"/>
  <c r="G27" i="305"/>
  <c r="BA26" i="305"/>
  <c r="BE26" i="305" s="1"/>
  <c r="BF26" i="305" s="1"/>
  <c r="G26" i="305"/>
  <c r="BA25" i="305"/>
  <c r="BE25" i="305" s="1"/>
  <c r="BF25" i="305" s="1"/>
  <c r="G25" i="305"/>
  <c r="BA24" i="305"/>
  <c r="BE24" i="305" s="1"/>
  <c r="BF24" i="305" s="1"/>
  <c r="BA23" i="305"/>
  <c r="BE23" i="305" s="1"/>
  <c r="BF23" i="305" s="1"/>
  <c r="G23" i="305"/>
  <c r="BA22" i="305"/>
  <c r="BE22" i="305" s="1"/>
  <c r="BF22" i="305" s="1"/>
  <c r="G22" i="305"/>
  <c r="BA21" i="305"/>
  <c r="BE21" i="305" s="1"/>
  <c r="BF21" i="305" s="1"/>
  <c r="BA20" i="305"/>
  <c r="BE20" i="305" s="1"/>
  <c r="BF20" i="305" s="1"/>
  <c r="G20" i="305"/>
  <c r="BA19" i="305"/>
  <c r="BE19" i="305" s="1"/>
  <c r="BF19" i="305" s="1"/>
  <c r="BA18" i="305"/>
  <c r="BE18" i="305" s="1"/>
  <c r="BF18" i="305" s="1"/>
  <c r="BA17" i="305"/>
  <c r="BE17" i="305" s="1"/>
  <c r="BF17" i="305" s="1"/>
  <c r="G17" i="305"/>
  <c r="BA16" i="305"/>
  <c r="BE16" i="305" s="1"/>
  <c r="BF16" i="305" s="1"/>
  <c r="BA15" i="305"/>
  <c r="G15" i="305"/>
  <c r="AS38" i="304"/>
  <c r="BA36" i="304"/>
  <c r="BE36" i="304" s="1"/>
  <c r="BF36" i="304" s="1"/>
  <c r="BA35" i="304"/>
  <c r="BE35" i="304" s="1"/>
  <c r="BF35" i="304" s="1"/>
  <c r="G35" i="304"/>
  <c r="BA34" i="304"/>
  <c r="BE34" i="304" s="1"/>
  <c r="BF34" i="304" s="1"/>
  <c r="G34" i="304"/>
  <c r="BA33" i="304"/>
  <c r="BE33" i="304" s="1"/>
  <c r="BF33" i="304" s="1"/>
  <c r="G33" i="304"/>
  <c r="BA32" i="304"/>
  <c r="BE32" i="304" s="1"/>
  <c r="BF32" i="304" s="1"/>
  <c r="G32" i="304"/>
  <c r="BA31" i="304"/>
  <c r="BE31" i="304" s="1"/>
  <c r="BF31" i="304" s="1"/>
  <c r="G31" i="304"/>
  <c r="BA30" i="304"/>
  <c r="BE30" i="304" s="1"/>
  <c r="BF30" i="304" s="1"/>
  <c r="G30" i="304"/>
  <c r="BA29" i="304"/>
  <c r="BE29" i="304" s="1"/>
  <c r="BF29" i="304" s="1"/>
  <c r="G29" i="304"/>
  <c r="BA28" i="304"/>
  <c r="BE28" i="304" s="1"/>
  <c r="BF28" i="304" s="1"/>
  <c r="G28" i="304"/>
  <c r="BA27" i="304"/>
  <c r="BE27" i="304" s="1"/>
  <c r="BF27" i="304" s="1"/>
  <c r="G27" i="304"/>
  <c r="BA26" i="304"/>
  <c r="BE26" i="304" s="1"/>
  <c r="BF26" i="304" s="1"/>
  <c r="G26" i="304"/>
  <c r="BA25" i="304"/>
  <c r="BE25" i="304" s="1"/>
  <c r="BF25" i="304" s="1"/>
  <c r="G25" i="304"/>
  <c r="BA24" i="304"/>
  <c r="BE24" i="304" s="1"/>
  <c r="BF24" i="304" s="1"/>
  <c r="BA23" i="304"/>
  <c r="BE23" i="304" s="1"/>
  <c r="BF23" i="304" s="1"/>
  <c r="G23" i="304"/>
  <c r="BA22" i="304"/>
  <c r="BE22" i="304" s="1"/>
  <c r="BF22" i="304" s="1"/>
  <c r="G22" i="304"/>
  <c r="BA21" i="304"/>
  <c r="BE21" i="304" s="1"/>
  <c r="BF21" i="304" s="1"/>
  <c r="BA20" i="304"/>
  <c r="BE20" i="304" s="1"/>
  <c r="BF20" i="304" s="1"/>
  <c r="G20" i="304"/>
  <c r="BA19" i="304"/>
  <c r="BE19" i="304" s="1"/>
  <c r="BF19" i="304" s="1"/>
  <c r="BA18" i="304"/>
  <c r="BE18" i="304" s="1"/>
  <c r="BF18" i="304" s="1"/>
  <c r="BA17" i="304"/>
  <c r="BE17" i="304" s="1"/>
  <c r="BF17" i="304" s="1"/>
  <c r="G17" i="304"/>
  <c r="BA16" i="304"/>
  <c r="BE16" i="304" s="1"/>
  <c r="BF16" i="304" s="1"/>
  <c r="BA15" i="304"/>
  <c r="G15" i="304"/>
  <c r="AS38" i="303"/>
  <c r="BA36" i="303"/>
  <c r="BE36" i="303" s="1"/>
  <c r="BF36" i="303" s="1"/>
  <c r="BA35" i="303"/>
  <c r="BE35" i="303" s="1"/>
  <c r="BF35" i="303" s="1"/>
  <c r="G35" i="303"/>
  <c r="BA34" i="303"/>
  <c r="BE34" i="303" s="1"/>
  <c r="BF34" i="303" s="1"/>
  <c r="G34" i="303"/>
  <c r="BA33" i="303"/>
  <c r="BE33" i="303" s="1"/>
  <c r="BF33" i="303" s="1"/>
  <c r="G33" i="303"/>
  <c r="BA32" i="303"/>
  <c r="BE32" i="303" s="1"/>
  <c r="BF32" i="303" s="1"/>
  <c r="G32" i="303"/>
  <c r="BA31" i="303"/>
  <c r="BE31" i="303" s="1"/>
  <c r="BF31" i="303" s="1"/>
  <c r="G31" i="303"/>
  <c r="BA30" i="303"/>
  <c r="BE30" i="303" s="1"/>
  <c r="BF30" i="303" s="1"/>
  <c r="G30" i="303"/>
  <c r="BA29" i="303"/>
  <c r="BE29" i="303" s="1"/>
  <c r="BF29" i="303" s="1"/>
  <c r="G29" i="303"/>
  <c r="BA28" i="303"/>
  <c r="BE28" i="303" s="1"/>
  <c r="BF28" i="303" s="1"/>
  <c r="G28" i="303"/>
  <c r="BA27" i="303"/>
  <c r="BE27" i="303" s="1"/>
  <c r="BF27" i="303" s="1"/>
  <c r="G27" i="303"/>
  <c r="BA26" i="303"/>
  <c r="BE26" i="303" s="1"/>
  <c r="BF26" i="303" s="1"/>
  <c r="G26" i="303"/>
  <c r="BA25" i="303"/>
  <c r="BE25" i="303" s="1"/>
  <c r="BF25" i="303" s="1"/>
  <c r="G25" i="303"/>
  <c r="BA24" i="303"/>
  <c r="BE24" i="303" s="1"/>
  <c r="BF24" i="303" s="1"/>
  <c r="BA23" i="303"/>
  <c r="BE23" i="303" s="1"/>
  <c r="BF23" i="303" s="1"/>
  <c r="G23" i="303"/>
  <c r="BA22" i="303"/>
  <c r="BE22" i="303" s="1"/>
  <c r="BF22" i="303" s="1"/>
  <c r="G22" i="303"/>
  <c r="BA21" i="303"/>
  <c r="BE21" i="303" s="1"/>
  <c r="BF21" i="303" s="1"/>
  <c r="BA20" i="303"/>
  <c r="BE20" i="303" s="1"/>
  <c r="BF20" i="303" s="1"/>
  <c r="G20" i="303"/>
  <c r="BA19" i="303"/>
  <c r="BE19" i="303" s="1"/>
  <c r="BF19" i="303" s="1"/>
  <c r="BA18" i="303"/>
  <c r="BE18" i="303" s="1"/>
  <c r="BF18" i="303" s="1"/>
  <c r="BA17" i="303"/>
  <c r="BE17" i="303" s="1"/>
  <c r="BF17" i="303" s="1"/>
  <c r="G17" i="303"/>
  <c r="BA16" i="303"/>
  <c r="BE16" i="303" s="1"/>
  <c r="BF16" i="303" s="1"/>
  <c r="BA15" i="303"/>
  <c r="G15" i="303"/>
  <c r="AS38" i="302"/>
  <c r="BA36" i="302"/>
  <c r="BE36" i="302" s="1"/>
  <c r="BF36" i="302" s="1"/>
  <c r="BA35" i="302"/>
  <c r="BE35" i="302" s="1"/>
  <c r="BF35" i="302" s="1"/>
  <c r="G35" i="302"/>
  <c r="BA34" i="302"/>
  <c r="BE34" i="302" s="1"/>
  <c r="BF34" i="302" s="1"/>
  <c r="G34" i="302"/>
  <c r="BA33" i="302"/>
  <c r="BE33" i="302" s="1"/>
  <c r="BF33" i="302" s="1"/>
  <c r="G33" i="302"/>
  <c r="BA32" i="302"/>
  <c r="BE32" i="302" s="1"/>
  <c r="BF32" i="302" s="1"/>
  <c r="G32" i="302"/>
  <c r="BA31" i="302"/>
  <c r="BE31" i="302" s="1"/>
  <c r="BF31" i="302" s="1"/>
  <c r="G31" i="302"/>
  <c r="BA30" i="302"/>
  <c r="BE30" i="302" s="1"/>
  <c r="BF30" i="302" s="1"/>
  <c r="G30" i="302"/>
  <c r="BA29" i="302"/>
  <c r="BE29" i="302" s="1"/>
  <c r="BF29" i="302" s="1"/>
  <c r="G29" i="302"/>
  <c r="BA28" i="302"/>
  <c r="BE28" i="302" s="1"/>
  <c r="BF28" i="302" s="1"/>
  <c r="G28" i="302"/>
  <c r="BA27" i="302"/>
  <c r="BE27" i="302" s="1"/>
  <c r="BF27" i="302" s="1"/>
  <c r="G27" i="302"/>
  <c r="BA26" i="302"/>
  <c r="BE26" i="302" s="1"/>
  <c r="BF26" i="302" s="1"/>
  <c r="G26" i="302"/>
  <c r="BA25" i="302"/>
  <c r="BE25" i="302" s="1"/>
  <c r="BF25" i="302" s="1"/>
  <c r="G25" i="302"/>
  <c r="BA24" i="302"/>
  <c r="BE24" i="302" s="1"/>
  <c r="BF24" i="302" s="1"/>
  <c r="BA23" i="302"/>
  <c r="BE23" i="302" s="1"/>
  <c r="BF23" i="302" s="1"/>
  <c r="G23" i="302"/>
  <c r="BA22" i="302"/>
  <c r="BE22" i="302" s="1"/>
  <c r="BF22" i="302" s="1"/>
  <c r="G22" i="302"/>
  <c r="BA21" i="302"/>
  <c r="BE21" i="302" s="1"/>
  <c r="BF21" i="302" s="1"/>
  <c r="BA20" i="302"/>
  <c r="BE20" i="302" s="1"/>
  <c r="BF20" i="302" s="1"/>
  <c r="G20" i="302"/>
  <c r="BA19" i="302"/>
  <c r="BE19" i="302" s="1"/>
  <c r="BF19" i="302" s="1"/>
  <c r="BA18" i="302"/>
  <c r="BE18" i="302" s="1"/>
  <c r="BF18" i="302" s="1"/>
  <c r="BA17" i="302"/>
  <c r="BE17" i="302" s="1"/>
  <c r="BF17" i="302" s="1"/>
  <c r="G17" i="302"/>
  <c r="BA16" i="302"/>
  <c r="BE16" i="302" s="1"/>
  <c r="BF16" i="302" s="1"/>
  <c r="BA15" i="302"/>
  <c r="G15" i="302"/>
  <c r="AS38" i="301"/>
  <c r="BA36" i="301"/>
  <c r="BE36" i="301" s="1"/>
  <c r="BF36" i="301" s="1"/>
  <c r="BA35" i="301"/>
  <c r="BE35" i="301" s="1"/>
  <c r="BF35" i="301" s="1"/>
  <c r="G35" i="301"/>
  <c r="BA34" i="301"/>
  <c r="BE34" i="301" s="1"/>
  <c r="BF34" i="301" s="1"/>
  <c r="G34" i="301"/>
  <c r="BA33" i="301"/>
  <c r="BE33" i="301" s="1"/>
  <c r="BF33" i="301" s="1"/>
  <c r="G33" i="301"/>
  <c r="BA32" i="301"/>
  <c r="BE32" i="301" s="1"/>
  <c r="BF32" i="301" s="1"/>
  <c r="G32" i="301"/>
  <c r="BA31" i="301"/>
  <c r="BE31" i="301" s="1"/>
  <c r="BF31" i="301" s="1"/>
  <c r="G31" i="301"/>
  <c r="BA30" i="301"/>
  <c r="BE30" i="301" s="1"/>
  <c r="BF30" i="301" s="1"/>
  <c r="G30" i="301"/>
  <c r="BA29" i="301"/>
  <c r="BE29" i="301" s="1"/>
  <c r="BF29" i="301" s="1"/>
  <c r="G29" i="301"/>
  <c r="BA28" i="301"/>
  <c r="BE28" i="301" s="1"/>
  <c r="BF28" i="301" s="1"/>
  <c r="G28" i="301"/>
  <c r="BA27" i="301"/>
  <c r="BE27" i="301" s="1"/>
  <c r="BF27" i="301" s="1"/>
  <c r="G27" i="301"/>
  <c r="BA26" i="301"/>
  <c r="BE26" i="301" s="1"/>
  <c r="BF26" i="301" s="1"/>
  <c r="G26" i="301"/>
  <c r="BA25" i="301"/>
  <c r="BE25" i="301" s="1"/>
  <c r="BF25" i="301" s="1"/>
  <c r="G25" i="301"/>
  <c r="BA24" i="301"/>
  <c r="BE24" i="301" s="1"/>
  <c r="BF24" i="301" s="1"/>
  <c r="BA23" i="301"/>
  <c r="BE23" i="301" s="1"/>
  <c r="BF23" i="301" s="1"/>
  <c r="G23" i="301"/>
  <c r="BA22" i="301"/>
  <c r="BE22" i="301" s="1"/>
  <c r="BF22" i="301" s="1"/>
  <c r="G22" i="301"/>
  <c r="BA21" i="301"/>
  <c r="BE21" i="301" s="1"/>
  <c r="BF21" i="301" s="1"/>
  <c r="BA20" i="301"/>
  <c r="BE20" i="301" s="1"/>
  <c r="BF20" i="301" s="1"/>
  <c r="G20" i="301"/>
  <c r="BA19" i="301"/>
  <c r="BE19" i="301" s="1"/>
  <c r="BF19" i="301" s="1"/>
  <c r="BA18" i="301"/>
  <c r="BE18" i="301" s="1"/>
  <c r="BF18" i="301" s="1"/>
  <c r="BA17" i="301"/>
  <c r="BE17" i="301" s="1"/>
  <c r="BF17" i="301" s="1"/>
  <c r="G17" i="301"/>
  <c r="BA16" i="301"/>
  <c r="BE16" i="301" s="1"/>
  <c r="BF16" i="301" s="1"/>
  <c r="BA15" i="301"/>
  <c r="G15" i="301"/>
  <c r="AS38" i="300"/>
  <c r="BA36" i="300"/>
  <c r="BE36" i="300" s="1"/>
  <c r="BF36" i="300" s="1"/>
  <c r="BA35" i="300"/>
  <c r="BE35" i="300" s="1"/>
  <c r="BF35" i="300" s="1"/>
  <c r="G35" i="300"/>
  <c r="BA34" i="300"/>
  <c r="BE34" i="300" s="1"/>
  <c r="BF34" i="300" s="1"/>
  <c r="G34" i="300"/>
  <c r="BA33" i="300"/>
  <c r="BE33" i="300" s="1"/>
  <c r="BF33" i="300" s="1"/>
  <c r="G33" i="300"/>
  <c r="BA32" i="300"/>
  <c r="BE32" i="300" s="1"/>
  <c r="BF32" i="300" s="1"/>
  <c r="G32" i="300"/>
  <c r="BA31" i="300"/>
  <c r="BE31" i="300" s="1"/>
  <c r="BF31" i="300" s="1"/>
  <c r="G31" i="300"/>
  <c r="BA30" i="300"/>
  <c r="BE30" i="300" s="1"/>
  <c r="BF30" i="300" s="1"/>
  <c r="G30" i="300"/>
  <c r="BA29" i="300"/>
  <c r="BE29" i="300" s="1"/>
  <c r="BF29" i="300" s="1"/>
  <c r="G29" i="300"/>
  <c r="BA28" i="300"/>
  <c r="BE28" i="300" s="1"/>
  <c r="BF28" i="300" s="1"/>
  <c r="G28" i="300"/>
  <c r="BA27" i="300"/>
  <c r="BE27" i="300" s="1"/>
  <c r="BF27" i="300" s="1"/>
  <c r="G27" i="300"/>
  <c r="BA26" i="300"/>
  <c r="BE26" i="300" s="1"/>
  <c r="BF26" i="300" s="1"/>
  <c r="G26" i="300"/>
  <c r="BA25" i="300"/>
  <c r="BE25" i="300" s="1"/>
  <c r="BF25" i="300" s="1"/>
  <c r="G25" i="300"/>
  <c r="BA24" i="300"/>
  <c r="BE24" i="300" s="1"/>
  <c r="BF24" i="300" s="1"/>
  <c r="BA23" i="300"/>
  <c r="BE23" i="300" s="1"/>
  <c r="BF23" i="300" s="1"/>
  <c r="G23" i="300"/>
  <c r="BA22" i="300"/>
  <c r="BE22" i="300" s="1"/>
  <c r="BF22" i="300" s="1"/>
  <c r="G22" i="300"/>
  <c r="BA21" i="300"/>
  <c r="BE21" i="300" s="1"/>
  <c r="BF21" i="300" s="1"/>
  <c r="BA20" i="300"/>
  <c r="BE20" i="300" s="1"/>
  <c r="BF20" i="300" s="1"/>
  <c r="G20" i="300"/>
  <c r="BA19" i="300"/>
  <c r="BE19" i="300" s="1"/>
  <c r="BF19" i="300" s="1"/>
  <c r="BA18" i="300"/>
  <c r="BE18" i="300" s="1"/>
  <c r="BF18" i="300" s="1"/>
  <c r="BA17" i="300"/>
  <c r="BE17" i="300" s="1"/>
  <c r="BF17" i="300" s="1"/>
  <c r="G17" i="300"/>
  <c r="BA16" i="300"/>
  <c r="BE16" i="300" s="1"/>
  <c r="BF16" i="300" s="1"/>
  <c r="BA15" i="300"/>
  <c r="G15" i="300"/>
  <c r="AS38" i="299"/>
  <c r="BA36" i="299"/>
  <c r="BE36" i="299" s="1"/>
  <c r="BF36" i="299" s="1"/>
  <c r="BA35" i="299"/>
  <c r="BE35" i="299" s="1"/>
  <c r="BF35" i="299" s="1"/>
  <c r="G35" i="299"/>
  <c r="BA34" i="299"/>
  <c r="BE34" i="299" s="1"/>
  <c r="BF34" i="299" s="1"/>
  <c r="G34" i="299"/>
  <c r="BA33" i="299"/>
  <c r="BE33" i="299" s="1"/>
  <c r="BF33" i="299" s="1"/>
  <c r="G33" i="299"/>
  <c r="BA32" i="299"/>
  <c r="BE32" i="299" s="1"/>
  <c r="BF32" i="299" s="1"/>
  <c r="G32" i="299"/>
  <c r="BA31" i="299"/>
  <c r="BE31" i="299" s="1"/>
  <c r="BF31" i="299" s="1"/>
  <c r="G31" i="299"/>
  <c r="BA30" i="299"/>
  <c r="BE30" i="299" s="1"/>
  <c r="BF30" i="299" s="1"/>
  <c r="G30" i="299"/>
  <c r="BA29" i="299"/>
  <c r="BE29" i="299" s="1"/>
  <c r="BF29" i="299" s="1"/>
  <c r="G29" i="299"/>
  <c r="BA28" i="299"/>
  <c r="BE28" i="299" s="1"/>
  <c r="BF28" i="299" s="1"/>
  <c r="G28" i="299"/>
  <c r="BA27" i="299"/>
  <c r="BE27" i="299" s="1"/>
  <c r="BF27" i="299" s="1"/>
  <c r="G27" i="299"/>
  <c r="BA26" i="299"/>
  <c r="BE26" i="299" s="1"/>
  <c r="BF26" i="299" s="1"/>
  <c r="G26" i="299"/>
  <c r="BA25" i="299"/>
  <c r="BE25" i="299" s="1"/>
  <c r="BF25" i="299" s="1"/>
  <c r="G25" i="299"/>
  <c r="BA24" i="299"/>
  <c r="BE24" i="299" s="1"/>
  <c r="BF24" i="299" s="1"/>
  <c r="BA23" i="299"/>
  <c r="BE23" i="299" s="1"/>
  <c r="BF23" i="299" s="1"/>
  <c r="G23" i="299"/>
  <c r="BA22" i="299"/>
  <c r="BE22" i="299" s="1"/>
  <c r="BF22" i="299" s="1"/>
  <c r="BA21" i="299"/>
  <c r="BE21" i="299" s="1"/>
  <c r="BF21" i="299" s="1"/>
  <c r="BA20" i="299"/>
  <c r="BE20" i="299" s="1"/>
  <c r="BF20" i="299" s="1"/>
  <c r="G20" i="299"/>
  <c r="BA19" i="299"/>
  <c r="BE19" i="299" s="1"/>
  <c r="BF19" i="299" s="1"/>
  <c r="BA18" i="299"/>
  <c r="BE18" i="299" s="1"/>
  <c r="BF18" i="299" s="1"/>
  <c r="BA17" i="299"/>
  <c r="BE17" i="299" s="1"/>
  <c r="BF17" i="299" s="1"/>
  <c r="G17" i="299"/>
  <c r="BA16" i="299"/>
  <c r="BE16" i="299" s="1"/>
  <c r="BF16" i="299" s="1"/>
  <c r="BA15" i="299"/>
  <c r="G15" i="299"/>
  <c r="AS38" i="298"/>
  <c r="BA36" i="298"/>
  <c r="BE36" i="298" s="1"/>
  <c r="BF36" i="298" s="1"/>
  <c r="BA35" i="298"/>
  <c r="BE35" i="298" s="1"/>
  <c r="BF35" i="298" s="1"/>
  <c r="G35" i="298"/>
  <c r="BA34" i="298"/>
  <c r="BE34" i="298" s="1"/>
  <c r="BF34" i="298" s="1"/>
  <c r="G34" i="298"/>
  <c r="BA33" i="298"/>
  <c r="BE33" i="298" s="1"/>
  <c r="BF33" i="298" s="1"/>
  <c r="G33" i="298"/>
  <c r="BA32" i="298"/>
  <c r="BE32" i="298" s="1"/>
  <c r="BF32" i="298" s="1"/>
  <c r="G32" i="298"/>
  <c r="BA31" i="298"/>
  <c r="BE31" i="298" s="1"/>
  <c r="BF31" i="298" s="1"/>
  <c r="G31" i="298"/>
  <c r="BA30" i="298"/>
  <c r="BE30" i="298" s="1"/>
  <c r="BF30" i="298" s="1"/>
  <c r="G30" i="298"/>
  <c r="BA29" i="298"/>
  <c r="BE29" i="298" s="1"/>
  <c r="BF29" i="298" s="1"/>
  <c r="G29" i="298"/>
  <c r="BA28" i="298"/>
  <c r="BE28" i="298" s="1"/>
  <c r="BF28" i="298" s="1"/>
  <c r="G28" i="298"/>
  <c r="BA27" i="298"/>
  <c r="BE27" i="298" s="1"/>
  <c r="BF27" i="298" s="1"/>
  <c r="G27" i="298"/>
  <c r="BA26" i="298"/>
  <c r="BE26" i="298" s="1"/>
  <c r="BF26" i="298" s="1"/>
  <c r="G26" i="298"/>
  <c r="BA25" i="298"/>
  <c r="BE25" i="298" s="1"/>
  <c r="BF25" i="298" s="1"/>
  <c r="G25" i="298"/>
  <c r="BA24" i="298"/>
  <c r="BE24" i="298" s="1"/>
  <c r="BF24" i="298" s="1"/>
  <c r="BA23" i="298"/>
  <c r="BE23" i="298" s="1"/>
  <c r="BF23" i="298" s="1"/>
  <c r="G23" i="298"/>
  <c r="BA22" i="298"/>
  <c r="BE22" i="298" s="1"/>
  <c r="BF22" i="298" s="1"/>
  <c r="G22" i="298"/>
  <c r="BA21" i="298"/>
  <c r="BE21" i="298" s="1"/>
  <c r="BF21" i="298" s="1"/>
  <c r="BA20" i="298"/>
  <c r="BE20" i="298" s="1"/>
  <c r="BF20" i="298" s="1"/>
  <c r="G20" i="298"/>
  <c r="BA19" i="298"/>
  <c r="BE19" i="298" s="1"/>
  <c r="BF19" i="298" s="1"/>
  <c r="BA18" i="298"/>
  <c r="BE18" i="298" s="1"/>
  <c r="BF18" i="298" s="1"/>
  <c r="BA17" i="298"/>
  <c r="BE17" i="298" s="1"/>
  <c r="BF17" i="298" s="1"/>
  <c r="G17" i="298"/>
  <c r="BA16" i="298"/>
  <c r="BE16" i="298" s="1"/>
  <c r="BF16" i="298" s="1"/>
  <c r="BA15" i="298"/>
  <c r="G15" i="298"/>
  <c r="AS38" i="297"/>
  <c r="BA36" i="297"/>
  <c r="BE36" i="297" s="1"/>
  <c r="BF36" i="297" s="1"/>
  <c r="BA35" i="297"/>
  <c r="BE35" i="297" s="1"/>
  <c r="BF35" i="297" s="1"/>
  <c r="G35" i="297"/>
  <c r="BA34" i="297"/>
  <c r="BE34" i="297" s="1"/>
  <c r="BF34" i="297" s="1"/>
  <c r="G34" i="297"/>
  <c r="BA33" i="297"/>
  <c r="BE33" i="297" s="1"/>
  <c r="BF33" i="297" s="1"/>
  <c r="G33" i="297"/>
  <c r="BA32" i="297"/>
  <c r="BE32" i="297" s="1"/>
  <c r="BF32" i="297" s="1"/>
  <c r="G32" i="297"/>
  <c r="BA31" i="297"/>
  <c r="BE31" i="297" s="1"/>
  <c r="BF31" i="297" s="1"/>
  <c r="G31" i="297"/>
  <c r="BA30" i="297"/>
  <c r="BE30" i="297" s="1"/>
  <c r="BF30" i="297" s="1"/>
  <c r="G30" i="297"/>
  <c r="BA29" i="297"/>
  <c r="BE29" i="297" s="1"/>
  <c r="BF29" i="297" s="1"/>
  <c r="G29" i="297"/>
  <c r="BA28" i="297"/>
  <c r="BE28" i="297" s="1"/>
  <c r="BF28" i="297" s="1"/>
  <c r="G28" i="297"/>
  <c r="BA27" i="297"/>
  <c r="BE27" i="297" s="1"/>
  <c r="BF27" i="297" s="1"/>
  <c r="G27" i="297"/>
  <c r="BA26" i="297"/>
  <c r="BE26" i="297" s="1"/>
  <c r="BF26" i="297" s="1"/>
  <c r="G26" i="297"/>
  <c r="BA25" i="297"/>
  <c r="BE25" i="297" s="1"/>
  <c r="BF25" i="297" s="1"/>
  <c r="G25" i="297"/>
  <c r="BA24" i="297"/>
  <c r="BE24" i="297" s="1"/>
  <c r="BF24" i="297" s="1"/>
  <c r="BA23" i="297"/>
  <c r="BE23" i="297" s="1"/>
  <c r="BF23" i="297" s="1"/>
  <c r="G23" i="297"/>
  <c r="BA22" i="297"/>
  <c r="BE22" i="297" s="1"/>
  <c r="BF22" i="297" s="1"/>
  <c r="G22" i="297"/>
  <c r="BA21" i="297"/>
  <c r="BE21" i="297" s="1"/>
  <c r="BF21" i="297" s="1"/>
  <c r="BA20" i="297"/>
  <c r="BE20" i="297" s="1"/>
  <c r="BF20" i="297" s="1"/>
  <c r="G20" i="297"/>
  <c r="BA19" i="297"/>
  <c r="BE19" i="297" s="1"/>
  <c r="BF19" i="297" s="1"/>
  <c r="BA18" i="297"/>
  <c r="BE18" i="297" s="1"/>
  <c r="BF18" i="297" s="1"/>
  <c r="BA17" i="297"/>
  <c r="BE17" i="297" s="1"/>
  <c r="BF17" i="297" s="1"/>
  <c r="G17" i="297"/>
  <c r="BA16" i="297"/>
  <c r="BE16" i="297" s="1"/>
  <c r="BF16" i="297" s="1"/>
  <c r="BA15" i="297"/>
  <c r="G15" i="297"/>
  <c r="AS38" i="296"/>
  <c r="BA36" i="296"/>
  <c r="BE36" i="296" s="1"/>
  <c r="BF36" i="296" s="1"/>
  <c r="BA35" i="296"/>
  <c r="BE35" i="296" s="1"/>
  <c r="BF35" i="296" s="1"/>
  <c r="G35" i="296"/>
  <c r="BA34" i="296"/>
  <c r="BE34" i="296" s="1"/>
  <c r="BF34" i="296" s="1"/>
  <c r="G34" i="296"/>
  <c r="BA33" i="296"/>
  <c r="BE33" i="296" s="1"/>
  <c r="BF33" i="296" s="1"/>
  <c r="G33" i="296"/>
  <c r="BA32" i="296"/>
  <c r="BE32" i="296" s="1"/>
  <c r="BF32" i="296" s="1"/>
  <c r="G32" i="296"/>
  <c r="BA31" i="296"/>
  <c r="BE31" i="296" s="1"/>
  <c r="BF31" i="296" s="1"/>
  <c r="G31" i="296"/>
  <c r="BA30" i="296"/>
  <c r="BE30" i="296" s="1"/>
  <c r="BF30" i="296" s="1"/>
  <c r="G30" i="296"/>
  <c r="BA29" i="296"/>
  <c r="BE29" i="296" s="1"/>
  <c r="BF29" i="296" s="1"/>
  <c r="G29" i="296"/>
  <c r="BA28" i="296"/>
  <c r="BE28" i="296" s="1"/>
  <c r="BF28" i="296" s="1"/>
  <c r="G28" i="296"/>
  <c r="BA27" i="296"/>
  <c r="BE27" i="296" s="1"/>
  <c r="BF27" i="296" s="1"/>
  <c r="G27" i="296"/>
  <c r="BA26" i="296"/>
  <c r="BE26" i="296" s="1"/>
  <c r="BF26" i="296" s="1"/>
  <c r="G26" i="296"/>
  <c r="BA25" i="296"/>
  <c r="BE25" i="296" s="1"/>
  <c r="BF25" i="296" s="1"/>
  <c r="G25" i="296"/>
  <c r="BA24" i="296"/>
  <c r="BE24" i="296" s="1"/>
  <c r="BF24" i="296" s="1"/>
  <c r="BA23" i="296"/>
  <c r="BE23" i="296" s="1"/>
  <c r="BF23" i="296" s="1"/>
  <c r="G23" i="296"/>
  <c r="BA22" i="296"/>
  <c r="BE22" i="296" s="1"/>
  <c r="BF22" i="296" s="1"/>
  <c r="G22" i="296"/>
  <c r="BA21" i="296"/>
  <c r="BE21" i="296" s="1"/>
  <c r="BF21" i="296" s="1"/>
  <c r="BA20" i="296"/>
  <c r="BE20" i="296" s="1"/>
  <c r="BF20" i="296" s="1"/>
  <c r="G20" i="296"/>
  <c r="BA19" i="296"/>
  <c r="BE19" i="296" s="1"/>
  <c r="BF19" i="296" s="1"/>
  <c r="BA18" i="296"/>
  <c r="BE18" i="296" s="1"/>
  <c r="BF18" i="296" s="1"/>
  <c r="BA17" i="296"/>
  <c r="BE17" i="296" s="1"/>
  <c r="BF17" i="296" s="1"/>
  <c r="G17" i="296"/>
  <c r="BA16" i="296"/>
  <c r="BE16" i="296" s="1"/>
  <c r="BF16" i="296" s="1"/>
  <c r="BA15" i="296"/>
  <c r="G15" i="296"/>
  <c r="AS38" i="295"/>
  <c r="BA36" i="295"/>
  <c r="BE36" i="295" s="1"/>
  <c r="BF36" i="295" s="1"/>
  <c r="BA35" i="295"/>
  <c r="BE35" i="295" s="1"/>
  <c r="BF35" i="295" s="1"/>
  <c r="G35" i="295"/>
  <c r="BA34" i="295"/>
  <c r="BE34" i="295" s="1"/>
  <c r="BF34" i="295" s="1"/>
  <c r="G34" i="295"/>
  <c r="BA33" i="295"/>
  <c r="BE33" i="295" s="1"/>
  <c r="BF33" i="295" s="1"/>
  <c r="G33" i="295"/>
  <c r="BA32" i="295"/>
  <c r="BE32" i="295" s="1"/>
  <c r="BF32" i="295" s="1"/>
  <c r="G32" i="295"/>
  <c r="BA31" i="295"/>
  <c r="BE31" i="295" s="1"/>
  <c r="BF31" i="295" s="1"/>
  <c r="G31" i="295"/>
  <c r="BA30" i="295"/>
  <c r="BE30" i="295" s="1"/>
  <c r="BF30" i="295" s="1"/>
  <c r="G30" i="295"/>
  <c r="BA29" i="295"/>
  <c r="BE29" i="295" s="1"/>
  <c r="BF29" i="295" s="1"/>
  <c r="G29" i="295"/>
  <c r="BA28" i="295"/>
  <c r="BE28" i="295" s="1"/>
  <c r="BF28" i="295" s="1"/>
  <c r="G28" i="295"/>
  <c r="BA27" i="295"/>
  <c r="BE27" i="295" s="1"/>
  <c r="BF27" i="295" s="1"/>
  <c r="G27" i="295"/>
  <c r="BA26" i="295"/>
  <c r="BE26" i="295" s="1"/>
  <c r="BF26" i="295" s="1"/>
  <c r="G26" i="295"/>
  <c r="BA25" i="295"/>
  <c r="BE25" i="295" s="1"/>
  <c r="BF25" i="295" s="1"/>
  <c r="G25" i="295"/>
  <c r="BA24" i="295"/>
  <c r="BE24" i="295" s="1"/>
  <c r="BF24" i="295" s="1"/>
  <c r="BA23" i="295"/>
  <c r="BE23" i="295" s="1"/>
  <c r="BF23" i="295" s="1"/>
  <c r="G23" i="295"/>
  <c r="BA22" i="295"/>
  <c r="BE22" i="295" s="1"/>
  <c r="BF22" i="295" s="1"/>
  <c r="G22" i="295"/>
  <c r="BA21" i="295"/>
  <c r="BE21" i="295" s="1"/>
  <c r="BF21" i="295" s="1"/>
  <c r="BA20" i="295"/>
  <c r="BE20" i="295" s="1"/>
  <c r="BF20" i="295" s="1"/>
  <c r="G20" i="295"/>
  <c r="BA19" i="295"/>
  <c r="BE19" i="295" s="1"/>
  <c r="BF19" i="295" s="1"/>
  <c r="BA18" i="295"/>
  <c r="BE18" i="295" s="1"/>
  <c r="BF18" i="295" s="1"/>
  <c r="BA17" i="295"/>
  <c r="BE17" i="295" s="1"/>
  <c r="BF17" i="295" s="1"/>
  <c r="G17" i="295"/>
  <c r="BA16" i="295"/>
  <c r="BE16" i="295" s="1"/>
  <c r="BF16" i="295" s="1"/>
  <c r="BA15" i="295"/>
  <c r="G15" i="295"/>
  <c r="AS38" i="294"/>
  <c r="BA36" i="294"/>
  <c r="BE36" i="294" s="1"/>
  <c r="BF36" i="294" s="1"/>
  <c r="BA35" i="294"/>
  <c r="BE35" i="294" s="1"/>
  <c r="BF35" i="294" s="1"/>
  <c r="G35" i="294"/>
  <c r="BA34" i="294"/>
  <c r="BE34" i="294" s="1"/>
  <c r="BF34" i="294" s="1"/>
  <c r="G34" i="294"/>
  <c r="BA33" i="294"/>
  <c r="BE33" i="294" s="1"/>
  <c r="BF33" i="294" s="1"/>
  <c r="G33" i="294"/>
  <c r="BA32" i="294"/>
  <c r="BE32" i="294" s="1"/>
  <c r="BF32" i="294" s="1"/>
  <c r="G32" i="294"/>
  <c r="BA31" i="294"/>
  <c r="BE31" i="294" s="1"/>
  <c r="BF31" i="294" s="1"/>
  <c r="G31" i="294"/>
  <c r="BA30" i="294"/>
  <c r="BE30" i="294" s="1"/>
  <c r="BF30" i="294" s="1"/>
  <c r="G30" i="294"/>
  <c r="BA29" i="294"/>
  <c r="BE29" i="294" s="1"/>
  <c r="BF29" i="294" s="1"/>
  <c r="G29" i="294"/>
  <c r="BA28" i="294"/>
  <c r="BE28" i="294" s="1"/>
  <c r="BF28" i="294" s="1"/>
  <c r="G28" i="294"/>
  <c r="BA27" i="294"/>
  <c r="BE27" i="294" s="1"/>
  <c r="BF27" i="294" s="1"/>
  <c r="G27" i="294"/>
  <c r="BA26" i="294"/>
  <c r="BE26" i="294" s="1"/>
  <c r="BF26" i="294" s="1"/>
  <c r="G26" i="294"/>
  <c r="BA25" i="294"/>
  <c r="BE25" i="294" s="1"/>
  <c r="BF25" i="294" s="1"/>
  <c r="G25" i="294"/>
  <c r="BA24" i="294"/>
  <c r="BE24" i="294" s="1"/>
  <c r="BF24" i="294" s="1"/>
  <c r="BA23" i="294"/>
  <c r="BE23" i="294" s="1"/>
  <c r="BF23" i="294" s="1"/>
  <c r="G23" i="294"/>
  <c r="BA22" i="294"/>
  <c r="BE22" i="294" s="1"/>
  <c r="BF22" i="294" s="1"/>
  <c r="G22" i="294"/>
  <c r="BA21" i="294"/>
  <c r="BE21" i="294" s="1"/>
  <c r="BF21" i="294" s="1"/>
  <c r="BA20" i="294"/>
  <c r="BE20" i="294" s="1"/>
  <c r="BF20" i="294" s="1"/>
  <c r="G20" i="294"/>
  <c r="BA19" i="294"/>
  <c r="BE19" i="294" s="1"/>
  <c r="BF19" i="294" s="1"/>
  <c r="BA18" i="294"/>
  <c r="BE18" i="294" s="1"/>
  <c r="BF18" i="294" s="1"/>
  <c r="BA17" i="294"/>
  <c r="BE17" i="294" s="1"/>
  <c r="BF17" i="294" s="1"/>
  <c r="G17" i="294"/>
  <c r="BA16" i="294"/>
  <c r="BE16" i="294" s="1"/>
  <c r="BF16" i="294" s="1"/>
  <c r="BA15" i="294"/>
  <c r="G15" i="294"/>
  <c r="AS38" i="293"/>
  <c r="BA36" i="293"/>
  <c r="BE36" i="293" s="1"/>
  <c r="BF36" i="293" s="1"/>
  <c r="BA35" i="293"/>
  <c r="BE35" i="293" s="1"/>
  <c r="BF35" i="293" s="1"/>
  <c r="G35" i="293"/>
  <c r="BA34" i="293"/>
  <c r="BE34" i="293" s="1"/>
  <c r="BF34" i="293" s="1"/>
  <c r="G34" i="293"/>
  <c r="BA33" i="293"/>
  <c r="BE33" i="293" s="1"/>
  <c r="BF33" i="293" s="1"/>
  <c r="G33" i="293"/>
  <c r="BA32" i="293"/>
  <c r="BE32" i="293" s="1"/>
  <c r="BF32" i="293" s="1"/>
  <c r="G32" i="293"/>
  <c r="BA31" i="293"/>
  <c r="BE31" i="293" s="1"/>
  <c r="BF31" i="293" s="1"/>
  <c r="G31" i="293"/>
  <c r="BA30" i="293"/>
  <c r="BE30" i="293" s="1"/>
  <c r="BF30" i="293" s="1"/>
  <c r="G30" i="293"/>
  <c r="BA29" i="293"/>
  <c r="BE29" i="293" s="1"/>
  <c r="BF29" i="293" s="1"/>
  <c r="G29" i="293"/>
  <c r="BA28" i="293"/>
  <c r="BE28" i="293" s="1"/>
  <c r="BF28" i="293" s="1"/>
  <c r="G28" i="293"/>
  <c r="BA27" i="293"/>
  <c r="BE27" i="293" s="1"/>
  <c r="BF27" i="293" s="1"/>
  <c r="G27" i="293"/>
  <c r="BA26" i="293"/>
  <c r="BE26" i="293" s="1"/>
  <c r="BF26" i="293" s="1"/>
  <c r="G26" i="293"/>
  <c r="BA25" i="293"/>
  <c r="BE25" i="293" s="1"/>
  <c r="BF25" i="293" s="1"/>
  <c r="G25" i="293"/>
  <c r="BA24" i="293"/>
  <c r="BE24" i="293" s="1"/>
  <c r="BF24" i="293" s="1"/>
  <c r="BA23" i="293"/>
  <c r="BE23" i="293" s="1"/>
  <c r="BF23" i="293" s="1"/>
  <c r="G23" i="293"/>
  <c r="BA22" i="293"/>
  <c r="BE22" i="293" s="1"/>
  <c r="BF22" i="293" s="1"/>
  <c r="G22" i="293"/>
  <c r="BA21" i="293"/>
  <c r="BE21" i="293" s="1"/>
  <c r="BF21" i="293" s="1"/>
  <c r="BA20" i="293"/>
  <c r="BE20" i="293" s="1"/>
  <c r="BF20" i="293" s="1"/>
  <c r="G20" i="293"/>
  <c r="BA19" i="293"/>
  <c r="BE19" i="293" s="1"/>
  <c r="BF19" i="293" s="1"/>
  <c r="BA18" i="293"/>
  <c r="BE18" i="293" s="1"/>
  <c r="BF18" i="293" s="1"/>
  <c r="BA17" i="293"/>
  <c r="BE17" i="293" s="1"/>
  <c r="BF17" i="293" s="1"/>
  <c r="G17" i="293"/>
  <c r="BA16" i="293"/>
  <c r="BE16" i="293" s="1"/>
  <c r="BF16" i="293" s="1"/>
  <c r="BA15" i="293"/>
  <c r="G15" i="293"/>
  <c r="AS38" i="292"/>
  <c r="BA36" i="292"/>
  <c r="BE36" i="292" s="1"/>
  <c r="BF36" i="292" s="1"/>
  <c r="BA35" i="292"/>
  <c r="BE35" i="292" s="1"/>
  <c r="BF35" i="292" s="1"/>
  <c r="G35" i="292"/>
  <c r="BA34" i="292"/>
  <c r="BE34" i="292" s="1"/>
  <c r="BF34" i="292" s="1"/>
  <c r="G34" i="292"/>
  <c r="BA33" i="292"/>
  <c r="BE33" i="292" s="1"/>
  <c r="BF33" i="292" s="1"/>
  <c r="G33" i="292"/>
  <c r="BA32" i="292"/>
  <c r="BE32" i="292" s="1"/>
  <c r="BF32" i="292" s="1"/>
  <c r="G32" i="292"/>
  <c r="BA31" i="292"/>
  <c r="BE31" i="292" s="1"/>
  <c r="BF31" i="292" s="1"/>
  <c r="G31" i="292"/>
  <c r="BA30" i="292"/>
  <c r="BE30" i="292" s="1"/>
  <c r="BF30" i="292" s="1"/>
  <c r="G30" i="292"/>
  <c r="BA29" i="292"/>
  <c r="BE29" i="292" s="1"/>
  <c r="BF29" i="292" s="1"/>
  <c r="G29" i="292"/>
  <c r="BA28" i="292"/>
  <c r="BE28" i="292" s="1"/>
  <c r="BF28" i="292" s="1"/>
  <c r="G28" i="292"/>
  <c r="BA27" i="292"/>
  <c r="BE27" i="292" s="1"/>
  <c r="BF27" i="292" s="1"/>
  <c r="G27" i="292"/>
  <c r="BA26" i="292"/>
  <c r="BE26" i="292" s="1"/>
  <c r="BF26" i="292" s="1"/>
  <c r="G26" i="292"/>
  <c r="BA25" i="292"/>
  <c r="BE25" i="292" s="1"/>
  <c r="BF25" i="292" s="1"/>
  <c r="G25" i="292"/>
  <c r="BA24" i="292"/>
  <c r="BE24" i="292" s="1"/>
  <c r="BF24" i="292" s="1"/>
  <c r="BA23" i="292"/>
  <c r="BE23" i="292" s="1"/>
  <c r="BF23" i="292" s="1"/>
  <c r="G23" i="292"/>
  <c r="BA22" i="292"/>
  <c r="BE22" i="292" s="1"/>
  <c r="BF22" i="292" s="1"/>
  <c r="G22" i="292"/>
  <c r="BA21" i="292"/>
  <c r="BE21" i="292" s="1"/>
  <c r="BF21" i="292" s="1"/>
  <c r="BA20" i="292"/>
  <c r="BE20" i="292" s="1"/>
  <c r="BF20" i="292" s="1"/>
  <c r="G20" i="292"/>
  <c r="BA19" i="292"/>
  <c r="BE19" i="292" s="1"/>
  <c r="BF19" i="292" s="1"/>
  <c r="BA18" i="292"/>
  <c r="BE18" i="292" s="1"/>
  <c r="BF18" i="292" s="1"/>
  <c r="BA17" i="292"/>
  <c r="BE17" i="292" s="1"/>
  <c r="BF17" i="292" s="1"/>
  <c r="G17" i="292"/>
  <c r="BA16" i="292"/>
  <c r="BA15" i="292"/>
  <c r="BE15" i="292" s="1"/>
  <c r="BF15" i="292" s="1"/>
  <c r="G15" i="292"/>
  <c r="AS38" i="291"/>
  <c r="BA36" i="291"/>
  <c r="BE36" i="291" s="1"/>
  <c r="BF36" i="291" s="1"/>
  <c r="BA35" i="291"/>
  <c r="BE35" i="291" s="1"/>
  <c r="BF35" i="291" s="1"/>
  <c r="G35" i="291"/>
  <c r="BA34" i="291"/>
  <c r="BE34" i="291" s="1"/>
  <c r="BF34" i="291" s="1"/>
  <c r="G34" i="291"/>
  <c r="BA33" i="291"/>
  <c r="BE33" i="291" s="1"/>
  <c r="BF33" i="291" s="1"/>
  <c r="G33" i="291"/>
  <c r="BA32" i="291"/>
  <c r="BE32" i="291" s="1"/>
  <c r="BF32" i="291" s="1"/>
  <c r="G32" i="291"/>
  <c r="BA31" i="291"/>
  <c r="BE31" i="291" s="1"/>
  <c r="BF31" i="291" s="1"/>
  <c r="G31" i="291"/>
  <c r="BA30" i="291"/>
  <c r="BE30" i="291" s="1"/>
  <c r="BF30" i="291" s="1"/>
  <c r="G30" i="291"/>
  <c r="BA29" i="291"/>
  <c r="BE29" i="291" s="1"/>
  <c r="BF29" i="291" s="1"/>
  <c r="G29" i="291"/>
  <c r="BA28" i="291"/>
  <c r="BE28" i="291" s="1"/>
  <c r="BF28" i="291" s="1"/>
  <c r="G28" i="291"/>
  <c r="BA27" i="291"/>
  <c r="BE27" i="291" s="1"/>
  <c r="BF27" i="291" s="1"/>
  <c r="G27" i="291"/>
  <c r="BA26" i="291"/>
  <c r="BE26" i="291" s="1"/>
  <c r="BF26" i="291" s="1"/>
  <c r="G26" i="291"/>
  <c r="BA25" i="291"/>
  <c r="BE25" i="291" s="1"/>
  <c r="BF25" i="291" s="1"/>
  <c r="G25" i="291"/>
  <c r="BA24" i="291"/>
  <c r="BE24" i="291" s="1"/>
  <c r="BF24" i="291" s="1"/>
  <c r="BA23" i="291"/>
  <c r="BE23" i="291" s="1"/>
  <c r="BF23" i="291" s="1"/>
  <c r="G23" i="291"/>
  <c r="BA22" i="291"/>
  <c r="BE22" i="291" s="1"/>
  <c r="BF22" i="291" s="1"/>
  <c r="G22" i="291"/>
  <c r="BA21" i="291"/>
  <c r="BE21" i="291" s="1"/>
  <c r="BF21" i="291" s="1"/>
  <c r="BA20" i="291"/>
  <c r="BE20" i="291" s="1"/>
  <c r="BF20" i="291" s="1"/>
  <c r="G20" i="291"/>
  <c r="BA19" i="291"/>
  <c r="BE19" i="291" s="1"/>
  <c r="BF19" i="291" s="1"/>
  <c r="BA18" i="291"/>
  <c r="BE18" i="291" s="1"/>
  <c r="BF18" i="291" s="1"/>
  <c r="BA17" i="291"/>
  <c r="BE17" i="291" s="1"/>
  <c r="BF17" i="291" s="1"/>
  <c r="G17" i="291"/>
  <c r="BA16" i="291"/>
  <c r="BE16" i="291" s="1"/>
  <c r="BF16" i="291" s="1"/>
  <c r="BA15" i="291"/>
  <c r="G15" i="291"/>
  <c r="AS38" i="290"/>
  <c r="BA36" i="290"/>
  <c r="BE36" i="290" s="1"/>
  <c r="BF36" i="290" s="1"/>
  <c r="BA35" i="290"/>
  <c r="BE35" i="290" s="1"/>
  <c r="BF35" i="290" s="1"/>
  <c r="G35" i="290"/>
  <c r="BA34" i="290"/>
  <c r="BE34" i="290" s="1"/>
  <c r="BF34" i="290" s="1"/>
  <c r="G34" i="290"/>
  <c r="BA33" i="290"/>
  <c r="BE33" i="290" s="1"/>
  <c r="BF33" i="290" s="1"/>
  <c r="G33" i="290"/>
  <c r="BA32" i="290"/>
  <c r="BE32" i="290" s="1"/>
  <c r="BF32" i="290" s="1"/>
  <c r="G32" i="290"/>
  <c r="BA31" i="290"/>
  <c r="BE31" i="290" s="1"/>
  <c r="BF31" i="290" s="1"/>
  <c r="G31" i="290"/>
  <c r="BA30" i="290"/>
  <c r="BE30" i="290" s="1"/>
  <c r="BF30" i="290" s="1"/>
  <c r="G30" i="290"/>
  <c r="BA29" i="290"/>
  <c r="BE29" i="290" s="1"/>
  <c r="BF29" i="290" s="1"/>
  <c r="G29" i="290"/>
  <c r="BA28" i="290"/>
  <c r="BE28" i="290" s="1"/>
  <c r="BF28" i="290" s="1"/>
  <c r="G28" i="290"/>
  <c r="BA27" i="290"/>
  <c r="BE27" i="290" s="1"/>
  <c r="BF27" i="290" s="1"/>
  <c r="G27" i="290"/>
  <c r="BA26" i="290"/>
  <c r="BE26" i="290" s="1"/>
  <c r="BF26" i="290" s="1"/>
  <c r="G26" i="290"/>
  <c r="BA25" i="290"/>
  <c r="BE25" i="290" s="1"/>
  <c r="BF25" i="290" s="1"/>
  <c r="G25" i="290"/>
  <c r="BA24" i="290"/>
  <c r="BE24" i="290" s="1"/>
  <c r="BF24" i="290" s="1"/>
  <c r="BA23" i="290"/>
  <c r="BE23" i="290" s="1"/>
  <c r="BF23" i="290" s="1"/>
  <c r="G23" i="290"/>
  <c r="BA22" i="290"/>
  <c r="BE22" i="290" s="1"/>
  <c r="BF22" i="290" s="1"/>
  <c r="G22" i="290"/>
  <c r="BA21" i="290"/>
  <c r="BE21" i="290" s="1"/>
  <c r="BF21" i="290" s="1"/>
  <c r="BA20" i="290"/>
  <c r="BE20" i="290" s="1"/>
  <c r="BF20" i="290" s="1"/>
  <c r="G20" i="290"/>
  <c r="BA19" i="290"/>
  <c r="BE19" i="290" s="1"/>
  <c r="BF19" i="290" s="1"/>
  <c r="BA18" i="290"/>
  <c r="BE18" i="290" s="1"/>
  <c r="BF18" i="290" s="1"/>
  <c r="BA17" i="290"/>
  <c r="BE17" i="290" s="1"/>
  <c r="BF17" i="290" s="1"/>
  <c r="G17" i="290"/>
  <c r="BA16" i="290"/>
  <c r="BE16" i="290" s="1"/>
  <c r="BF16" i="290" s="1"/>
  <c r="BA15" i="290"/>
  <c r="G15" i="290"/>
  <c r="AS38" i="289"/>
  <c r="BA36" i="289"/>
  <c r="BE36" i="289" s="1"/>
  <c r="BF36" i="289" s="1"/>
  <c r="BA35" i="289"/>
  <c r="BE35" i="289" s="1"/>
  <c r="BF35" i="289" s="1"/>
  <c r="G35" i="289"/>
  <c r="BA34" i="289"/>
  <c r="BE34" i="289" s="1"/>
  <c r="BF34" i="289" s="1"/>
  <c r="G34" i="289"/>
  <c r="BA33" i="289"/>
  <c r="BE33" i="289" s="1"/>
  <c r="BF33" i="289" s="1"/>
  <c r="G33" i="289"/>
  <c r="BA32" i="289"/>
  <c r="BE32" i="289" s="1"/>
  <c r="BF32" i="289" s="1"/>
  <c r="G32" i="289"/>
  <c r="BA31" i="289"/>
  <c r="BE31" i="289" s="1"/>
  <c r="BF31" i="289" s="1"/>
  <c r="G31" i="289"/>
  <c r="BA30" i="289"/>
  <c r="BE30" i="289" s="1"/>
  <c r="BF30" i="289" s="1"/>
  <c r="G30" i="289"/>
  <c r="BA29" i="289"/>
  <c r="BE29" i="289" s="1"/>
  <c r="BF29" i="289" s="1"/>
  <c r="G29" i="289"/>
  <c r="BA28" i="289"/>
  <c r="BE28" i="289" s="1"/>
  <c r="BF28" i="289" s="1"/>
  <c r="G28" i="289"/>
  <c r="BA27" i="289"/>
  <c r="BE27" i="289" s="1"/>
  <c r="BF27" i="289" s="1"/>
  <c r="G27" i="289"/>
  <c r="BA26" i="289"/>
  <c r="BE26" i="289" s="1"/>
  <c r="BF26" i="289" s="1"/>
  <c r="G26" i="289"/>
  <c r="BA25" i="289"/>
  <c r="BE25" i="289" s="1"/>
  <c r="BF25" i="289" s="1"/>
  <c r="G25" i="289"/>
  <c r="BA24" i="289"/>
  <c r="BE24" i="289" s="1"/>
  <c r="BF24" i="289" s="1"/>
  <c r="BA23" i="289"/>
  <c r="BE23" i="289" s="1"/>
  <c r="BF23" i="289" s="1"/>
  <c r="G23" i="289"/>
  <c r="BA22" i="289"/>
  <c r="BE22" i="289" s="1"/>
  <c r="BF22" i="289" s="1"/>
  <c r="G22" i="289"/>
  <c r="BA21" i="289"/>
  <c r="BE21" i="289" s="1"/>
  <c r="BF21" i="289" s="1"/>
  <c r="BA20" i="289"/>
  <c r="BE20" i="289" s="1"/>
  <c r="BF20" i="289" s="1"/>
  <c r="G20" i="289"/>
  <c r="BA19" i="289"/>
  <c r="BE19" i="289" s="1"/>
  <c r="BF19" i="289" s="1"/>
  <c r="BA18" i="289"/>
  <c r="BE18" i="289" s="1"/>
  <c r="BF18" i="289" s="1"/>
  <c r="BA17" i="289"/>
  <c r="BE17" i="289" s="1"/>
  <c r="BF17" i="289" s="1"/>
  <c r="G17" i="289"/>
  <c r="BA16" i="289"/>
  <c r="BE16" i="289" s="1"/>
  <c r="BF16" i="289" s="1"/>
  <c r="BA15" i="289"/>
  <c r="G15" i="289"/>
  <c r="BC15" i="298" l="1"/>
  <c r="BD15" i="298" s="1"/>
  <c r="BC15" i="304"/>
  <c r="BD15" i="304" s="1"/>
  <c r="BC15" i="291"/>
  <c r="BD15" i="291" s="1"/>
  <c r="BC15" i="290"/>
  <c r="BD15" i="290" s="1"/>
  <c r="BC18" i="301"/>
  <c r="BD18" i="301" s="1"/>
  <c r="BC18" i="303"/>
  <c r="BD18" i="303" s="1"/>
  <c r="BC18" i="289"/>
  <c r="BD18" i="289" s="1"/>
  <c r="BC18" i="297"/>
  <c r="BD18" i="297" s="1"/>
  <c r="BC19" i="294"/>
  <c r="BD19" i="294" s="1"/>
  <c r="BC15" i="294"/>
  <c r="BD15" i="294" s="1"/>
  <c r="BC19" i="295"/>
  <c r="BD19" i="295" s="1"/>
  <c r="BC15" i="295"/>
  <c r="BD15" i="295" s="1"/>
  <c r="BC19" i="296"/>
  <c r="BD19" i="296" s="1"/>
  <c r="BC15" i="296"/>
  <c r="BD15" i="296" s="1"/>
  <c r="BC19" i="290"/>
  <c r="BD19" i="290" s="1"/>
  <c r="BE15" i="290"/>
  <c r="BF15" i="290" s="1"/>
  <c r="BC19" i="291"/>
  <c r="BD19" i="291" s="1"/>
  <c r="BE15" i="291"/>
  <c r="BF15" i="291" s="1"/>
  <c r="BC19" i="292"/>
  <c r="BD19" i="292" s="1"/>
  <c r="BC15" i="292"/>
  <c r="BD15" i="292" s="1"/>
  <c r="BE15" i="294"/>
  <c r="BF15" i="294" s="1"/>
  <c r="BE15" i="295"/>
  <c r="BF15" i="295" s="1"/>
  <c r="BE15" i="296"/>
  <c r="BF15" i="296" s="1"/>
  <c r="BC15" i="299"/>
  <c r="BD15" i="299" s="1"/>
  <c r="BC15" i="305"/>
  <c r="BD15" i="305" s="1"/>
  <c r="BC18" i="292"/>
  <c r="BD18" i="292" s="1"/>
  <c r="BC18" i="293"/>
  <c r="BD18" i="293" s="1"/>
  <c r="BC19" i="298"/>
  <c r="BD19" i="298" s="1"/>
  <c r="BE15" i="298"/>
  <c r="BF15" i="298" s="1"/>
  <c r="BC19" i="299"/>
  <c r="BD19" i="299" s="1"/>
  <c r="BE15" i="299"/>
  <c r="BF15" i="299" s="1"/>
  <c r="BC18" i="300"/>
  <c r="BD18" i="300" s="1"/>
  <c r="BC18" i="302"/>
  <c r="BD18" i="302" s="1"/>
  <c r="BC19" i="304"/>
  <c r="BD19" i="304" s="1"/>
  <c r="BE15" i="304"/>
  <c r="BF15" i="304" s="1"/>
  <c r="BC19" i="305"/>
  <c r="BD19" i="305" s="1"/>
  <c r="BE15" i="305"/>
  <c r="BF15" i="305" s="1"/>
  <c r="BC18" i="305"/>
  <c r="BD18" i="305" s="1"/>
  <c r="BC16" i="305"/>
  <c r="BD16" i="305" s="1"/>
  <c r="BC17" i="305"/>
  <c r="BD17" i="305" s="1"/>
  <c r="BC18" i="304"/>
  <c r="BD18" i="304" s="1"/>
  <c r="BC16" i="304"/>
  <c r="BD16" i="304" s="1"/>
  <c r="BC17" i="304"/>
  <c r="BD17" i="304" s="1"/>
  <c r="BC16" i="303"/>
  <c r="BD16" i="303" s="1"/>
  <c r="BC17" i="303"/>
  <c r="BD17" i="303" s="1"/>
  <c r="BC19" i="303"/>
  <c r="BD19" i="303" s="1"/>
  <c r="BC15" i="303"/>
  <c r="BD15" i="303" s="1"/>
  <c r="BE15" i="303"/>
  <c r="BF15" i="303" s="1"/>
  <c r="BC16" i="302"/>
  <c r="BD16" i="302" s="1"/>
  <c r="BC17" i="302"/>
  <c r="BD17" i="302" s="1"/>
  <c r="BC19" i="302"/>
  <c r="BD19" i="302" s="1"/>
  <c r="BC15" i="302"/>
  <c r="BD15" i="302" s="1"/>
  <c r="BE15" i="302"/>
  <c r="BF15" i="302" s="1"/>
  <c r="BC16" i="301"/>
  <c r="BD16" i="301" s="1"/>
  <c r="BC17" i="301"/>
  <c r="BD17" i="301" s="1"/>
  <c r="BC19" i="301"/>
  <c r="BD19" i="301" s="1"/>
  <c r="BC15" i="301"/>
  <c r="BD15" i="301" s="1"/>
  <c r="BE15" i="301"/>
  <c r="BF15" i="301" s="1"/>
  <c r="BC16" i="300"/>
  <c r="BD16" i="300" s="1"/>
  <c r="BC17" i="300"/>
  <c r="BD17" i="300" s="1"/>
  <c r="BC19" i="300"/>
  <c r="BD19" i="300" s="1"/>
  <c r="BC15" i="300"/>
  <c r="BD15" i="300" s="1"/>
  <c r="BE15" i="300"/>
  <c r="BF15" i="300" s="1"/>
  <c r="BC18" i="299"/>
  <c r="BD18" i="299" s="1"/>
  <c r="BC16" i="299"/>
  <c r="BD16" i="299" s="1"/>
  <c r="BC17" i="299"/>
  <c r="BD17" i="299" s="1"/>
  <c r="BC18" i="298"/>
  <c r="BD18" i="298" s="1"/>
  <c r="BC16" i="298"/>
  <c r="BD16" i="298" s="1"/>
  <c r="BC17" i="298"/>
  <c r="BD17" i="298" s="1"/>
  <c r="BC16" i="297"/>
  <c r="BD16" i="297" s="1"/>
  <c r="BC17" i="297"/>
  <c r="BD17" i="297" s="1"/>
  <c r="BC19" i="297"/>
  <c r="BD19" i="297" s="1"/>
  <c r="BC15" i="297"/>
  <c r="BD15" i="297" s="1"/>
  <c r="BE15" i="297"/>
  <c r="BF15" i="297" s="1"/>
  <c r="BC18" i="296"/>
  <c r="BD18" i="296" s="1"/>
  <c r="BC16" i="296"/>
  <c r="BD16" i="296" s="1"/>
  <c r="BC17" i="296"/>
  <c r="BD17" i="296" s="1"/>
  <c r="BC18" i="295"/>
  <c r="BD18" i="295" s="1"/>
  <c r="BC16" i="295"/>
  <c r="BD16" i="295" s="1"/>
  <c r="BC17" i="295"/>
  <c r="BD17" i="295" s="1"/>
  <c r="BC18" i="294"/>
  <c r="BD18" i="294" s="1"/>
  <c r="BC16" i="294"/>
  <c r="BD16" i="294" s="1"/>
  <c r="BC17" i="294"/>
  <c r="BD17" i="294" s="1"/>
  <c r="BC16" i="293"/>
  <c r="BD16" i="293" s="1"/>
  <c r="BC17" i="293"/>
  <c r="BD17" i="293" s="1"/>
  <c r="BC19" i="293"/>
  <c r="BD19" i="293" s="1"/>
  <c r="BC15" i="293"/>
  <c r="BD15" i="293" s="1"/>
  <c r="BE15" i="293"/>
  <c r="BF15" i="293" s="1"/>
  <c r="BC16" i="292"/>
  <c r="BD16" i="292" s="1"/>
  <c r="BE16" i="292"/>
  <c r="BF16" i="292" s="1"/>
  <c r="BC17" i="292"/>
  <c r="BD17" i="292" s="1"/>
  <c r="BC18" i="291"/>
  <c r="BD18" i="291" s="1"/>
  <c r="BC16" i="291"/>
  <c r="BD16" i="291" s="1"/>
  <c r="BC17" i="291"/>
  <c r="BD17" i="291" s="1"/>
  <c r="BC18" i="290"/>
  <c r="BD18" i="290" s="1"/>
  <c r="BC16" i="290"/>
  <c r="BD16" i="290" s="1"/>
  <c r="BC17" i="290"/>
  <c r="BD17" i="290" s="1"/>
  <c r="BC16" i="289"/>
  <c r="BD16" i="289" s="1"/>
  <c r="BC17" i="289"/>
  <c r="BD17" i="289" s="1"/>
  <c r="BC19" i="289"/>
  <c r="BD19" i="289" s="1"/>
  <c r="BC15" i="289"/>
  <c r="BD15" i="289" s="1"/>
  <c r="BE15" i="289"/>
  <c r="BF15" i="289" s="1"/>
  <c r="AS38" i="231"/>
  <c r="BA36" i="231"/>
  <c r="BE36" i="231" s="1"/>
  <c r="BF36" i="231" s="1"/>
  <c r="BA35" i="231"/>
  <c r="BE35" i="231" s="1"/>
  <c r="BF35" i="231" s="1"/>
  <c r="G35" i="231"/>
  <c r="BA34" i="231"/>
  <c r="BE34" i="231" s="1"/>
  <c r="BF34" i="231" s="1"/>
  <c r="G34" i="231"/>
  <c r="BA33" i="231"/>
  <c r="BE33" i="231" s="1"/>
  <c r="BF33" i="231" s="1"/>
  <c r="G33" i="231"/>
  <c r="BA32" i="231"/>
  <c r="BE32" i="231" s="1"/>
  <c r="BF32" i="231" s="1"/>
  <c r="G32" i="231"/>
  <c r="BA31" i="231"/>
  <c r="BE31" i="231" s="1"/>
  <c r="BF31" i="231" s="1"/>
  <c r="G31" i="231"/>
  <c r="BA30" i="231"/>
  <c r="BE30" i="231" s="1"/>
  <c r="BF30" i="231" s="1"/>
  <c r="G30" i="231"/>
  <c r="BA29" i="231"/>
  <c r="BE29" i="231" s="1"/>
  <c r="BF29" i="231" s="1"/>
  <c r="G29" i="231"/>
  <c r="BA28" i="231"/>
  <c r="BE28" i="231" s="1"/>
  <c r="BF28" i="231" s="1"/>
  <c r="G28" i="231"/>
  <c r="BA27" i="231"/>
  <c r="BE27" i="231" s="1"/>
  <c r="BF27" i="231" s="1"/>
  <c r="G27" i="231"/>
  <c r="BA26" i="231"/>
  <c r="BE26" i="231" s="1"/>
  <c r="BF26" i="231" s="1"/>
  <c r="G26" i="231"/>
  <c r="BA25" i="231"/>
  <c r="BE25" i="231" s="1"/>
  <c r="BF25" i="231" s="1"/>
  <c r="G25" i="231"/>
  <c r="BA24" i="231"/>
  <c r="BE24" i="231" s="1"/>
  <c r="BF24" i="231" s="1"/>
  <c r="BA23" i="231"/>
  <c r="BE23" i="231" s="1"/>
  <c r="BF23" i="231" s="1"/>
  <c r="G23" i="231"/>
  <c r="BA22" i="231"/>
  <c r="BE22" i="231" s="1"/>
  <c r="BF22" i="231" s="1"/>
  <c r="G22" i="231"/>
  <c r="BA21" i="231"/>
  <c r="BE21" i="231" s="1"/>
  <c r="BF21" i="231" s="1"/>
  <c r="BA20" i="231"/>
  <c r="BE20" i="231" s="1"/>
  <c r="BF20" i="231" s="1"/>
  <c r="G20" i="231"/>
  <c r="BA19" i="231"/>
  <c r="BE19" i="231" s="1"/>
  <c r="BF19" i="231" s="1"/>
  <c r="BA18" i="231"/>
  <c r="BE18" i="231" s="1"/>
  <c r="BF18" i="231" s="1"/>
  <c r="BA17" i="231"/>
  <c r="BE17" i="231" s="1"/>
  <c r="BF17" i="231" s="1"/>
  <c r="G17" i="231"/>
  <c r="BA16" i="231"/>
  <c r="BE16" i="231" s="1"/>
  <c r="BF16" i="231" s="1"/>
  <c r="BA15" i="231"/>
  <c r="G15" i="231"/>
  <c r="BC15" i="231" l="1"/>
  <c r="BD15" i="231" s="1"/>
  <c r="BE15" i="231"/>
  <c r="BF15" i="231" s="1"/>
  <c r="BC19" i="231"/>
  <c r="BD19" i="231" s="1"/>
  <c r="BC18" i="231"/>
  <c r="BD18" i="231" s="1"/>
  <c r="BC16" i="231"/>
  <c r="BD16" i="231" s="1"/>
  <c r="BC17" i="231"/>
  <c r="BD17" i="231" s="1"/>
</calcChain>
</file>

<file path=xl/sharedStrings.xml><?xml version="1.0" encoding="utf-8"?>
<sst xmlns="http://schemas.openxmlformats.org/spreadsheetml/2006/main" count="1201" uniqueCount="120">
  <si>
    <t xml:space="preserve"> </t>
  </si>
  <si>
    <t>CECATI No. 122</t>
  </si>
  <si>
    <t>PÓLIZA DE INGRESOS</t>
  </si>
  <si>
    <t>F E C H A</t>
  </si>
  <si>
    <t>P Ó L I Z A  N°</t>
  </si>
  <si>
    <t xml:space="preserve">      </t>
  </si>
  <si>
    <t>D E N O M I N A C I Ó N</t>
  </si>
  <si>
    <t>C A R G O</t>
  </si>
  <si>
    <t>BANORTE</t>
  </si>
  <si>
    <t>CLAVE</t>
  </si>
  <si>
    <t>A B O N O</t>
  </si>
  <si>
    <t>TOTAL</t>
  </si>
  <si>
    <t>ELABORADA POR:</t>
  </si>
  <si>
    <t>AUTORIZADA POR:</t>
  </si>
  <si>
    <t>REVISÓ</t>
  </si>
  <si>
    <t>C.P. MARIA ELENA GUILLEN VAZQUEZ</t>
  </si>
  <si>
    <t>LIC. J. CUPERTINO SARMIENTO MERCADO</t>
  </si>
  <si>
    <t>500+</t>
  </si>
  <si>
    <t>JOSÉ EDUARDO MARTÍNEZ CRUZ</t>
  </si>
  <si>
    <t>01</t>
  </si>
  <si>
    <t>2024</t>
  </si>
  <si>
    <t>A002</t>
  </si>
  <si>
    <t>B001</t>
  </si>
  <si>
    <t>06</t>
  </si>
  <si>
    <t>12</t>
  </si>
  <si>
    <t>A001</t>
  </si>
  <si>
    <t>B004</t>
  </si>
  <si>
    <t>13</t>
  </si>
  <si>
    <t>14</t>
  </si>
  <si>
    <t>15</t>
  </si>
  <si>
    <t>20</t>
  </si>
  <si>
    <t>RENDIMIENTOS PAGADOS POR EL BANCO.</t>
  </si>
  <si>
    <t xml:space="preserve">            </t>
  </si>
  <si>
    <t>01 dic 202</t>
  </si>
  <si>
    <t>03</t>
  </si>
  <si>
    <t>01/dic/2024</t>
  </si>
  <si>
    <t>10</t>
  </si>
  <si>
    <t>16</t>
  </si>
  <si>
    <t xml:space="preserve">                                                                                                                                                    </t>
  </si>
  <si>
    <t>RECIBOS Nos. 6080,6082,6380,6084</t>
  </si>
  <si>
    <t>02/ene/2025</t>
  </si>
  <si>
    <t>04</t>
  </si>
  <si>
    <t>2025</t>
  </si>
  <si>
    <t>03/ene/2025</t>
  </si>
  <si>
    <t>RECIBO No. 6090</t>
  </si>
  <si>
    <t>04/ene/2025</t>
  </si>
  <si>
    <t>REINTEGRO DE LA POLIZA 03/dic/2024 DE FONDO REVOLVENTE</t>
  </si>
  <si>
    <t>05/ene/2025</t>
  </si>
  <si>
    <t>REINTEGRO DE LA POLIZA 15/dic/2024  ERIKA BARBOSA SAGAHON</t>
  </si>
  <si>
    <t>06/ene/2025</t>
  </si>
  <si>
    <t>07</t>
  </si>
  <si>
    <t>RECIBOS No. 6081,6085,6086</t>
  </si>
  <si>
    <t>07/ene/2025</t>
  </si>
  <si>
    <t>08</t>
  </si>
  <si>
    <t>RECIBOS No. 6087</t>
  </si>
  <si>
    <t>08/ene/2025</t>
  </si>
  <si>
    <t>09</t>
  </si>
  <si>
    <t>RECIBO NO. 6088</t>
  </si>
  <si>
    <t>09/ene/2025</t>
  </si>
  <si>
    <t>RECIBO No. 6089</t>
  </si>
  <si>
    <t>10/ene/2025</t>
  </si>
  <si>
    <t>RECIBOS Nos. 6091,6092</t>
  </si>
  <si>
    <t>11/ene/2025</t>
  </si>
  <si>
    <t>RECIBOS Nos. 6093,6095,6118</t>
  </si>
  <si>
    <t>12/ene/2025</t>
  </si>
  <si>
    <t>RECIBO Nos. 6094,6097</t>
  </si>
  <si>
    <t>13/ene/2025</t>
  </si>
  <si>
    <t>RECIBOS Nos. 6096,6119</t>
  </si>
  <si>
    <t>14/ene/2025</t>
  </si>
  <si>
    <t>17</t>
  </si>
  <si>
    <t>RECIBO No. 6120</t>
  </si>
  <si>
    <t>15/ene/2025</t>
  </si>
  <si>
    <t>18</t>
  </si>
  <si>
    <t>RECIBOS Nos. 6099,6103</t>
  </si>
  <si>
    <t>16/ene/2025</t>
  </si>
  <si>
    <t>RECIBOS Nos. 6098,6100,6101,6102,6104,6121</t>
  </si>
  <si>
    <t>17/ene/2025</t>
  </si>
  <si>
    <t>21</t>
  </si>
  <si>
    <t>REIBOS Nos. 6105,6107,6108</t>
  </si>
  <si>
    <t>18/ene/2025</t>
  </si>
  <si>
    <t>22</t>
  </si>
  <si>
    <t>RECIBOS Nos. 6106,6109,6110</t>
  </si>
  <si>
    <t>19/ene/2025</t>
  </si>
  <si>
    <t>23</t>
  </si>
  <si>
    <t>RECIBOS Nos. 6113,6116,6122</t>
  </si>
  <si>
    <t>24</t>
  </si>
  <si>
    <t>20/ene/2025</t>
  </si>
  <si>
    <t>RECIBOS Nos. 6114,6117,6124,6125,6126,6127</t>
  </si>
  <si>
    <t>25</t>
  </si>
  <si>
    <t>21/ene/2025</t>
  </si>
  <si>
    <t>RECIBO No. 6132</t>
  </si>
  <si>
    <t>22/ene/2025</t>
  </si>
  <si>
    <t>26</t>
  </si>
  <si>
    <t>RECIBOS Nos. 6123,6128,6131,6133</t>
  </si>
  <si>
    <t>23/ene/2025</t>
  </si>
  <si>
    <t>27</t>
  </si>
  <si>
    <t>RECIBOS Nos. 6129,6130</t>
  </si>
  <si>
    <t>24/ene/2025</t>
  </si>
  <si>
    <t>28</t>
  </si>
  <si>
    <t>RECIBO No. 6134</t>
  </si>
  <si>
    <t>25/ene/2025</t>
  </si>
  <si>
    <t>REINTEGRO DE LA POLIZA 10/ene/2025. J. CUPERTINO SARMIENTO MERCADO</t>
  </si>
  <si>
    <t>26/ene/2025</t>
  </si>
  <si>
    <t>29</t>
  </si>
  <si>
    <t>RECIBOS Nos. 6135,6136,6137,6138,6139</t>
  </si>
  <si>
    <t>27/ene/2025</t>
  </si>
  <si>
    <t>31</t>
  </si>
  <si>
    <t>RECIBO OFICIAL No. 6140</t>
  </si>
  <si>
    <t>28/ene/2025</t>
  </si>
  <si>
    <t>RENDIMIENTOS DEL MES</t>
  </si>
  <si>
    <t>A003</t>
  </si>
  <si>
    <t>A004</t>
  </si>
  <si>
    <t>B002</t>
  </si>
  <si>
    <t>B003</t>
  </si>
  <si>
    <t>D004</t>
  </si>
  <si>
    <t>D001</t>
  </si>
  <si>
    <t>D002</t>
  </si>
  <si>
    <t>D003</t>
  </si>
  <si>
    <t>BanCoppel</t>
  </si>
  <si>
    <t>Recibo del dia de hoy en mayp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</si>
</sst>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u val="singleAccounting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164" fontId="14" fillId="0" borderId="0" applyFont="0" applyFill="0" applyBorder="0" applyAlignment="0" applyProtection="0"/>
  </cellStyleXfs>
  <cellXfs count="125">
    <xf numFmtId="0" fontId="0" fillId="0" borderId="0" xfId="0"/>
    <xf numFmtId="0" fontId="1" fillId="2" borderId="0" xfId="1" applyFont="1" applyFill="1" applyProtection="1">
      <protection hidden="1"/>
    </xf>
    <xf numFmtId="0" fontId="1" fillId="0" borderId="0" xfId="1" applyFont="1" applyProtection="1">
      <protection hidden="1"/>
    </xf>
    <xf numFmtId="0" fontId="5" fillId="2" borderId="0" xfId="1" applyFont="1" applyFill="1" applyAlignment="1" applyProtection="1">
      <alignment horizontal="center"/>
      <protection hidden="1"/>
    </xf>
    <xf numFmtId="0" fontId="5" fillId="2" borderId="0" xfId="1" applyFont="1" applyFill="1" applyAlignment="1" applyProtection="1">
      <alignment horizontal="justify" vertical="center"/>
      <protection hidden="1"/>
    </xf>
    <xf numFmtId="0" fontId="2" fillId="2" borderId="0" xfId="1" applyFont="1" applyFill="1" applyAlignment="1" applyProtection="1">
      <alignment horizontal="right"/>
      <protection hidden="1"/>
    </xf>
    <xf numFmtId="0" fontId="3" fillId="2" borderId="0" xfId="1" applyFont="1" applyFill="1" applyAlignment="1" applyProtection="1">
      <alignment horizontal="right"/>
      <protection hidden="1"/>
    </xf>
    <xf numFmtId="0" fontId="2" fillId="2" borderId="0" xfId="1" applyFont="1" applyFill="1" applyAlignment="1" applyProtection="1">
      <alignment wrapText="1"/>
      <protection hidden="1"/>
    </xf>
    <xf numFmtId="49" fontId="2" fillId="2" borderId="0" xfId="1" applyNumberFormat="1" applyFont="1" applyFill="1" applyAlignment="1" applyProtection="1">
      <alignment wrapText="1"/>
      <protection locked="0" hidden="1"/>
    </xf>
    <xf numFmtId="0" fontId="1" fillId="2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justify" vertical="center" wrapText="1"/>
      <protection hidden="1"/>
    </xf>
    <xf numFmtId="0" fontId="1" fillId="2" borderId="0" xfId="1" applyFont="1" applyFill="1" applyAlignment="1" applyProtection="1">
      <alignment horizontal="justify" vertical="center" wrapText="1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8" fillId="2" borderId="0" xfId="1" applyFont="1" applyFill="1" applyAlignment="1" applyProtection="1">
      <alignment horizontal="justify" vertical="center" wrapText="1"/>
      <protection hidden="1"/>
    </xf>
    <xf numFmtId="0" fontId="1" fillId="3" borderId="0" xfId="1" applyFont="1" applyFill="1" applyProtection="1">
      <protection hidden="1"/>
    </xf>
    <xf numFmtId="0" fontId="7" fillId="3" borderId="0" xfId="1" applyFont="1" applyFill="1" applyAlignment="1" applyProtection="1">
      <alignment horizontal="center" vertical="center" wrapText="1"/>
      <protection locked="0" hidden="1"/>
    </xf>
    <xf numFmtId="0" fontId="8" fillId="3" borderId="0" xfId="1" applyFont="1" applyFill="1" applyAlignment="1" applyProtection="1">
      <alignment horizontal="justify" vertical="center" wrapText="1"/>
      <protection hidden="1"/>
    </xf>
    <xf numFmtId="49" fontId="1" fillId="5" borderId="0" xfId="1" applyNumberFormat="1" applyFont="1" applyFill="1" applyAlignment="1">
      <alignment horizontal="center" vertical="center" wrapText="1"/>
    </xf>
    <xf numFmtId="49" fontId="1" fillId="3" borderId="0" xfId="1" applyNumberFormat="1" applyFont="1" applyFill="1" applyAlignment="1" applyProtection="1">
      <alignment horizontal="center" vertical="center" wrapText="1"/>
      <protection locked="0" hidden="1"/>
    </xf>
    <xf numFmtId="0" fontId="11" fillId="0" borderId="0" xfId="1" applyFont="1" applyProtection="1">
      <protection hidden="1"/>
    </xf>
    <xf numFmtId="0" fontId="12" fillId="2" borderId="0" xfId="1" applyFont="1" applyFill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4" xfId="1" applyFont="1" applyFill="1" applyBorder="1" applyProtection="1">
      <protection hidden="1"/>
    </xf>
    <xf numFmtId="0" fontId="12" fillId="0" borderId="0" xfId="1" applyFont="1" applyProtection="1">
      <protection hidden="1"/>
    </xf>
    <xf numFmtId="0" fontId="10" fillId="2" borderId="6" xfId="1" applyFont="1" applyFill="1" applyBorder="1" applyProtection="1">
      <protection hidden="1"/>
    </xf>
    <xf numFmtId="0" fontId="10" fillId="2" borderId="0" xfId="1" applyFont="1" applyFill="1" applyProtection="1">
      <protection hidden="1"/>
    </xf>
    <xf numFmtId="44" fontId="10" fillId="2" borderId="0" xfId="1" applyNumberFormat="1" applyFont="1" applyFill="1" applyProtection="1">
      <protection hidden="1"/>
    </xf>
    <xf numFmtId="4" fontId="10" fillId="2" borderId="0" xfId="1" applyNumberFormat="1" applyFont="1" applyFill="1" applyProtection="1">
      <protection hidden="1"/>
    </xf>
    <xf numFmtId="4" fontId="10" fillId="2" borderId="0" xfId="2" applyNumberFormat="1" applyFont="1" applyFill="1" applyBorder="1" applyAlignment="1" applyProtection="1">
      <alignment vertical="center" wrapText="1"/>
      <protection locked="0" hidden="1"/>
    </xf>
    <xf numFmtId="4" fontId="10" fillId="2" borderId="0" xfId="2" applyNumberFormat="1" applyFont="1" applyFill="1" applyAlignment="1" applyProtection="1">
      <alignment vertical="center" wrapText="1"/>
      <protection locked="0" hidden="1"/>
    </xf>
    <xf numFmtId="0" fontId="10" fillId="0" borderId="6" xfId="1" applyFont="1" applyBorder="1" applyAlignment="1">
      <alignment wrapText="1"/>
    </xf>
    <xf numFmtId="4" fontId="9" fillId="2" borderId="5" xfId="1" applyNumberFormat="1" applyFont="1" applyFill="1" applyBorder="1" applyProtection="1">
      <protection hidden="1"/>
    </xf>
    <xf numFmtId="4" fontId="12" fillId="2" borderId="0" xfId="1" applyNumberFormat="1" applyFont="1" applyFill="1" applyProtection="1">
      <protection hidden="1"/>
    </xf>
    <xf numFmtId="1" fontId="12" fillId="0" borderId="0" xfId="1" applyNumberFormat="1" applyFont="1" applyProtection="1">
      <protection hidden="1"/>
    </xf>
    <xf numFmtId="0" fontId="1" fillId="0" borderId="0" xfId="1" applyFont="1" applyAlignment="1" applyProtection="1">
      <alignment horizontal="center"/>
      <protection hidden="1"/>
    </xf>
    <xf numFmtId="164" fontId="1" fillId="0" borderId="0" xfId="2" applyFont="1" applyFill="1" applyBorder="1" applyAlignment="1" applyProtection="1">
      <alignment vertical="center" wrapText="1"/>
      <protection hidden="1"/>
    </xf>
    <xf numFmtId="164" fontId="1" fillId="0" borderId="0" xfId="2" applyFont="1" applyFill="1" applyAlignment="1" applyProtection="1">
      <alignment vertical="center" wrapText="1"/>
      <protection hidden="1"/>
    </xf>
    <xf numFmtId="4" fontId="12" fillId="0" borderId="0" xfId="1" applyNumberFormat="1" applyFont="1" applyProtection="1">
      <protection hidden="1"/>
    </xf>
    <xf numFmtId="4" fontId="10" fillId="2" borderId="5" xfId="1" applyNumberFormat="1" applyFont="1" applyFill="1" applyBorder="1" applyProtection="1">
      <protection hidden="1"/>
    </xf>
    <xf numFmtId="4" fontId="10" fillId="2" borderId="6" xfId="1" applyNumberFormat="1" applyFont="1" applyFill="1" applyBorder="1" applyProtection="1">
      <protection hidden="1"/>
    </xf>
    <xf numFmtId="0" fontId="1" fillId="2" borderId="0" xfId="1" applyFont="1" applyFill="1" applyAlignment="1" applyProtection="1">
      <alignment horizontal="center" vertical="center" wrapText="1"/>
      <protection hidden="1"/>
    </xf>
    <xf numFmtId="0" fontId="1" fillId="2" borderId="0" xfId="1" applyFont="1" applyFill="1" applyAlignment="1" applyProtection="1">
      <alignment horizontal="left"/>
      <protection hidden="1"/>
    </xf>
    <xf numFmtId="164" fontId="1" fillId="2" borderId="0" xfId="2" applyFont="1" applyFill="1" applyBorder="1" applyAlignment="1" applyProtection="1">
      <alignment horizontal="center" vertical="center" wrapText="1"/>
      <protection hidden="1"/>
    </xf>
    <xf numFmtId="164" fontId="1" fillId="2" borderId="0" xfId="2" applyFont="1" applyFill="1" applyAlignment="1" applyProtection="1">
      <alignment horizontal="center" vertical="center" wrapText="1"/>
      <protection hidden="1"/>
    </xf>
    <xf numFmtId="164" fontId="5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Protection="1">
      <protection hidden="1"/>
    </xf>
    <xf numFmtId="0" fontId="9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Protection="1">
      <protection hidden="1"/>
    </xf>
    <xf numFmtId="0" fontId="5" fillId="2" borderId="0" xfId="1" quotePrefix="1" applyFont="1" applyFill="1" applyAlignment="1" applyProtection="1">
      <alignment horizontal="center"/>
      <protection hidden="1"/>
    </xf>
    <xf numFmtId="165" fontId="11" fillId="0" borderId="0" xfId="1" applyNumberFormat="1" applyFont="1" applyProtection="1">
      <protection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15" fontId="1" fillId="0" borderId="0" xfId="1" applyNumberFormat="1" applyFont="1" applyProtection="1">
      <protection hidden="1"/>
    </xf>
    <xf numFmtId="3" fontId="1" fillId="2" borderId="0" xfId="1" applyNumberFormat="1" applyFont="1" applyFill="1" applyProtection="1">
      <protection hidden="1"/>
    </xf>
    <xf numFmtId="44" fontId="10" fillId="2" borderId="6" xfId="1" applyNumberFormat="1" applyFont="1" applyFill="1" applyBorder="1" applyProtection="1">
      <protection hidden="1"/>
    </xf>
    <xf numFmtId="49" fontId="1" fillId="2" borderId="2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4" fillId="2" borderId="0" xfId="1" applyFont="1" applyFill="1" applyAlignment="1" applyProtection="1">
      <alignment horizontal="center" vertical="center" wrapText="1"/>
      <protection hidden="1"/>
    </xf>
    <xf numFmtId="0" fontId="6" fillId="3" borderId="0" xfId="1" applyFont="1" applyFill="1" applyAlignment="1" applyProtection="1">
      <alignment horizontal="center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49" fontId="1" fillId="2" borderId="3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0" borderId="4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6" xfId="1" applyNumberFormat="1" applyFont="1" applyBorder="1" applyAlignment="1">
      <alignment horizontal="center" vertical="center" wrapText="1"/>
    </xf>
    <xf numFmtId="0" fontId="1" fillId="2" borderId="0" xfId="1" applyFont="1" applyFill="1" applyAlignment="1" applyProtection="1">
      <alignment horizontal="center" vertical="center" wrapText="1"/>
      <protection locked="0" hidden="1"/>
    </xf>
    <xf numFmtId="44" fontId="10" fillId="2" borderId="0" xfId="1" applyNumberFormat="1" applyFont="1" applyFill="1" applyAlignment="1" applyProtection="1">
      <alignment horizontal="justify"/>
      <protection hidden="1"/>
    </xf>
    <xf numFmtId="44" fontId="10" fillId="2" borderId="6" xfId="1" applyNumberFormat="1" applyFont="1" applyFill="1" applyBorder="1" applyAlignment="1" applyProtection="1">
      <alignment horizontal="justify"/>
      <protection hidden="1"/>
    </xf>
    <xf numFmtId="164" fontId="10" fillId="2" borderId="0" xfId="1" applyNumberFormat="1" applyFont="1" applyFill="1" applyAlignment="1" applyProtection="1">
      <alignment wrapText="1"/>
      <protection hidden="1"/>
    </xf>
    <xf numFmtId="0" fontId="10" fillId="2" borderId="0" xfId="1" applyFont="1" applyFill="1" applyAlignment="1" applyProtection="1">
      <alignment wrapText="1"/>
      <protection hidden="1"/>
    </xf>
    <xf numFmtId="0" fontId="9" fillId="4" borderId="1" xfId="1" applyFont="1" applyFill="1" applyBorder="1" applyAlignment="1" applyProtection="1">
      <alignment horizontal="center" vertical="center" wrapText="1"/>
      <protection hidden="1"/>
    </xf>
    <xf numFmtId="0" fontId="9" fillId="4" borderId="7" xfId="1" applyFont="1" applyFill="1" applyBorder="1" applyAlignment="1" applyProtection="1">
      <alignment horizontal="center" vertical="center" wrapText="1"/>
      <protection hidden="1"/>
    </xf>
    <xf numFmtId="0" fontId="10" fillId="3" borderId="2" xfId="1" applyFont="1" applyFill="1" applyBorder="1" applyAlignment="1" applyProtection="1">
      <alignment horizontal="center" vertical="center" wrapText="1"/>
      <protection hidden="1"/>
    </xf>
    <xf numFmtId="0" fontId="10" fillId="0" borderId="2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64" fontId="9" fillId="2" borderId="3" xfId="2" applyFont="1" applyFill="1" applyBorder="1" applyAlignment="1" applyProtection="1">
      <alignment horizontal="center" vertical="center" wrapText="1"/>
      <protection hidden="1"/>
    </xf>
    <xf numFmtId="164" fontId="9" fillId="0" borderId="2" xfId="2" applyFont="1" applyBorder="1" applyAlignment="1">
      <alignment horizontal="center" vertical="center" wrapText="1"/>
    </xf>
    <xf numFmtId="0" fontId="9" fillId="4" borderId="0" xfId="1" applyFont="1" applyFill="1" applyAlignment="1" applyProtection="1">
      <alignment horizontal="center" vertical="center"/>
      <protection hidden="1"/>
    </xf>
    <xf numFmtId="0" fontId="9" fillId="4" borderId="6" xfId="1" applyFont="1" applyFill="1" applyBorder="1" applyAlignment="1" applyProtection="1">
      <alignment horizontal="center" vertical="center"/>
      <protection hidden="1"/>
    </xf>
    <xf numFmtId="0" fontId="9" fillId="4" borderId="1" xfId="1" applyFont="1" applyFill="1" applyBorder="1" applyAlignment="1" applyProtection="1">
      <alignment horizontal="center" vertical="center"/>
      <protection hidden="1"/>
    </xf>
    <xf numFmtId="0" fontId="9" fillId="4" borderId="7" xfId="1" applyFont="1" applyFill="1" applyBorder="1" applyAlignment="1" applyProtection="1">
      <alignment horizontal="center" vertical="center"/>
      <protection hidden="1"/>
    </xf>
    <xf numFmtId="0" fontId="9" fillId="4" borderId="5" xfId="1" applyFont="1" applyFill="1" applyBorder="1" applyAlignment="1" applyProtection="1">
      <alignment horizontal="center" vertical="center" wrapText="1"/>
      <protection hidden="1"/>
    </xf>
    <xf numFmtId="0" fontId="9" fillId="4" borderId="0" xfId="1" applyFont="1" applyFill="1" applyAlignment="1" applyProtection="1">
      <alignment horizontal="center" vertical="center" wrapText="1"/>
      <protection hidden="1"/>
    </xf>
    <xf numFmtId="0" fontId="10" fillId="4" borderId="0" xfId="1" applyFont="1" applyFill="1" applyAlignment="1">
      <alignment horizontal="center" vertical="center" wrapText="1"/>
    </xf>
    <xf numFmtId="0" fontId="9" fillId="4" borderId="8" xfId="1" applyFont="1" applyFill="1" applyBorder="1" applyAlignment="1" applyProtection="1">
      <alignment horizontal="center" vertical="center" wrapText="1"/>
      <protection hidden="1"/>
    </xf>
    <xf numFmtId="0" fontId="10" fillId="4" borderId="1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left"/>
      <protection hidden="1"/>
    </xf>
    <xf numFmtId="4" fontId="10" fillId="2" borderId="0" xfId="2" applyNumberFormat="1" applyFont="1" applyFill="1" applyBorder="1" applyAlignment="1" applyProtection="1">
      <alignment horizontal="center" vertical="center" wrapText="1"/>
      <protection hidden="1"/>
    </xf>
    <xf numFmtId="4" fontId="10" fillId="2" borderId="0" xfId="2" applyNumberFormat="1" applyFont="1" applyFill="1" applyAlignment="1" applyProtection="1">
      <alignment horizontal="center" vertical="center" wrapText="1"/>
      <protection hidden="1"/>
    </xf>
    <xf numFmtId="164" fontId="9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Alignment="1" applyProtection="1">
      <alignment horizontal="center"/>
      <protection hidden="1"/>
    </xf>
    <xf numFmtId="0" fontId="11" fillId="2" borderId="0" xfId="1" applyFont="1" applyFill="1" applyAlignment="1" applyProtection="1">
      <alignment horizontal="center" wrapText="1"/>
      <protection hidden="1"/>
    </xf>
    <xf numFmtId="0" fontId="11" fillId="0" borderId="0" xfId="1" applyFont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2" borderId="5" xfId="1" applyFont="1" applyFill="1" applyBorder="1" applyAlignment="1" applyProtection="1">
      <alignment horizontal="center" wrapText="1"/>
      <protection hidden="1"/>
    </xf>
    <xf numFmtId="0" fontId="11" fillId="0" borderId="0" xfId="1" applyFont="1" applyAlignment="1">
      <alignment wrapText="1"/>
    </xf>
    <xf numFmtId="0" fontId="11" fillId="0" borderId="6" xfId="1" applyFont="1" applyBorder="1" applyAlignment="1">
      <alignment wrapText="1"/>
    </xf>
    <xf numFmtId="164" fontId="9" fillId="4" borderId="0" xfId="2" applyFont="1" applyFill="1" applyBorder="1" applyAlignment="1" applyProtection="1">
      <alignment horizontal="right" vertical="center" wrapText="1" indent="1"/>
      <protection hidden="1"/>
    </xf>
    <xf numFmtId="0" fontId="10" fillId="4" borderId="0" xfId="1" applyFont="1" applyFill="1" applyProtection="1">
      <protection hidden="1"/>
    </xf>
    <xf numFmtId="0" fontId="5" fillId="2" borderId="0" xfId="1" applyFont="1" applyFill="1" applyAlignment="1" applyProtection="1">
      <alignment horizontal="justify" vertical="top" wrapText="1"/>
      <protection hidden="1"/>
    </xf>
    <xf numFmtId="0" fontId="1" fillId="2" borderId="0" xfId="1" applyFont="1" applyFill="1" applyAlignment="1" applyProtection="1">
      <alignment horizontal="justify" vertical="top" wrapText="1"/>
      <protection hidden="1"/>
    </xf>
    <xf numFmtId="0" fontId="1" fillId="0" borderId="0" xfId="1" applyFont="1" applyAlignment="1">
      <alignment horizontal="justify" vertical="top" wrapText="1"/>
    </xf>
    <xf numFmtId="164" fontId="5" fillId="2" borderId="0" xfId="2" applyFont="1" applyFill="1" applyBorder="1" applyAlignment="1" applyProtection="1">
      <alignment vertical="center" wrapText="1"/>
      <protection locked="0" hidden="1"/>
    </xf>
    <xf numFmtId="0" fontId="13" fillId="2" borderId="0" xfId="1" applyFont="1" applyFill="1" applyAlignment="1" applyProtection="1">
      <alignment horizontal="center"/>
      <protection hidden="1"/>
    </xf>
    <xf numFmtId="0" fontId="13" fillId="2" borderId="6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 wrapText="1"/>
      <protection hidden="1"/>
    </xf>
    <xf numFmtId="0" fontId="13" fillId="2" borderId="0" xfId="1" applyFont="1" applyFill="1" applyAlignment="1" applyProtection="1">
      <alignment horizontal="center" wrapText="1"/>
      <protection hidden="1"/>
    </xf>
    <xf numFmtId="0" fontId="13" fillId="2" borderId="6" xfId="1" applyFont="1" applyFill="1" applyBorder="1" applyAlignment="1" applyProtection="1">
      <alignment horizontal="center" wrapText="1"/>
      <protection hidden="1"/>
    </xf>
    <xf numFmtId="164" fontId="16" fillId="2" borderId="0" xfId="1" applyNumberFormat="1" applyFont="1" applyFill="1" applyAlignment="1" applyProtection="1">
      <alignment wrapText="1"/>
      <protection hidden="1"/>
    </xf>
    <xf numFmtId="0" fontId="16" fillId="2" borderId="0" xfId="1" applyFont="1" applyFill="1" applyAlignment="1" applyProtection="1">
      <alignment wrapText="1"/>
      <protection hidden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1" defaultTableStyle="TableStyleMedium2" defaultPivotStyle="PivotStyleLight16">
    <tableStyle name="Invisible" pivot="0" table="0" count="0" xr9:uid="{6C4C3425-5B29-4A4A-8A72-57020061DD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9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9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9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A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A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1B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81446</xdr:rowOff>
    </xdr:from>
    <xdr:to>
      <xdr:col>20</xdr:col>
      <xdr:colOff>38100</xdr:colOff>
      <xdr:row>25</xdr:row>
      <xdr:rowOff>62396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1B00-000008000000}"/>
            </a:ext>
          </a:extLst>
        </xdr:cNvPr>
        <xdr:cNvSpPr>
          <a:spLocks noChangeArrowheads="1"/>
        </xdr:cNvSpPr>
      </xdr:nvSpPr>
      <xdr:spPr bwMode="auto">
        <a:xfrm>
          <a:off x="1518478" y="6403837"/>
          <a:ext cx="1556579" cy="188595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/>
        <a:lstStyle/>
        <a:p>
          <a:endParaRPr lang="es-MX"/>
        </a:p>
      </xdr:txBody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1B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1B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1B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1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1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INGRESOS%202020-2023\2022\FEB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feb 2022"/>
      <sheetName val="04 feb 2022"/>
      <sheetName val="03 FEB 2022"/>
      <sheetName val="02 feb 2022"/>
      <sheetName val="01feb2022"/>
      <sheetName val="PÓLIZA DE INGRESO INSTRUCTIVO"/>
      <sheetName val="INSTRUCTIVO"/>
      <sheetName val="CLAVES IN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DIRECCION GENERAL DE CENTROS DE FORMACION PARA EL TRABAJO</v>
          </cell>
        </row>
        <row r="2">
          <cell r="A2" t="str">
            <v>COORDINACIÓN ADMINISTRATIVA</v>
          </cell>
        </row>
        <row r="6">
          <cell r="A6" t="str">
            <v>INGRESOS PROPIOS</v>
          </cell>
        </row>
        <row r="7">
          <cell r="A7" t="str">
            <v>CLAVE</v>
          </cell>
          <cell r="B7" t="str">
            <v>CONCEPTO</v>
          </cell>
          <cell r="C7" t="str">
            <v>CRITERIO</v>
          </cell>
        </row>
        <row r="9">
          <cell r="A9" t="str">
            <v>A001</v>
          </cell>
          <cell r="B9" t="str">
            <v>Acreditación, Certificación y Convalidación de Estudios</v>
          </cell>
          <cell r="C9">
            <v>1</v>
          </cell>
        </row>
        <row r="10">
          <cell r="A10" t="str">
            <v>A002</v>
          </cell>
          <cell r="B10" t="str">
            <v>Expedición y Otorgamiento de Documentos Oficiales</v>
          </cell>
          <cell r="C10">
            <v>1</v>
          </cell>
        </row>
        <row r="11">
          <cell r="A11" t="str">
            <v>A003</v>
          </cell>
          <cell r="B11" t="str">
            <v>Exámenes</v>
          </cell>
          <cell r="C11">
            <v>1</v>
          </cell>
        </row>
        <row r="12">
          <cell r="A12" t="str">
            <v>A004</v>
          </cell>
          <cell r="B12" t="str">
            <v>Otros</v>
          </cell>
          <cell r="C12">
            <v>1</v>
          </cell>
        </row>
        <row r="14">
          <cell r="A14" t="str">
            <v>A000</v>
          </cell>
          <cell r="B14" t="str">
            <v>Servicios Administrativos Escolares</v>
          </cell>
          <cell r="C14">
            <v>6</v>
          </cell>
        </row>
        <row r="16">
          <cell r="A16" t="str">
            <v>B001</v>
          </cell>
          <cell r="B16" t="str">
            <v>Cuotas de Cooperación Voluntaria</v>
          </cell>
          <cell r="C16">
            <v>2</v>
          </cell>
        </row>
        <row r="17">
          <cell r="A17" t="str">
            <v>B002</v>
          </cell>
          <cell r="B17" t="str">
            <v>Aportaciones, Cooperaciones y Donaciones al Plantel</v>
          </cell>
          <cell r="C17">
            <v>2</v>
          </cell>
        </row>
        <row r="18">
          <cell r="A18" t="str">
            <v>B003</v>
          </cell>
          <cell r="B18" t="str">
            <v>Beneficios</v>
          </cell>
          <cell r="C18">
            <v>2</v>
          </cell>
        </row>
        <row r="19">
          <cell r="A19" t="str">
            <v>B004</v>
          </cell>
          <cell r="B19" t="str">
            <v>Otros</v>
          </cell>
          <cell r="C19">
            <v>2</v>
          </cell>
        </row>
        <row r="21">
          <cell r="A21" t="str">
            <v>B000</v>
          </cell>
          <cell r="B21" t="str">
            <v>Aportaciones y Cuotas de Cooperación Voluntaria</v>
          </cell>
          <cell r="C21">
            <v>7</v>
          </cell>
        </row>
        <row r="23">
          <cell r="A23" t="str">
            <v>C001</v>
          </cell>
          <cell r="B23" t="str">
            <v>Servicios Médicos</v>
          </cell>
          <cell r="C23">
            <v>3</v>
          </cell>
        </row>
        <row r="24">
          <cell r="A24" t="str">
            <v>C002</v>
          </cell>
          <cell r="B24" t="str">
            <v>Servicios a Personas</v>
          </cell>
          <cell r="C24">
            <v>3</v>
          </cell>
        </row>
        <row r="25">
          <cell r="A25" t="str">
            <v>C003</v>
          </cell>
          <cell r="B25" t="str">
            <v>Servicios de Asesoría y Orientación</v>
          </cell>
          <cell r="C25">
            <v>3</v>
          </cell>
        </row>
        <row r="26">
          <cell r="A26" t="str">
            <v>C004</v>
          </cell>
          <cell r="B26" t="str">
            <v>Servicios de Mantenimiento</v>
          </cell>
          <cell r="C26">
            <v>3</v>
          </cell>
        </row>
        <row r="27">
          <cell r="A27" t="str">
            <v>C005</v>
          </cell>
          <cell r="B27" t="str">
            <v>Alquileres</v>
          </cell>
          <cell r="C27">
            <v>3</v>
          </cell>
        </row>
        <row r="28">
          <cell r="A28" t="str">
            <v>C006</v>
          </cell>
          <cell r="B28" t="str">
            <v>Otros</v>
          </cell>
          <cell r="C28">
            <v>3</v>
          </cell>
        </row>
        <row r="30">
          <cell r="A30" t="str">
            <v>C000</v>
          </cell>
          <cell r="B30" t="str">
            <v>Servicios Generales</v>
          </cell>
          <cell r="C30">
            <v>8</v>
          </cell>
        </row>
        <row r="32">
          <cell r="A32" t="str">
            <v>D001</v>
          </cell>
          <cell r="B32" t="str">
            <v>Productos Derivados de la Actividad Agrícola</v>
          </cell>
          <cell r="C32">
            <v>4</v>
          </cell>
        </row>
        <row r="33">
          <cell r="A33" t="str">
            <v>D002</v>
          </cell>
          <cell r="B33" t="str">
            <v>Productos Procesados</v>
          </cell>
          <cell r="C33">
            <v>4</v>
          </cell>
        </row>
        <row r="34">
          <cell r="A34" t="str">
            <v>D003</v>
          </cell>
          <cell r="B34" t="str">
            <v>Alimentos Procesados</v>
          </cell>
          <cell r="C34">
            <v>4</v>
          </cell>
        </row>
        <row r="35">
          <cell r="A35" t="str">
            <v>D004</v>
          </cell>
          <cell r="B35" t="str">
            <v>Productos Derivados de la Cunicultura</v>
          </cell>
          <cell r="C35">
            <v>4</v>
          </cell>
        </row>
        <row r="36">
          <cell r="A36" t="str">
            <v>D005</v>
          </cell>
          <cell r="B36" t="str">
            <v>Productos Derivados de la Actividad Ganadera</v>
          </cell>
          <cell r="C36">
            <v>4</v>
          </cell>
        </row>
        <row r="37">
          <cell r="A37" t="str">
            <v>D006</v>
          </cell>
          <cell r="B37" t="str">
            <v>Prod. Deriv. de las Activ. de Captura y Extracc. de Espec. Mar. Lacustres y Pluv.</v>
          </cell>
          <cell r="C37">
            <v>4</v>
          </cell>
        </row>
        <row r="38">
          <cell r="A38" t="str">
            <v>D007</v>
          </cell>
          <cell r="B38" t="str">
            <v>Productos Derivados de la Actividad Apícola</v>
          </cell>
          <cell r="C38">
            <v>4</v>
          </cell>
        </row>
        <row r="39">
          <cell r="A39" t="str">
            <v>D008</v>
          </cell>
          <cell r="B39" t="str">
            <v>Productos Derivados de la Actividad Avícola</v>
          </cell>
          <cell r="C39">
            <v>4</v>
          </cell>
        </row>
        <row r="40">
          <cell r="A40" t="str">
            <v>D009</v>
          </cell>
          <cell r="B40" t="str">
            <v>Otros</v>
          </cell>
          <cell r="C40">
            <v>4</v>
          </cell>
        </row>
        <row r="42">
          <cell r="A42" t="str">
            <v>D000</v>
          </cell>
          <cell r="B42" t="str">
            <v>Ventas</v>
          </cell>
          <cell r="C42">
            <v>9</v>
          </cell>
        </row>
        <row r="44">
          <cell r="A44">
            <v>120</v>
          </cell>
          <cell r="B44" t="str">
            <v>Deudores Diversos</v>
          </cell>
          <cell r="C44">
            <v>5</v>
          </cell>
        </row>
        <row r="45">
          <cell r="A45">
            <v>330</v>
          </cell>
          <cell r="B45" t="str">
            <v>Acreedores Diversos</v>
          </cell>
          <cell r="C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43"/>
  <sheetViews>
    <sheetView showGridLines="0" topLeftCell="A7" zoomScale="69" zoomScaleNormal="69" zoomScaleSheetLayoutView="100" workbookViewId="0">
      <selection activeCell="B25" sqref="B25:D25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34</v>
      </c>
      <c r="AM6" s="71"/>
      <c r="AN6" s="73" t="s">
        <v>24</v>
      </c>
      <c r="AO6" s="71"/>
      <c r="AP6" s="74"/>
      <c r="AQ6" s="61" t="s">
        <v>20</v>
      </c>
      <c r="AR6" s="71"/>
      <c r="AS6" s="12"/>
      <c r="AT6" s="61" t="s">
        <v>35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1000+1500+1500+1500</f>
        <v>5500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f>900+900+900</f>
        <v>2700</v>
      </c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21</v>
      </c>
      <c r="C25" s="77"/>
      <c r="D25" s="77"/>
      <c r="E25" s="25"/>
      <c r="F25" s="26"/>
      <c r="G25" s="27" t="str">
        <f>IF(ISBLANK(B25),"",VLOOKUP(B25,'[1]CLAVES INGRESOS'!$A$1:$B$65536,2,0))</f>
        <v>Expedición y Otorgamiento de Documentos Oficiales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96</f>
        <v>96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1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22</v>
      </c>
      <c r="C27" s="77"/>
      <c r="D27" s="77"/>
      <c r="E27" s="25"/>
      <c r="F27" s="26"/>
      <c r="G27" s="78" t="str">
        <f>IF(ISBLANK(B27),"",VLOOKUP(B27,'[1]CLAVES INGRESOS'!$A$1:$B$65536,2,0))</f>
        <v>Cuotas de Cooperación Voluntaria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f>904</f>
        <v>904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>
        <v>330</v>
      </c>
      <c r="C29" s="77"/>
      <c r="D29" s="77"/>
      <c r="E29" s="25"/>
      <c r="F29" s="26"/>
      <c r="G29" s="27" t="str">
        <f>IF(ISBLANK(B29),"",VLOOKUP(B29,'[1]CLAVES INGRESOS'!$A$1:$B$65536,2,0))</f>
        <v>Acreedores Diversos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>
        <f>600+600+600</f>
        <v>1800</v>
      </c>
      <c r="AU29" s="81"/>
      <c r="AV29" s="81"/>
      <c r="AW29" s="81"/>
      <c r="AX29" s="81"/>
      <c r="AY29" s="81"/>
      <c r="AZ29" s="33"/>
      <c r="BA29" s="34">
        <f>IF(ISBLANK(B29),"",VLOOKUP(B29,'[1]CLAVES INGRESOS'!$A$1:$C$65536,3,0))</f>
        <v>5</v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 t="s">
        <v>111</v>
      </c>
      <c r="C32" s="77"/>
      <c r="D32" s="77"/>
      <c r="E32" s="25"/>
      <c r="F32" s="26"/>
      <c r="G32" s="27" t="str">
        <f>IF(ISBLANK(B32),"",VLOOKUP(B32,'[1]CLAVES INGRESOS'!$A$1:$B$65536,2,0))</f>
        <v>Otros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>
        <f>IF(ISBLANK(B32),"",VLOOKUP(B32,'[1]CLAVES INGRESOS'!$A$1:$C$65536,3,0))</f>
        <v>1</v>
      </c>
      <c r="BE32" s="37" t="b">
        <f t="shared" si="1"/>
        <v>0</v>
      </c>
      <c r="BF32" s="37" t="str">
        <f t="shared" si="2"/>
        <v/>
      </c>
    </row>
    <row r="33" spans="1:85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5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5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5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5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5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5500</v>
      </c>
      <c r="AT38" s="112"/>
      <c r="AU38" s="112"/>
      <c r="AV38" s="112"/>
      <c r="AW38" s="112"/>
      <c r="AX38" s="112"/>
      <c r="AY38" s="112"/>
      <c r="AZ38" s="112"/>
      <c r="BA38" s="24"/>
    </row>
    <row r="39" spans="1:85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5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39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  <c r="CG40" s="20" t="s">
        <v>33</v>
      </c>
    </row>
    <row r="41" spans="1:85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5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5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0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27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60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900+900</f>
        <v>1800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144+96</f>
        <v>240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691+804</f>
        <v>1495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>
        <v>330</v>
      </c>
      <c r="C27" s="77"/>
      <c r="D27" s="77"/>
      <c r="E27" s="25"/>
      <c r="F27" s="26"/>
      <c r="G27" s="78" t="str">
        <f>IF(ISBLANK(B27),"",VLOOKUP(B27,'[1]CLAVES INGRESOS'!$A$1:$B$65536,2,0))</f>
        <v>Acreedores Diversos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v>65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5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1800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61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9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28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62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940+900+150</f>
        <v>1990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/>
      <c r="AU25" s="81"/>
      <c r="AV25" s="81"/>
      <c r="AW25" s="81"/>
      <c r="AX25" s="81"/>
      <c r="AY25" s="81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 t="s">
        <v>21</v>
      </c>
      <c r="C26" s="77"/>
      <c r="D26" s="77"/>
      <c r="E26" s="25"/>
      <c r="F26" s="26"/>
      <c r="G26" s="27" t="str">
        <f>IF(ISBLANK(B26),"",VLOOKUP(B26,'[1]CLAVES INGRESOS'!$A$1:$B$65536,2,0))</f>
        <v>Expedición y Otorgamiento de Documentos Oficiales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>
        <f>144+96</f>
        <v>240</v>
      </c>
      <c r="AU26" s="81"/>
      <c r="AV26" s="81"/>
      <c r="AW26" s="81"/>
      <c r="AX26" s="81"/>
      <c r="AY26" s="81"/>
      <c r="AZ26" s="33"/>
      <c r="BA26" s="34">
        <f>IF(ISBLANK(B26),"",VLOOKUP(B26,'[1]CLAVES INGRESOS'!$A$1:$C$65536,3,0))</f>
        <v>1</v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 t="s">
        <v>22</v>
      </c>
      <c r="C28" s="77"/>
      <c r="D28" s="77"/>
      <c r="E28" s="25"/>
      <c r="F28" s="26"/>
      <c r="G28" s="27" t="str">
        <f>IF(ISBLANK(B28),"",VLOOKUP(B28,'[1]CLAVES INGRESOS'!$A$1:$B$65536,2,0))</f>
        <v>Cuotas de Cooperación Voluntaria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>
        <f>731+804</f>
        <v>1535</v>
      </c>
      <c r="AU28" s="81"/>
      <c r="AV28" s="81"/>
      <c r="AW28" s="81"/>
      <c r="AX28" s="81"/>
      <c r="AY28" s="81"/>
      <c r="AZ28" s="33"/>
      <c r="BA28" s="34">
        <f>IF(ISBLANK(B28),"",VLOOKUP(B28,'[1]CLAVES INGRESOS'!$A$1:$C$65536,3,0))</f>
        <v>2</v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 t="s">
        <v>26</v>
      </c>
      <c r="C30" s="77"/>
      <c r="D30" s="77"/>
      <c r="E30" s="25"/>
      <c r="F30" s="26"/>
      <c r="G30" s="27" t="str">
        <f>IF(ISBLANK(B30),"",VLOOKUP(B30,'[1]CLAVES INGRESOS'!$A$1:$B$65536,2,0))</f>
        <v>Otros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>
        <v>150</v>
      </c>
      <c r="AU30" s="81"/>
      <c r="AV30" s="81"/>
      <c r="AW30" s="81"/>
      <c r="AX30" s="81"/>
      <c r="AY30" s="81"/>
      <c r="AZ30" s="33"/>
      <c r="BA30" s="34">
        <f>IF(ISBLANK(B30),"",VLOOKUP(B30,'[1]CLAVES INGRESOS'!$A$1:$C$65536,3,0))</f>
        <v>2</v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>
        <v>330</v>
      </c>
      <c r="C32" s="77"/>
      <c r="D32" s="77"/>
      <c r="E32" s="25"/>
      <c r="F32" s="26"/>
      <c r="G32" s="27" t="str">
        <f>IF(ISBLANK(B32),"",VLOOKUP(B32,'[1]CLAVES INGRESOS'!$A$1:$B$65536,2,0))</f>
        <v>Acreedores Diversos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>
        <v>65</v>
      </c>
      <c r="AU32" s="81"/>
      <c r="AV32" s="81"/>
      <c r="AW32" s="81"/>
      <c r="AX32" s="81"/>
      <c r="AY32" s="81"/>
      <c r="AZ32" s="33"/>
      <c r="BA32" s="34">
        <f>IF(ISBLANK(B32),"",VLOOKUP(B32,'[1]CLAVES INGRESOS'!$A$1:$C$65536,3,0))</f>
        <v>5</v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1990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63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A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F43"/>
  <sheetViews>
    <sheetView showGridLines="0" topLeftCell="A13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29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64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450+1000</f>
        <v>1450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96+96</f>
        <v>192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354+904</f>
        <v>1258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1450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65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B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37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66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1000+375</f>
        <v>1375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</f>
        <v>96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904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26</v>
      </c>
      <c r="C27" s="77"/>
      <c r="D27" s="77"/>
      <c r="E27" s="25"/>
      <c r="F27" s="26"/>
      <c r="G27" s="78" t="str">
        <f>IF(ISBLANK(B27),"",VLOOKUP(B27,'[1]CLAVES INGRESOS'!$A$1:$B$65536,2,0))</f>
        <v>Otros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>
        <v>375</v>
      </c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1375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67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C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F43"/>
  <sheetViews>
    <sheetView showGridLines="0" zoomScale="69" zoomScaleNormal="69" zoomScaleSheetLayoutView="100" workbookViewId="0">
      <selection activeCell="AS10" sqref="AS10:AZ10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69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68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2000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25</v>
      </c>
      <c r="C22" s="77"/>
      <c r="D22" s="77"/>
      <c r="E22" s="25"/>
      <c r="F22" s="26"/>
      <c r="G22" s="78" t="str">
        <f>IF(ISBLANK(B22),"",VLOOKUP(B22,'[1]CLAVES INGRESOS'!$A$1:$B$65536,2,0))</f>
        <v>Acreditación, Certificación y Convalidación de Estudios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v>1450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>
        <v>330</v>
      </c>
      <c r="C25" s="77"/>
      <c r="D25" s="77"/>
      <c r="E25" s="25"/>
      <c r="F25" s="26"/>
      <c r="G25" s="27" t="str">
        <f>IF(ISBLANK(B25),"",VLOOKUP(B25,'[1]CLAVES INGRESOS'!$A$1:$B$65536,2,0))</f>
        <v>Acreedores Diversos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550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5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2000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70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D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CF43"/>
  <sheetViews>
    <sheetView showGridLines="0" topLeftCell="A13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72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71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900+900+0</f>
        <v>1800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96+96</f>
        <v>192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804+804</f>
        <v>1608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1800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73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E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CF43"/>
  <sheetViews>
    <sheetView showGridLines="0" topLeftCell="A19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30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74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450+900+900+675+900+900</f>
        <v>4725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48+96+96+96+144+0</f>
        <v>480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402+804+804+579+691+0</f>
        <v>3280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26</v>
      </c>
      <c r="C27" s="77"/>
      <c r="D27" s="77"/>
      <c r="E27" s="25"/>
      <c r="F27" s="26"/>
      <c r="G27" s="78" t="str">
        <f>IF(ISBLANK(B27),"",VLOOKUP(B27,'[1]CLAVES INGRESOS'!$A$1:$B$65536,2,0))</f>
        <v>Otros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f>900</f>
        <v>900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>
        <v>330</v>
      </c>
      <c r="C29" s="77"/>
      <c r="D29" s="77"/>
      <c r="E29" s="25"/>
      <c r="F29" s="26"/>
      <c r="G29" s="27" t="str">
        <f>IF(ISBLANK(B29),"",VLOOKUP(B29,'[1]CLAVES INGRESOS'!$A$1:$B$65536,2,0))</f>
        <v>Acreedores Diversos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>
        <v>65</v>
      </c>
      <c r="AU29" s="81"/>
      <c r="AV29" s="81"/>
      <c r="AW29" s="81"/>
      <c r="AX29" s="81"/>
      <c r="AY29" s="81"/>
      <c r="AZ29" s="33"/>
      <c r="BA29" s="34">
        <f>IF(ISBLANK(B29),"",VLOOKUP(B29,'[1]CLAVES INGRESOS'!$A$1:$C$65536,3,0))</f>
        <v>5</v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4725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75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F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CF43"/>
  <sheetViews>
    <sheetView showGridLines="0" topLeftCell="A13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77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76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900+900+800</f>
        <v>2600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96+96+96</f>
        <v>288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804+804+704</f>
        <v>2312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2600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78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0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A42" sqref="A42:Q42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80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79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450+900+750+800+450</f>
        <v>3350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96+144+96+96+96</f>
        <v>528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354+691+354+654+704</f>
        <v>2757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>
        <v>330</v>
      </c>
      <c r="C27" s="77"/>
      <c r="D27" s="77"/>
      <c r="E27" s="25"/>
      <c r="F27" s="26"/>
      <c r="G27" s="78" t="str">
        <f>IF(ISBLANK(B27),"",VLOOKUP(B27,'[1]CLAVES INGRESOS'!$A$1:$B$65536,2,0))</f>
        <v>Acreedores Diversos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v>65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5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3350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81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59">
        <v>61126115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1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CI36" sqref="CI36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83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82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900+900+900</f>
        <v>2700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96+96+0</f>
        <v>192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804+804</f>
        <v>1608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26</v>
      </c>
      <c r="C27" s="77"/>
      <c r="D27" s="77"/>
      <c r="E27" s="25"/>
      <c r="F27" s="26"/>
      <c r="G27" s="78" t="str">
        <f>IF(ISBLANK(B27),"",VLOOKUP(B27,'[1]CLAVES INGRESOS'!$A$1:$B$65536,2,0))</f>
        <v>Otros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v>900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2700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84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2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F43"/>
  <sheetViews>
    <sheetView showGridLines="0" tabSelected="1" topLeftCell="A2" zoomScale="69" zoomScaleNormal="69" zoomScaleSheetLayoutView="100" workbookViewId="0">
      <selection activeCell="AT18" sqref="AT18:AY18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41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40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118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10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 t="s">
        <v>25</v>
      </c>
      <c r="C15" s="77"/>
      <c r="D15" s="77"/>
      <c r="E15" s="25"/>
      <c r="F15" s="26"/>
      <c r="G15" s="27" t="str">
        <f>IF(ISBLANK(B15),"",VLOOKUP(B15,'[1]CLAVES INGRESOS'!$A$1:$B$65536,2,0))</f>
        <v>Acreditación, Certificación y Convalidación de Estudios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>
        <v>5</v>
      </c>
      <c r="AU15" s="81"/>
      <c r="AV15" s="81"/>
      <c r="AW15" s="81"/>
      <c r="AX15" s="81"/>
      <c r="AY15" s="81"/>
      <c r="AZ15" s="33"/>
      <c r="BA15" s="34">
        <f>IF(ISBLANK(B15),"",VLOOKUP(B15,'[1]CLAVES INGRESOS'!$A$1:$C$65536,3,0))</f>
        <v>1</v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 t="s">
        <v>112</v>
      </c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>
        <v>5</v>
      </c>
      <c r="AU16" s="81"/>
      <c r="AV16" s="81"/>
      <c r="AW16" s="81"/>
      <c r="AX16" s="81"/>
      <c r="AY16" s="81"/>
      <c r="AZ16" s="33"/>
      <c r="BA16" s="34">
        <f>IF(ISBLANK(B16),"",VLOOKUP(B16,'[1]CLAVES INGRESOS'!$A$1:$C$65536,3,0))</f>
        <v>2</v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6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123"/>
      <c r="AU18" s="124"/>
      <c r="AV18" s="124"/>
      <c r="AW18" s="124"/>
      <c r="AX18" s="124"/>
      <c r="AY18" s="124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/>
      <c r="AU25" s="81"/>
      <c r="AV25" s="81"/>
      <c r="AW25" s="81"/>
      <c r="AX25" s="81"/>
      <c r="AY25" s="81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119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1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CF43"/>
  <sheetViews>
    <sheetView showGridLines="0" topLeftCell="A19" zoomScale="69" zoomScaleNormal="69" zoomScaleSheetLayoutView="100" workbookViewId="0">
      <selection activeCell="CH34" sqref="CH34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85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86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1000+750+900+900+375+750</f>
        <v>4675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 t="s">
        <v>21</v>
      </c>
      <c r="C23" s="77"/>
      <c r="D23" s="77"/>
      <c r="E23" s="25"/>
      <c r="F23" s="26"/>
      <c r="G23" s="27" t="str">
        <f>IF(ISBLANK(B23),"",VLOOKUP(B23,'[1]CLAVES INGRESOS'!$A$1:$B$65536,2,0))</f>
        <v>Expedición y Otorgamiento de Documentos Oficiales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f>96+96+48+96+144</f>
        <v>480</v>
      </c>
      <c r="AU23" s="81"/>
      <c r="AV23" s="81"/>
      <c r="AW23" s="81"/>
      <c r="AX23" s="81"/>
      <c r="AY23" s="81"/>
      <c r="AZ23" s="33"/>
      <c r="BA23" s="34">
        <f>IF(ISBLANK(B23),"",VLOOKUP(B23,'[1]CLAVES INGRESOS'!$A$1:$C$65536,3,0))</f>
        <v>1</v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/>
      <c r="AU25" s="81"/>
      <c r="AV25" s="81"/>
      <c r="AW25" s="81"/>
      <c r="AX25" s="81"/>
      <c r="AY25" s="81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 t="s">
        <v>22</v>
      </c>
      <c r="C26" s="77"/>
      <c r="D26" s="77"/>
      <c r="E26" s="25"/>
      <c r="F26" s="26"/>
      <c r="G26" s="27" t="str">
        <f>IF(ISBLANK(B26),"",VLOOKUP(B26,'[1]CLAVES INGRESOS'!$A$1:$B$65536,2,0))</f>
        <v>Cuotas de Cooperación Voluntaria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>
        <f>839+654+327+804+691</f>
        <v>3315</v>
      </c>
      <c r="AU26" s="81"/>
      <c r="AV26" s="81"/>
      <c r="AW26" s="81"/>
      <c r="AX26" s="81"/>
      <c r="AY26" s="81"/>
      <c r="AZ26" s="33"/>
      <c r="BA26" s="34">
        <f>IF(ISBLANK(B26),"",VLOOKUP(B26,'[1]CLAVES INGRESOS'!$A$1:$C$65536,3,0))</f>
        <v>2</v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 t="s">
        <v>26</v>
      </c>
      <c r="C28" s="77"/>
      <c r="D28" s="77"/>
      <c r="E28" s="25"/>
      <c r="F28" s="26"/>
      <c r="G28" s="27" t="str">
        <f>IF(ISBLANK(B28),"",VLOOKUP(B28,'[1]CLAVES INGRESOS'!$A$1:$B$65536,2,0))</f>
        <v>Otros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>
        <v>750</v>
      </c>
      <c r="AU28" s="81"/>
      <c r="AV28" s="81"/>
      <c r="AW28" s="81"/>
      <c r="AX28" s="81"/>
      <c r="AY28" s="81"/>
      <c r="AZ28" s="33"/>
      <c r="BA28" s="34">
        <f>IF(ISBLANK(B28),"",VLOOKUP(B28,'[1]CLAVES INGRESOS'!$A$1:$C$65536,3,0))</f>
        <v>2</v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>
        <v>330</v>
      </c>
      <c r="C30" s="77"/>
      <c r="D30" s="77"/>
      <c r="E30" s="25"/>
      <c r="F30" s="26"/>
      <c r="G30" s="27" t="str">
        <f>IF(ISBLANK(B30),"",VLOOKUP(B30,'[1]CLAVES INGRESOS'!$A$1:$B$65536,2,0))</f>
        <v>Acreedores Diversos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>
        <f>IF(ISBLANK(B30),"",VLOOKUP(B30,'[1]CLAVES INGRESOS'!$A$1:$C$65536,3,0))</f>
        <v>5</v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>
        <f>65+65</f>
        <v>130</v>
      </c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4675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87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 t="s">
        <v>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3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CF43"/>
  <sheetViews>
    <sheetView showGridLines="0" topLeftCell="A13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88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89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2600</f>
        <v>2600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21</v>
      </c>
      <c r="C25" s="77"/>
      <c r="D25" s="77"/>
      <c r="E25" s="25"/>
      <c r="F25" s="26"/>
      <c r="G25" s="27" t="str">
        <f>IF(ISBLANK(B25),"",VLOOKUP(B25,'[1]CLAVES INGRESOS'!$A$1:$B$65536,2,0))</f>
        <v>Expedición y Otorgamiento de Documentos Oficiales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2496</f>
        <v>2496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1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22</v>
      </c>
      <c r="C27" s="77"/>
      <c r="D27" s="77"/>
      <c r="E27" s="25"/>
      <c r="F27" s="26"/>
      <c r="G27" s="78" t="str">
        <f>IF(ISBLANK(B27),"",VLOOKUP(B27,'[1]CLAVES INGRESOS'!$A$1:$B$65536,2,0))</f>
        <v>Cuotas de Cooperación Voluntaria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>
        <f>104</f>
        <v>104</v>
      </c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2600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90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4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92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91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900+900+450+900</f>
        <v>3150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 t="s">
        <v>21</v>
      </c>
      <c r="C23" s="77"/>
      <c r="D23" s="77"/>
      <c r="E23" s="25"/>
      <c r="F23" s="26"/>
      <c r="G23" s="27" t="str">
        <f>IF(ISBLANK(B23),"",VLOOKUP(B23,'[1]CLAVES INGRESOS'!$A$1:$B$65536,2,0))</f>
        <v>Expedición y Otorgamiento de Documentos Oficiales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f>96+96+96</f>
        <v>288</v>
      </c>
      <c r="AU23" s="81"/>
      <c r="AV23" s="81"/>
      <c r="AW23" s="81"/>
      <c r="AX23" s="81"/>
      <c r="AY23" s="81"/>
      <c r="AZ23" s="33"/>
      <c r="BA23" s="34">
        <f>IF(ISBLANK(B23),"",VLOOKUP(B23,'[1]CLAVES INGRESOS'!$A$1:$C$65536,3,0))</f>
        <v>1</v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804+354+804</f>
        <v>1962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26</v>
      </c>
      <c r="C27" s="77"/>
      <c r="D27" s="77"/>
      <c r="E27" s="25"/>
      <c r="F27" s="26"/>
      <c r="G27" s="78" t="str">
        <f>IF(ISBLANK(B27),"",VLOOKUP(B27,'[1]CLAVES INGRESOS'!$A$1:$B$65536,2,0))</f>
        <v>Otros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v>900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3150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93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5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CF43"/>
  <sheetViews>
    <sheetView showGridLines="0" zoomScale="69" zoomScaleNormal="69" zoomScaleSheetLayoutView="100" workbookViewId="0">
      <selection activeCell="J40" sqref="J40:AZ40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95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94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900+900</f>
        <v>1800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 t="s">
        <v>21</v>
      </c>
      <c r="C23" s="77"/>
      <c r="D23" s="77"/>
      <c r="E23" s="25"/>
      <c r="F23" s="26"/>
      <c r="G23" s="27" t="str">
        <f>IF(ISBLANK(B23),"",VLOOKUP(B23,'[1]CLAVES INGRESOS'!$A$1:$B$65536,2,0))</f>
        <v>Expedición y Otorgamiento de Documentos Oficiales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f>96+96</f>
        <v>192</v>
      </c>
      <c r="AU23" s="81"/>
      <c r="AV23" s="81"/>
      <c r="AW23" s="81"/>
      <c r="AX23" s="81"/>
      <c r="AY23" s="81"/>
      <c r="AZ23" s="33"/>
      <c r="BA23" s="34">
        <f>IF(ISBLANK(B23),"",VLOOKUP(B23,'[1]CLAVES INGRESOS'!$A$1:$C$65536,3,0))</f>
        <v>1</v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804+804</f>
        <v>1608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1800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96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6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CF43"/>
  <sheetViews>
    <sheetView showGridLines="0" zoomScale="69" zoomScaleNormal="69" zoomScaleSheetLayoutView="100" workbookViewId="0">
      <selection activeCell="A10" sqref="A10:AR10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98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97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3375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 t="s">
        <v>21</v>
      </c>
      <c r="C23" s="77"/>
      <c r="D23" s="77"/>
      <c r="E23" s="25"/>
      <c r="F23" s="26"/>
      <c r="G23" s="27" t="str">
        <f>IF(ISBLANK(B23),"",VLOOKUP(B23,'[1]CLAVES INGRESOS'!$A$1:$B$65536,2,0))</f>
        <v>Expedición y Otorgamiento de Documentos Oficiales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v>432</v>
      </c>
      <c r="AU23" s="81"/>
      <c r="AV23" s="81"/>
      <c r="AW23" s="81"/>
      <c r="AX23" s="81"/>
      <c r="AY23" s="81"/>
      <c r="AZ23" s="33"/>
      <c r="BA23" s="34">
        <f>IF(ISBLANK(B23),"",VLOOKUP(B23,'[1]CLAVES INGRESOS'!$A$1:$C$65536,3,0))</f>
        <v>1</v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2943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3375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99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7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J40" sqref="J40:AZ40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77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100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19.8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>
        <v>120</v>
      </c>
      <c r="C22" s="77"/>
      <c r="D22" s="77"/>
      <c r="E22" s="25"/>
      <c r="F22" s="26"/>
      <c r="G22" s="78" t="str">
        <f>IF(ISBLANK(B22),"",VLOOKUP(B22,'[1]CLAVES INGRESOS'!$A$1:$B$65536,2,0))</f>
        <v>Deudores Diversos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v>19.8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5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/>
      <c r="AU25" s="81"/>
      <c r="AV25" s="81"/>
      <c r="AW25" s="81"/>
      <c r="AX25" s="81"/>
      <c r="AY25" s="81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19.8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101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B18:D18"/>
    <mergeCell ref="G18:AR18"/>
    <mergeCell ref="AT18:AY18"/>
    <mergeCell ref="B19:D19"/>
    <mergeCell ref="G19:AR19"/>
    <mergeCell ref="AT19:AY19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25:D25"/>
    <mergeCell ref="AT25:AY25"/>
    <mergeCell ref="B26:D26"/>
    <mergeCell ref="AT26:AY26"/>
    <mergeCell ref="B27:D27"/>
    <mergeCell ref="G27:AR27"/>
    <mergeCell ref="AT27:AY27"/>
    <mergeCell ref="B28:D28"/>
    <mergeCell ref="AT28:AY28"/>
    <mergeCell ref="B29:D29"/>
    <mergeCell ref="AT29:AY29"/>
    <mergeCell ref="B30:D30"/>
    <mergeCell ref="AT30:AY30"/>
    <mergeCell ref="B31:D31"/>
    <mergeCell ref="AT31:AY31"/>
    <mergeCell ref="B32:D32"/>
    <mergeCell ref="AT32:AY32"/>
    <mergeCell ref="B33:D33"/>
    <mergeCell ref="AT33:AY33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8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CF43"/>
  <sheetViews>
    <sheetView showGridLines="0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103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102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750+1000+900+900+400</f>
        <v>3950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48+192+96+96+96</f>
        <v>528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25</v>
      </c>
      <c r="C25" s="77"/>
      <c r="D25" s="77"/>
      <c r="E25" s="25"/>
      <c r="F25" s="26"/>
      <c r="G25" s="27" t="str">
        <f>IF(ISBLANK(B25),"",VLOOKUP(B25,'[1]CLAVES INGRESOS'!$A$1:$B$65536,2,0))</f>
        <v>Acreditación, Certificación y Convalidación de Estudios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702+743+804+804+304</f>
        <v>3357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1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>
        <v>330</v>
      </c>
      <c r="C27" s="77"/>
      <c r="D27" s="77"/>
      <c r="E27" s="25"/>
      <c r="F27" s="26"/>
      <c r="G27" s="78" t="str">
        <f>IF(ISBLANK(B27),"",VLOOKUP(B27,'[1]CLAVES INGRESOS'!$A$1:$B$65536,2,0))</f>
        <v>Acreedores Diversos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v>65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5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3950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104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B18:D18"/>
    <mergeCell ref="G18:AR18"/>
    <mergeCell ref="AT18:AY18"/>
    <mergeCell ref="B19:D19"/>
    <mergeCell ref="G19:AR19"/>
    <mergeCell ref="AT19:AY19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25:D25"/>
    <mergeCell ref="AT25:AY25"/>
    <mergeCell ref="B26:D26"/>
    <mergeCell ref="AT26:AY26"/>
    <mergeCell ref="B27:D27"/>
    <mergeCell ref="G27:AR27"/>
    <mergeCell ref="AT27:AY27"/>
    <mergeCell ref="B28:D28"/>
    <mergeCell ref="AT28:AY28"/>
    <mergeCell ref="B29:D29"/>
    <mergeCell ref="AT29:AY29"/>
    <mergeCell ref="B30:D30"/>
    <mergeCell ref="AT30:AY30"/>
    <mergeCell ref="B31:D31"/>
    <mergeCell ref="AT31:AY31"/>
    <mergeCell ref="B32:D32"/>
    <mergeCell ref="AT32:AY32"/>
    <mergeCell ref="B33:D33"/>
    <mergeCell ref="AT33:AY33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9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CF43"/>
  <sheetViews>
    <sheetView showGridLines="0" topLeftCell="A18" zoomScale="69" zoomScaleNormal="69" zoomScaleSheetLayoutView="100" workbookViewId="0">
      <selection activeCell="AS38" sqref="AS38:AZ38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106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105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</f>
        <v>900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 t="s">
        <v>25</v>
      </c>
      <c r="C15" s="77"/>
      <c r="D15" s="77"/>
      <c r="E15" s="25"/>
      <c r="F15" s="26"/>
      <c r="G15" s="27" t="str">
        <f>IF(ISBLANK(B15),"",VLOOKUP(B15,'[1]CLAVES INGRESOS'!$A$1:$B$65536,2,0))</f>
        <v>Acreditación, Certificación y Convalidación de Estudios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>
        <v>7</v>
      </c>
      <c r="AU15" s="81"/>
      <c r="AV15" s="81"/>
      <c r="AW15" s="81"/>
      <c r="AX15" s="81"/>
      <c r="AY15" s="81"/>
      <c r="AZ15" s="33"/>
      <c r="BA15" s="34">
        <f>IF(ISBLANK(B15),"",VLOOKUP(B15,'[1]CLAVES INGRESOS'!$A$1:$C$65536,3,0))</f>
        <v>1</v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 t="s">
        <v>21</v>
      </c>
      <c r="C16" s="77"/>
      <c r="D16" s="77"/>
      <c r="E16" s="25"/>
      <c r="F16" s="26"/>
      <c r="G16" s="27" t="str">
        <f>IF(ISBLANK(B16),"",VLOOKUP(B16,'[1]CLAVES INGRESOS'!$A$1:$B$65536,2,0))</f>
        <v>Expedición y Otorgamiento de Documentos Oficiales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60"/>
      <c r="AS16" s="39"/>
      <c r="AT16" s="80">
        <v>8</v>
      </c>
      <c r="AU16" s="81"/>
      <c r="AV16" s="81"/>
      <c r="AW16" s="81"/>
      <c r="AX16" s="81"/>
      <c r="AY16" s="81"/>
      <c r="AZ16" s="33"/>
      <c r="BA16" s="34">
        <f>IF(ISBLANK(B16),"",VLOOKUP(B16,'[1]CLAVES INGRESOS'!$A$1:$C$65536,3,0))</f>
        <v>1</v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 t="s">
        <v>110</v>
      </c>
      <c r="C17" s="77"/>
      <c r="D17" s="77"/>
      <c r="E17" s="25"/>
      <c r="F17" s="26"/>
      <c r="G17" s="27" t="str">
        <f>IF(ISBLANK(B17),"",VLOOKUP(B17,'[1]CLAVES INGRESOS'!$A$1:$B$65536,2,0))</f>
        <v>Exámenes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60"/>
      <c r="AS17" s="32"/>
      <c r="AT17" s="80">
        <v>55</v>
      </c>
      <c r="AU17" s="81"/>
      <c r="AV17" s="81"/>
      <c r="AW17" s="81"/>
      <c r="AX17" s="81"/>
      <c r="AY17" s="81"/>
      <c r="AZ17" s="33"/>
      <c r="BA17" s="34">
        <f>IF(ISBLANK(B17),"",VLOOKUP(B17,'[1]CLAVES INGRESOS'!$A$1:$C$65536,3,0))</f>
        <v>1</v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 t="s">
        <v>111</v>
      </c>
      <c r="C18" s="77"/>
      <c r="D18" s="77"/>
      <c r="E18" s="25"/>
      <c r="F18" s="26"/>
      <c r="G18" s="27" t="str">
        <f>IF(ISBLANK(B18),"",VLOOKUP(B18,'[1]CLAVES INGRESOS'!$A$1:$B$65536,2,0))</f>
        <v>Otros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60"/>
      <c r="AS18" s="39"/>
      <c r="AT18" s="80">
        <v>20</v>
      </c>
      <c r="AU18" s="81"/>
      <c r="AV18" s="81"/>
      <c r="AW18" s="81"/>
      <c r="AX18" s="81"/>
      <c r="AY18" s="81"/>
      <c r="AZ18" s="33"/>
      <c r="BA18" s="34">
        <f>IF(ISBLANK(B18),"",VLOOKUP(B18,'[1]CLAVES INGRESOS'!$A$1:$C$65536,3,0))</f>
        <v>1</v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 t="s">
        <v>115</v>
      </c>
      <c r="C19" s="77"/>
      <c r="D19" s="77"/>
      <c r="E19" s="25"/>
      <c r="F19" s="26"/>
      <c r="G19" s="27" t="str">
        <f>IF(ISBLANK(B19),"",VLOOKUP(B19,'[1]CLAVES INGRESOS'!$A$1:$B$65536,2,0))</f>
        <v>Productos Derivados de la Actividad Agrícola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60"/>
      <c r="AS19" s="32"/>
      <c r="AT19" s="80">
        <v>45</v>
      </c>
      <c r="AU19" s="81"/>
      <c r="AV19" s="81"/>
      <c r="AW19" s="81"/>
      <c r="AX19" s="81"/>
      <c r="AY19" s="81"/>
      <c r="AZ19" s="33"/>
      <c r="BA19" s="34">
        <f>IF(ISBLANK(B19),"",VLOOKUP(B19,'[1]CLAVES INGRESOS'!$A$1:$C$65536,3,0))</f>
        <v>4</v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 t="s">
        <v>116</v>
      </c>
      <c r="C20" s="77"/>
      <c r="D20" s="77"/>
      <c r="E20" s="25"/>
      <c r="F20" s="26"/>
      <c r="G20" s="27" t="str">
        <f>IF(ISBLANK(B20),"",VLOOKUP(B20,'[1]CLAVES INGRESOS'!$A$1:$B$65536,2,0))</f>
        <v>Productos Procesados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60"/>
      <c r="AS20" s="39"/>
      <c r="AT20" s="80">
        <v>44</v>
      </c>
      <c r="AU20" s="81"/>
      <c r="AV20" s="81"/>
      <c r="AW20" s="81"/>
      <c r="AX20" s="81"/>
      <c r="AY20" s="81"/>
      <c r="AZ20" s="33"/>
      <c r="BA20" s="34">
        <f>IF(ISBLANK(B20),"",VLOOKUP(B20,'[1]CLAVES INGRESOS'!$A$1:$C$65536,3,0))</f>
        <v>4</v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 t="s">
        <v>117</v>
      </c>
      <c r="C21" s="77"/>
      <c r="D21" s="77"/>
      <c r="E21" s="25"/>
      <c r="F21" s="26"/>
      <c r="G21" s="27" t="str">
        <f>IF(ISBLANK(B21),"",VLOOKUP(B21,'[1]CLAVES INGRESOS'!$A$1:$B$65536,2,0))</f>
        <v>Alimentos Procesados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60"/>
      <c r="AS21" s="32"/>
      <c r="AT21" s="80">
        <v>456</v>
      </c>
      <c r="AU21" s="81"/>
      <c r="AV21" s="81"/>
      <c r="AW21" s="81"/>
      <c r="AX21" s="81"/>
      <c r="AY21" s="81"/>
      <c r="AZ21" s="33"/>
      <c r="BA21" s="34">
        <f>IF(ISBLANK(B21),"",VLOOKUP(B21,'[1]CLAVES INGRESOS'!$A$1:$C$65536,3,0))</f>
        <v>4</v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114</v>
      </c>
      <c r="C22" s="77"/>
      <c r="D22" s="77"/>
      <c r="E22" s="25"/>
      <c r="F22" s="26"/>
      <c r="G22" s="27" t="str">
        <f>IF(ISBLANK(B22),"",VLOOKUP(B22,'[1]CLAVES INGRESOS'!$A$1:$B$65536,2,0))</f>
        <v>Productos Derivados de la Cunicultura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0</v>
      </c>
      <c r="AL22" s="27"/>
      <c r="AM22" s="27"/>
      <c r="AN22" s="27"/>
      <c r="AO22" s="27"/>
      <c r="AP22" s="27"/>
      <c r="AQ22" s="27"/>
      <c r="AR22" s="60"/>
      <c r="AS22" s="39"/>
      <c r="AT22" s="80">
        <v>789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4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 t="s">
        <v>21</v>
      </c>
      <c r="C23" s="77"/>
      <c r="D23" s="77"/>
      <c r="E23" s="25"/>
      <c r="F23" s="26"/>
      <c r="G23" s="27" t="str">
        <f>IF(ISBLANK(B23),"",VLOOKUP(B23,'[1]CLAVES INGRESOS'!$A$1:$B$65536,2,0))</f>
        <v>Expedición y Otorgamiento de Documentos Oficiales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v>65</v>
      </c>
      <c r="AU23" s="81"/>
      <c r="AV23" s="81"/>
      <c r="AW23" s="81"/>
      <c r="AX23" s="81"/>
      <c r="AY23" s="81"/>
      <c r="AZ23" s="33"/>
      <c r="BA23" s="34">
        <f>IF(ISBLANK(B23),"",VLOOKUP(B23,'[1]CLAVES INGRESOS'!$A$1:$C$65536,3,0))</f>
        <v>1</v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 t="s">
        <v>110</v>
      </c>
      <c r="C24" s="77"/>
      <c r="D24" s="77"/>
      <c r="E24" s="25"/>
      <c r="F24" s="26"/>
      <c r="G24" s="27" t="str">
        <f>IF(ISBLANK(B24),"",VLOOKUP(B24,'[1]CLAVES INGRESOS'!$A$1:$B$65536,2,0))</f>
        <v>Exámenes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>
        <v>89</v>
      </c>
      <c r="AU24" s="81"/>
      <c r="AV24" s="81"/>
      <c r="AW24" s="81"/>
      <c r="AX24" s="81"/>
      <c r="AY24" s="81"/>
      <c r="AZ24" s="33"/>
      <c r="BA24" s="34">
        <f>IF(ISBLANK(B24),"",VLOOKUP(B24,'[1]CLAVES INGRESOS'!$A$1:$C$65536,3,0))</f>
        <v>1</v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111</v>
      </c>
      <c r="C25" s="77"/>
      <c r="D25" s="77"/>
      <c r="E25" s="25"/>
      <c r="F25" s="26"/>
      <c r="G25" s="27" t="str">
        <f>IF(ISBLANK(B25),"",VLOOKUP(B25,'[1]CLAVES INGRESOS'!$A$1:$B$65536,2,0))</f>
        <v>Otros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78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1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 t="s">
        <v>22</v>
      </c>
      <c r="C26" s="77"/>
      <c r="D26" s="77"/>
      <c r="E26" s="25"/>
      <c r="F26" s="26"/>
      <c r="G26" s="27" t="str">
        <f>IF(ISBLANK(B26),"",VLOOKUP(B26,'[1]CLAVES INGRESOS'!$A$1:$B$65536,2,0))</f>
        <v>Cuotas de Cooperación Voluntaria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>
        <v>804</v>
      </c>
      <c r="AU26" s="81"/>
      <c r="AV26" s="81"/>
      <c r="AW26" s="81"/>
      <c r="AX26" s="81"/>
      <c r="AY26" s="81"/>
      <c r="AZ26" s="33"/>
      <c r="BA26" s="34">
        <f>IF(ISBLANK(B26),"",VLOOKUP(B26,'[1]CLAVES INGRESOS'!$A$1:$C$65536,3,0))</f>
        <v>2</v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 t="s">
        <v>112</v>
      </c>
      <c r="C27" s="77"/>
      <c r="D27" s="77"/>
      <c r="E27" s="25"/>
      <c r="F27" s="26"/>
      <c r="G27" s="78" t="str">
        <f>IF(ISBLANK(B27),"",VLOOKUP(B27,'[1]CLAVES INGRESOS'!$A$1:$B$65536,2,0))</f>
        <v>Aportaciones, Cooperaciones y Donaciones al Plantel</v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>
        <v>5</v>
      </c>
      <c r="AU27" s="81"/>
      <c r="AV27" s="81"/>
      <c r="AW27" s="81"/>
      <c r="AX27" s="81"/>
      <c r="AY27" s="81"/>
      <c r="AZ27" s="33"/>
      <c r="BA27" s="34">
        <f>IF(ISBLANK(B27),"",VLOOKUP(B27,'[1]CLAVES INGRESOS'!$A$1:$C$65536,3,0))</f>
        <v>2</v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 t="s">
        <v>113</v>
      </c>
      <c r="C28" s="77"/>
      <c r="D28" s="77"/>
      <c r="E28" s="25"/>
      <c r="F28" s="26"/>
      <c r="G28" s="27" t="str">
        <f>IF(ISBLANK(B28),"",VLOOKUP(B28,'[1]CLAVES INGRESOS'!$A$1:$B$65536,2,0))</f>
        <v>Beneficios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>
        <v>1</v>
      </c>
      <c r="AU28" s="81"/>
      <c r="AV28" s="81"/>
      <c r="AW28" s="81"/>
      <c r="AX28" s="81"/>
      <c r="AY28" s="81"/>
      <c r="AZ28" s="33"/>
      <c r="BA28" s="34">
        <f>IF(ISBLANK(B28),"",VLOOKUP(B28,'[1]CLAVES INGRESOS'!$A$1:$C$65536,3,0))</f>
        <v>2</v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 t="s">
        <v>26</v>
      </c>
      <c r="C29" s="77"/>
      <c r="D29" s="77"/>
      <c r="E29" s="25"/>
      <c r="F29" s="26"/>
      <c r="G29" s="27" t="str">
        <f>IF(ISBLANK(B29),"",VLOOKUP(B29,'[1]CLAVES INGRESOS'!$A$1:$B$65536,2,0))</f>
        <v>Otros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>
        <v>1</v>
      </c>
      <c r="AU29" s="81"/>
      <c r="AV29" s="81"/>
      <c r="AW29" s="81"/>
      <c r="AX29" s="81"/>
      <c r="AY29" s="81"/>
      <c r="AZ29" s="33"/>
      <c r="BA29" s="34">
        <f>IF(ISBLANK(B29),"",VLOOKUP(B29,'[1]CLAVES INGRESOS'!$A$1:$C$65536,3,0))</f>
        <v>2</v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>
        <v>1</v>
      </c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>
        <v>1</v>
      </c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 t="s">
        <v>111</v>
      </c>
      <c r="C32" s="77"/>
      <c r="D32" s="77"/>
      <c r="E32" s="25"/>
      <c r="F32" s="26"/>
      <c r="G32" s="27" t="str">
        <f>IF(ISBLANK(B32),"",VLOOKUP(B32,'[1]CLAVES INGRESOS'!$A$1:$B$65536,2,0))</f>
        <v>Otros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>
        <v>1500</v>
      </c>
      <c r="AU32" s="81"/>
      <c r="AV32" s="81"/>
      <c r="AW32" s="81"/>
      <c r="AX32" s="81"/>
      <c r="AY32" s="81"/>
      <c r="AZ32" s="33"/>
      <c r="BA32" s="34">
        <f>IF(ISBLANK(B32),"",VLOOKUP(B32,'[1]CLAVES INGRESOS'!$A$1:$C$65536,3,0))</f>
        <v>1</v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>
        <v>1</v>
      </c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>
        <v>1</v>
      </c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 t="s">
        <v>25</v>
      </c>
      <c r="C35" s="77"/>
      <c r="D35" s="77"/>
      <c r="E35" s="25"/>
      <c r="F35" s="26"/>
      <c r="G35" s="27" t="str">
        <f>IF(ISBLANK(B35),"",VLOOKUP(B35,'[1]CLAVES INGRESOS'!$A$1:$B$65536,2,0))</f>
        <v>Acreditación, Certificación y Convalidación de Estudios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>
        <v>1</v>
      </c>
      <c r="AU35" s="81"/>
      <c r="AV35" s="81"/>
      <c r="AW35" s="81"/>
      <c r="AX35" s="81"/>
      <c r="AY35" s="81"/>
      <c r="AZ35" s="33"/>
      <c r="BA35" s="34">
        <f>IF(ISBLANK(B35),"",VLOOKUP(B35,'[1]CLAVES INGRESOS'!$A$1:$C$65536,3,0))</f>
        <v>1</v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3972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107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79"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  <mergeCell ref="P1:AN1"/>
    <mergeCell ref="AO1:AX1"/>
    <mergeCell ref="AY1:AZ1"/>
    <mergeCell ref="A3:AZ3"/>
    <mergeCell ref="AP4:AY4"/>
    <mergeCell ref="B15:D15"/>
    <mergeCell ref="AT15:AY15"/>
    <mergeCell ref="B16:D16"/>
    <mergeCell ref="AT16:AY16"/>
    <mergeCell ref="AT6:AZ7"/>
    <mergeCell ref="A9:AR9"/>
    <mergeCell ref="AS9:AZ9"/>
    <mergeCell ref="A10:AR10"/>
    <mergeCell ref="AS10:AZ10"/>
    <mergeCell ref="A12:E13"/>
    <mergeCell ref="F12:AR13"/>
    <mergeCell ref="AS12:AZ13"/>
    <mergeCell ref="B18:D18"/>
    <mergeCell ref="AT18:AY18"/>
    <mergeCell ref="B19:D19"/>
    <mergeCell ref="AT19:AY19"/>
    <mergeCell ref="B17:D17"/>
    <mergeCell ref="AT17:AY17"/>
    <mergeCell ref="B24:D24"/>
    <mergeCell ref="AT24:AY24"/>
    <mergeCell ref="B20:D20"/>
    <mergeCell ref="AT20:AY20"/>
    <mergeCell ref="B21:D21"/>
    <mergeCell ref="AT21:AY21"/>
    <mergeCell ref="B22:D22"/>
    <mergeCell ref="AT22:AY22"/>
    <mergeCell ref="B23:D23"/>
    <mergeCell ref="AT23:AY23"/>
    <mergeCell ref="B25:D25"/>
    <mergeCell ref="AT25:AY25"/>
    <mergeCell ref="B26:D26"/>
    <mergeCell ref="AT26:AY26"/>
    <mergeCell ref="B27:D27"/>
    <mergeCell ref="G27:AR27"/>
    <mergeCell ref="AT27:AY27"/>
    <mergeCell ref="B28:D28"/>
    <mergeCell ref="AT28:AY28"/>
    <mergeCell ref="B29:D29"/>
    <mergeCell ref="AT29:AY29"/>
    <mergeCell ref="B30:D30"/>
    <mergeCell ref="AT30:AY30"/>
    <mergeCell ref="B31:D31"/>
    <mergeCell ref="AT31:AY31"/>
    <mergeCell ref="B32:D32"/>
    <mergeCell ref="AT32:AY32"/>
    <mergeCell ref="B33:D33"/>
    <mergeCell ref="AT33:AY33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</mergeCells>
  <phoneticPr fontId="15" type="noConversion"/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A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CF43"/>
  <sheetViews>
    <sheetView showGridLines="0" zoomScale="69" zoomScaleNormal="69" zoomScaleSheetLayoutView="100" workbookViewId="0">
      <selection activeCell="CI47" sqref="CI47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106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108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16.08</f>
        <v>16.079999999999998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 t="s">
        <v>109</v>
      </c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>
        <v>16.079999999999998</v>
      </c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/>
      <c r="AU25" s="81"/>
      <c r="AV25" s="81"/>
      <c r="AW25" s="81"/>
      <c r="AX25" s="81"/>
      <c r="AY25" s="81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84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84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84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84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84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84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16.079999999999998</v>
      </c>
      <c r="AT38" s="112"/>
      <c r="AU38" s="112"/>
      <c r="AV38" s="112"/>
      <c r="AW38" s="112"/>
      <c r="AX38" s="112"/>
      <c r="AY38" s="112"/>
      <c r="AZ38" s="112"/>
      <c r="BA38" s="24"/>
      <c r="CF38" s="20" t="s">
        <v>32</v>
      </c>
    </row>
    <row r="39" spans="1:84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84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31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84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84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84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B18:D18"/>
    <mergeCell ref="G18:AR18"/>
    <mergeCell ref="AT18:AY18"/>
    <mergeCell ref="B19:D19"/>
    <mergeCell ref="G19:AR19"/>
    <mergeCell ref="AT19:AY19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25:D25"/>
    <mergeCell ref="AT25:AY25"/>
    <mergeCell ref="B26:D26"/>
    <mergeCell ref="AT26:AY26"/>
    <mergeCell ref="B27:D27"/>
    <mergeCell ref="G27:AR27"/>
    <mergeCell ref="AT27:AY27"/>
    <mergeCell ref="B28:D28"/>
    <mergeCell ref="AT28:AY28"/>
    <mergeCell ref="B29:D29"/>
    <mergeCell ref="AT29:AY29"/>
    <mergeCell ref="B30:D30"/>
    <mergeCell ref="AT30:AY30"/>
    <mergeCell ref="B31:D31"/>
    <mergeCell ref="AT31:AY31"/>
    <mergeCell ref="B32:D32"/>
    <mergeCell ref="AT32:AY32"/>
    <mergeCell ref="B33:D33"/>
    <mergeCell ref="AT33:AY33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1B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F43"/>
  <sheetViews>
    <sheetView showGridLines="0" topLeftCell="A16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23</v>
      </c>
      <c r="AM6" s="71"/>
      <c r="AN6" s="73" t="s">
        <v>24</v>
      </c>
      <c r="AO6" s="71"/>
      <c r="AP6" s="74"/>
      <c r="AQ6" s="61" t="s">
        <v>20</v>
      </c>
      <c r="AR6" s="71"/>
      <c r="AS6" s="12"/>
      <c r="AT6" s="61" t="s">
        <v>43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900</f>
        <v>900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21</v>
      </c>
      <c r="C25" s="77"/>
      <c r="D25" s="77"/>
      <c r="E25" s="25"/>
      <c r="F25" s="26"/>
      <c r="G25" s="27" t="str">
        <f>IF(ISBLANK(B25),"",VLOOKUP(B25,'[1]CLAVES INGRESOS'!$A$1:$B$65536,2,0))</f>
        <v>Expedición y Otorgamiento de Documentos Oficiales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96</f>
        <v>96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1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 t="s">
        <v>22</v>
      </c>
      <c r="C28" s="77"/>
      <c r="D28" s="77"/>
      <c r="E28" s="25"/>
      <c r="F28" s="26"/>
      <c r="G28" s="27" t="str">
        <f>IF(ISBLANK(B28),"",VLOOKUP(B28,'[1]CLAVES INGRESOS'!$A$1:$B$65536,2,0))</f>
        <v>Cuotas de Cooperación Voluntaria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>
        <v>804</v>
      </c>
      <c r="AU28" s="81"/>
      <c r="AV28" s="81"/>
      <c r="AW28" s="81"/>
      <c r="AX28" s="81"/>
      <c r="AY28" s="81"/>
      <c r="AZ28" s="33"/>
      <c r="BA28" s="34">
        <f>IF(ISBLANK(B28),"",VLOOKUP(B28,'[1]CLAVES INGRESOS'!$A$1:$C$65536,3,0))</f>
        <v>2</v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900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44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2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F43"/>
  <sheetViews>
    <sheetView showGridLines="0" topLeftCell="A11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23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45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1108.46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>
        <v>120</v>
      </c>
      <c r="C25" s="77"/>
      <c r="D25" s="77"/>
      <c r="E25" s="25"/>
      <c r="F25" s="26"/>
      <c r="G25" s="27" t="str">
        <f>IF(ISBLANK(B25),"",VLOOKUP(B25,'[1]CLAVES INGRESOS'!$A$1:$B$65536,2,0))</f>
        <v>Deudores Diversos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1108.46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5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1108.46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46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3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F43"/>
  <sheetViews>
    <sheetView showGridLines="0" topLeftCell="A19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23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47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18.71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 t="str">
        <f>IF(ISBLANK(B22),"",VLOOKUP(B22,'[1]CLAVES INGRESOS'!$A$1:$B$65536,2,0))</f>
        <v/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>
        <v>120</v>
      </c>
      <c r="C25" s="77"/>
      <c r="D25" s="77"/>
      <c r="E25" s="25"/>
      <c r="F25" s="26"/>
      <c r="G25" s="27" t="str">
        <f>IF(ISBLANK(B25),"",VLOOKUP(B25,'[1]CLAVES INGRESOS'!$A$1:$B$65536,2,0))</f>
        <v>Deudores Diversos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18.71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5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18.71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48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4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F46"/>
  <sheetViews>
    <sheetView showGridLines="0" topLeftCell="A16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50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49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1000+1000+1000</f>
        <v>3000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96+96+96</f>
        <v>288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904+904+904</f>
        <v>2712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3000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51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  <row r="46" spans="1:58" x14ac:dyDescent="0.25">
      <c r="AF46" s="58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5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F43"/>
  <sheetViews>
    <sheetView showGridLines="0" zoomScale="69" zoomScaleNormal="69" zoomScaleSheetLayoutView="100" workbookViewId="0">
      <selection activeCell="G16" sqref="G16:AR16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53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52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900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f>96</f>
        <v>96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804</f>
        <v>804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900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54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6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F43"/>
  <sheetViews>
    <sheetView showGridLines="0" topLeftCell="A13" zoomScale="69" zoomScaleNormal="69" zoomScaleSheetLayoutView="100" workbookViewId="0">
      <selection activeCell="B23" sqref="B23:D23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56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55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f>500</f>
        <v>500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 t="s">
        <v>21</v>
      </c>
      <c r="C22" s="77"/>
      <c r="D22" s="77"/>
      <c r="E22" s="25"/>
      <c r="F22" s="26"/>
      <c r="G22" s="78" t="str">
        <f>IF(ISBLANK(B22),"",VLOOKUP(B22,'[1]CLAVES INGRESOS'!$A$1:$B$65536,2,0))</f>
        <v>Expedición y Otorgamiento de Documentos Oficiales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 t="s">
        <v>0</v>
      </c>
      <c r="AL22" s="78"/>
      <c r="AM22" s="78"/>
      <c r="AN22" s="78"/>
      <c r="AO22" s="78"/>
      <c r="AP22" s="78"/>
      <c r="AQ22" s="78"/>
      <c r="AR22" s="79"/>
      <c r="AS22" s="39"/>
      <c r="AT22" s="80">
        <v>48</v>
      </c>
      <c r="AU22" s="81"/>
      <c r="AV22" s="81"/>
      <c r="AW22" s="81"/>
      <c r="AX22" s="81"/>
      <c r="AY22" s="81"/>
      <c r="AZ22" s="33"/>
      <c r="BA22" s="34">
        <f>IF(ISBLANK(B22),"",VLOOKUP(B22,'[1]CLAVES INGRESOS'!$A$1:$C$65536,3,0))</f>
        <v>1</v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/>
      <c r="AU23" s="81"/>
      <c r="AV23" s="81"/>
      <c r="AW23" s="81"/>
      <c r="AX23" s="81"/>
      <c r="AY23" s="81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v>452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500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57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7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F43"/>
  <sheetViews>
    <sheetView showGridLines="0" topLeftCell="A10" zoomScale="69" zoomScaleNormal="69" zoomScaleSheetLayoutView="100" workbookViewId="0">
      <selection activeCell="J41" sqref="J41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 t="s">
        <v>1</v>
      </c>
      <c r="AP1" s="65"/>
      <c r="AQ1" s="65"/>
      <c r="AR1" s="65"/>
      <c r="AS1" s="65"/>
      <c r="AT1" s="65"/>
      <c r="AU1" s="65"/>
      <c r="AV1" s="65"/>
      <c r="AW1" s="65"/>
      <c r="AX1" s="65"/>
      <c r="AY1" s="66"/>
      <c r="AZ1" s="66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67" t="s">
        <v>2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64"/>
      <c r="AQ4" s="65"/>
      <c r="AR4" s="65"/>
      <c r="AS4" s="65"/>
      <c r="AT4" s="65"/>
      <c r="AU4" s="65"/>
      <c r="AV4" s="65"/>
      <c r="AW4" s="65"/>
      <c r="AX4" s="65"/>
      <c r="AY4" s="65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68"/>
      <c r="U5" s="68"/>
      <c r="V5" s="68"/>
      <c r="W5" s="68"/>
      <c r="X5" s="68"/>
      <c r="Y5" s="68"/>
      <c r="Z5" s="68"/>
      <c r="AA5" s="68"/>
      <c r="AB5" s="11"/>
      <c r="AC5" s="68"/>
      <c r="AD5" s="68"/>
      <c r="AE5" s="68"/>
      <c r="AF5" s="68"/>
      <c r="AG5" s="68"/>
      <c r="AH5" s="68"/>
      <c r="AI5" s="68"/>
      <c r="AJ5" s="68"/>
      <c r="AK5" s="12"/>
      <c r="AL5" s="69" t="s">
        <v>3</v>
      </c>
      <c r="AM5" s="69"/>
      <c r="AN5" s="69"/>
      <c r="AO5" s="69"/>
      <c r="AP5" s="69"/>
      <c r="AQ5" s="69"/>
      <c r="AR5" s="69"/>
      <c r="AS5" s="12"/>
      <c r="AT5" s="69" t="s">
        <v>4</v>
      </c>
      <c r="AU5" s="69"/>
      <c r="AV5" s="69"/>
      <c r="AW5" s="69"/>
      <c r="AX5" s="69"/>
      <c r="AY5" s="69"/>
      <c r="AZ5" s="69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70"/>
      <c r="U6" s="70"/>
      <c r="V6" s="70"/>
      <c r="W6" s="70"/>
      <c r="X6" s="70"/>
      <c r="Y6" s="70"/>
      <c r="Z6" s="70"/>
      <c r="AA6" s="70"/>
      <c r="AB6" s="14"/>
      <c r="AC6" s="70"/>
      <c r="AD6" s="70"/>
      <c r="AE6" s="70"/>
      <c r="AF6" s="70"/>
      <c r="AG6" s="70"/>
      <c r="AH6" s="70"/>
      <c r="AI6" s="70"/>
      <c r="AJ6" s="70"/>
      <c r="AK6" s="14"/>
      <c r="AL6" s="61" t="s">
        <v>36</v>
      </c>
      <c r="AM6" s="71"/>
      <c r="AN6" s="73" t="s">
        <v>19</v>
      </c>
      <c r="AO6" s="71"/>
      <c r="AP6" s="74"/>
      <c r="AQ6" s="61" t="s">
        <v>42</v>
      </c>
      <c r="AR6" s="71"/>
      <c r="AS6" s="12"/>
      <c r="AT6" s="61" t="s">
        <v>58</v>
      </c>
      <c r="AU6" s="61"/>
      <c r="AV6" s="61"/>
      <c r="AW6" s="61"/>
      <c r="AX6" s="61"/>
      <c r="AY6" s="61"/>
      <c r="AZ6" s="61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70"/>
      <c r="U7" s="70"/>
      <c r="V7" s="70"/>
      <c r="W7" s="70"/>
      <c r="X7" s="70"/>
      <c r="Y7" s="70"/>
      <c r="Z7" s="70"/>
      <c r="AA7" s="70"/>
      <c r="AB7" s="14"/>
      <c r="AC7" s="70"/>
      <c r="AD7" s="70"/>
      <c r="AE7" s="70"/>
      <c r="AF7" s="70"/>
      <c r="AG7" s="70"/>
      <c r="AH7" s="70"/>
      <c r="AI7" s="70"/>
      <c r="AJ7" s="70"/>
      <c r="AK7" s="14"/>
      <c r="AL7" s="72"/>
      <c r="AM7" s="72"/>
      <c r="AN7" s="75"/>
      <c r="AO7" s="72"/>
      <c r="AP7" s="76"/>
      <c r="AQ7" s="72"/>
      <c r="AR7" s="72"/>
      <c r="AS7" s="12"/>
      <c r="AT7" s="62"/>
      <c r="AU7" s="62"/>
      <c r="AV7" s="62"/>
      <c r="AW7" s="62"/>
      <c r="AX7" s="62"/>
      <c r="AY7" s="62"/>
      <c r="AZ7" s="62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2" t="s">
        <v>6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2" t="s">
        <v>7</v>
      </c>
      <c r="AT9" s="82"/>
      <c r="AU9" s="82"/>
      <c r="AV9" s="82"/>
      <c r="AW9" s="82"/>
      <c r="AX9" s="82"/>
      <c r="AY9" s="82"/>
      <c r="AZ9" s="82"/>
    </row>
    <row r="10" spans="1:61" ht="150" customHeight="1" x14ac:dyDescent="0.25">
      <c r="A10" s="84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6"/>
      <c r="AS10" s="87">
        <v>225</v>
      </c>
      <c r="AT10" s="88"/>
      <c r="AU10" s="88"/>
      <c r="AV10" s="88"/>
      <c r="AW10" s="88"/>
      <c r="AX10" s="88"/>
      <c r="AY10" s="88"/>
      <c r="AZ10" s="88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89" t="s">
        <v>9</v>
      </c>
      <c r="B12" s="89"/>
      <c r="C12" s="89"/>
      <c r="D12" s="89"/>
      <c r="E12" s="90"/>
      <c r="F12" s="93" t="s">
        <v>6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5"/>
      <c r="AL12" s="95"/>
      <c r="AM12" s="95"/>
      <c r="AN12" s="95"/>
      <c r="AO12" s="95"/>
      <c r="AP12" s="95"/>
      <c r="AQ12" s="95"/>
      <c r="AR12" s="95"/>
      <c r="AS12" s="93" t="s">
        <v>10</v>
      </c>
      <c r="AT12" s="95"/>
      <c r="AU12" s="95"/>
      <c r="AV12" s="95"/>
      <c r="AW12" s="95"/>
      <c r="AX12" s="95"/>
      <c r="AY12" s="95"/>
      <c r="AZ12" s="95"/>
    </row>
    <row r="13" spans="1:61" s="20" customFormat="1" ht="15" customHeight="1" thickBot="1" x14ac:dyDescent="0.25">
      <c r="A13" s="91"/>
      <c r="B13" s="91"/>
      <c r="C13" s="91"/>
      <c r="D13" s="91"/>
      <c r="E13" s="92"/>
      <c r="F13" s="96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97"/>
      <c r="AL13" s="97"/>
      <c r="AM13" s="97"/>
      <c r="AN13" s="97"/>
      <c r="AO13" s="97"/>
      <c r="AP13" s="97"/>
      <c r="AQ13" s="97"/>
      <c r="AR13" s="97"/>
      <c r="AS13" s="98"/>
      <c r="AT13" s="97"/>
      <c r="AU13" s="97"/>
      <c r="AV13" s="97"/>
      <c r="AW13" s="97"/>
      <c r="AX13" s="97"/>
      <c r="AY13" s="97"/>
      <c r="AZ13" s="97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80"/>
      <c r="AU15" s="81"/>
      <c r="AV15" s="81"/>
      <c r="AW15" s="81"/>
      <c r="AX15" s="81"/>
      <c r="AY15" s="81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9"/>
      <c r="AS16" s="39"/>
      <c r="AT16" s="80"/>
      <c r="AU16" s="81"/>
      <c r="AV16" s="81"/>
      <c r="AW16" s="81"/>
      <c r="AX16" s="81"/>
      <c r="AY16" s="81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78" t="str">
        <f>IF(ISBLANK(B17),"",VLOOKUP(B17,'[1]CLAVES INGRESOS'!$A$1:$B$65536,2,0))</f>
        <v/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9"/>
      <c r="AS17" s="32"/>
      <c r="AT17" s="80"/>
      <c r="AU17" s="81"/>
      <c r="AV17" s="81"/>
      <c r="AW17" s="81"/>
      <c r="AX17" s="81"/>
      <c r="AY17" s="81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9"/>
      <c r="AS18" s="39"/>
      <c r="AT18" s="80"/>
      <c r="AU18" s="81"/>
      <c r="AV18" s="81"/>
      <c r="AW18" s="81"/>
      <c r="AX18" s="81"/>
      <c r="AY18" s="81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17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9"/>
      <c r="AS19" s="32"/>
      <c r="AT19" s="80"/>
      <c r="AU19" s="81"/>
      <c r="AV19" s="81"/>
      <c r="AW19" s="81"/>
      <c r="AX19" s="81"/>
      <c r="AY19" s="81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78" t="str">
        <f>IF(ISBLANK(B20),"",VLOOKUP(B20,'[1]CLAVES INGRESOS'!$A$1:$B$65536,2,0))</f>
        <v/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9"/>
      <c r="AS20" s="39"/>
      <c r="AT20" s="80"/>
      <c r="AU20" s="81"/>
      <c r="AV20" s="81"/>
      <c r="AW20" s="81"/>
      <c r="AX20" s="81"/>
      <c r="AY20" s="81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9"/>
      <c r="AS21" s="32"/>
      <c r="AT21" s="80"/>
      <c r="AU21" s="81"/>
      <c r="AV21" s="81"/>
      <c r="AW21" s="81"/>
      <c r="AX21" s="81"/>
      <c r="AY21" s="81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9"/>
      <c r="AS22" s="39"/>
      <c r="AT22" s="80"/>
      <c r="AU22" s="81"/>
      <c r="AV22" s="81"/>
      <c r="AW22" s="81"/>
      <c r="AX22" s="81"/>
      <c r="AY22" s="81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 t="s">
        <v>21</v>
      </c>
      <c r="C23" s="77"/>
      <c r="D23" s="77"/>
      <c r="E23" s="25"/>
      <c r="F23" s="26"/>
      <c r="G23" s="27" t="str">
        <f>IF(ISBLANK(B23),"",VLOOKUP(B23,'[1]CLAVES INGRESOS'!$A$1:$B$65536,2,0))</f>
        <v>Expedición y Otorgamiento de Documentos Oficiales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80">
        <f>96</f>
        <v>96</v>
      </c>
      <c r="AU23" s="81"/>
      <c r="AV23" s="81"/>
      <c r="AW23" s="81"/>
      <c r="AX23" s="81"/>
      <c r="AY23" s="81"/>
      <c r="AZ23" s="33"/>
      <c r="BA23" s="34">
        <f>IF(ISBLANK(B23),"",VLOOKUP(B23,'[1]CLAVES INGRESOS'!$A$1:$C$65536,3,0))</f>
        <v>1</v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80"/>
      <c r="AU24" s="81"/>
      <c r="AV24" s="81"/>
      <c r="AW24" s="81"/>
      <c r="AX24" s="81"/>
      <c r="AY24" s="81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 t="s">
        <v>22</v>
      </c>
      <c r="C25" s="77"/>
      <c r="D25" s="77"/>
      <c r="E25" s="25"/>
      <c r="F25" s="26"/>
      <c r="G25" s="27" t="str">
        <f>IF(ISBLANK(B25),"",VLOOKUP(B25,'[1]CLAVES INGRESOS'!$A$1:$B$65536,2,0))</f>
        <v>Cuotas de Cooperación Voluntaria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80">
        <f>129</f>
        <v>129</v>
      </c>
      <c r="AU25" s="81"/>
      <c r="AV25" s="81"/>
      <c r="AW25" s="81"/>
      <c r="AX25" s="81"/>
      <c r="AY25" s="81"/>
      <c r="AZ25" s="33"/>
      <c r="BA25" s="34">
        <f>IF(ISBLANK(B25),"",VLOOKUP(B25,'[1]CLAVES INGRESOS'!$A$1:$C$65536,3,0))</f>
        <v>2</v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80"/>
      <c r="AU26" s="81"/>
      <c r="AV26" s="81"/>
      <c r="AW26" s="81"/>
      <c r="AX26" s="81"/>
      <c r="AY26" s="81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78" t="str">
        <f>IF(ISBLANK(B27),"",VLOOKUP(B27,'[1]CLAVES INGRESOS'!$A$1:$B$65536,2,0))</f>
        <v/>
      </c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9"/>
      <c r="AS27" s="39"/>
      <c r="AT27" s="80"/>
      <c r="AU27" s="81"/>
      <c r="AV27" s="81"/>
      <c r="AW27" s="81"/>
      <c r="AX27" s="81"/>
      <c r="AY27" s="81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80"/>
      <c r="AU28" s="81"/>
      <c r="AV28" s="81"/>
      <c r="AW28" s="81"/>
      <c r="AX28" s="81"/>
      <c r="AY28" s="81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80"/>
      <c r="AU29" s="81"/>
      <c r="AV29" s="81"/>
      <c r="AW29" s="81"/>
      <c r="AX29" s="81"/>
      <c r="AY29" s="81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80"/>
      <c r="AU30" s="81"/>
      <c r="AV30" s="81"/>
      <c r="AW30" s="81"/>
      <c r="AX30" s="81"/>
      <c r="AY30" s="81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80"/>
      <c r="AU31" s="81"/>
      <c r="AV31" s="81"/>
      <c r="AW31" s="81"/>
      <c r="AX31" s="81"/>
      <c r="AY31" s="81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80"/>
      <c r="AU32" s="81"/>
      <c r="AV32" s="81"/>
      <c r="AW32" s="81"/>
      <c r="AX32" s="81"/>
      <c r="AY32" s="81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80"/>
      <c r="AU33" s="81"/>
      <c r="AV33" s="81"/>
      <c r="AW33" s="81"/>
      <c r="AX33" s="81"/>
      <c r="AY33" s="81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80"/>
      <c r="AU34" s="81"/>
      <c r="AV34" s="81"/>
      <c r="AW34" s="81"/>
      <c r="AX34" s="81"/>
      <c r="AY34" s="81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80"/>
      <c r="AU35" s="81"/>
      <c r="AV35" s="81"/>
      <c r="AW35" s="81"/>
      <c r="AX35" s="81"/>
      <c r="AY35" s="81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99"/>
      <c r="C36" s="99"/>
      <c r="D36" s="99"/>
      <c r="E36" s="25"/>
      <c r="F36" s="26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26"/>
      <c r="AK36" s="28" t="s">
        <v>0</v>
      </c>
      <c r="AL36" s="101"/>
      <c r="AM36" s="102"/>
      <c r="AN36" s="102"/>
      <c r="AO36" s="102"/>
      <c r="AP36" s="102"/>
      <c r="AQ36" s="102"/>
      <c r="AR36" s="25"/>
      <c r="AS36" s="39"/>
      <c r="AT36" s="103"/>
      <c r="AU36" s="104"/>
      <c r="AV36" s="104"/>
      <c r="AW36" s="104"/>
      <c r="AX36" s="104"/>
      <c r="AY36" s="104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11</v>
      </c>
      <c r="AR38" s="1"/>
      <c r="AS38" s="111">
        <f>SUM(AT15:AY35)</f>
        <v>225</v>
      </c>
      <c r="AT38" s="112"/>
      <c r="AU38" s="112"/>
      <c r="AV38" s="112"/>
      <c r="AW38" s="112"/>
      <c r="AX38" s="112"/>
      <c r="AY38" s="112"/>
      <c r="AZ38" s="112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4" t="s">
        <v>59</v>
      </c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 t="s">
        <v>38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117" t="s">
        <v>12</v>
      </c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19" t="s">
        <v>13</v>
      </c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8"/>
      <c r="AM42" s="120" t="s">
        <v>14</v>
      </c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2"/>
    </row>
    <row r="43" spans="1:58" s="20" customFormat="1" ht="50.15" customHeight="1" x14ac:dyDescent="0.2">
      <c r="A43" s="105" t="s">
        <v>15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7"/>
      <c r="R43" s="108" t="s">
        <v>16</v>
      </c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9"/>
      <c r="AJ43" s="109"/>
      <c r="AK43" s="109"/>
      <c r="AL43" s="110"/>
      <c r="AM43" s="105" t="s">
        <v>18</v>
      </c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7"/>
    </row>
  </sheetData>
  <mergeCells count="86"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B31:D31"/>
    <mergeCell ref="AT31:AY31"/>
    <mergeCell ref="B32:D32"/>
    <mergeCell ref="AT32:AY32"/>
    <mergeCell ref="B33:D33"/>
    <mergeCell ref="AT33:AY33"/>
    <mergeCell ref="B28:D28"/>
    <mergeCell ref="AT28:AY28"/>
    <mergeCell ref="B29:D29"/>
    <mergeCell ref="AT29:AY29"/>
    <mergeCell ref="B30:D30"/>
    <mergeCell ref="AT30:AY30"/>
    <mergeCell ref="B25:D25"/>
    <mergeCell ref="AT25:AY25"/>
    <mergeCell ref="B26:D26"/>
    <mergeCell ref="AT26:AY26"/>
    <mergeCell ref="B27:D27"/>
    <mergeCell ref="G27:AR27"/>
    <mergeCell ref="AT27:AY27"/>
    <mergeCell ref="B24:D24"/>
    <mergeCell ref="AT24:AY24"/>
    <mergeCell ref="B20:D20"/>
    <mergeCell ref="G20:AR20"/>
    <mergeCell ref="AT20:AY20"/>
    <mergeCell ref="B21:D21"/>
    <mergeCell ref="G21:AR21"/>
    <mergeCell ref="AT21:AY21"/>
    <mergeCell ref="B22:D22"/>
    <mergeCell ref="G22:AR22"/>
    <mergeCell ref="AT22:AY22"/>
    <mergeCell ref="B23:D23"/>
    <mergeCell ref="AT23:AY23"/>
    <mergeCell ref="B18:D18"/>
    <mergeCell ref="G18:AR18"/>
    <mergeCell ref="AT18:AY18"/>
    <mergeCell ref="B19:D19"/>
    <mergeCell ref="G19:AR19"/>
    <mergeCell ref="AT19:AY19"/>
    <mergeCell ref="B17:D17"/>
    <mergeCell ref="G17:AR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G16:AR16"/>
    <mergeCell ref="AT16:AY16"/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8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29</vt:i4>
      </vt:variant>
      <vt:variant>
        <vt:lpstr>Rangos con nombre</vt:lpstr>
      </vt:variant>
      <vt:variant>
        <vt:i4>28</vt:i4>
      </vt:variant>
    </vt:vector>
  </HeadingPairs>
  <TitlesOfParts>
    <vt:vector size="57" baseType="lpstr">
      <vt:lpstr>01 ene 2025</vt:lpstr>
      <vt:lpstr>02 ene 2025</vt:lpstr>
      <vt:lpstr>03 ene 2025</vt:lpstr>
      <vt:lpstr>04 ene 2025</vt:lpstr>
      <vt:lpstr>05 ene  2025</vt:lpstr>
      <vt:lpstr>06 ene 2025</vt:lpstr>
      <vt:lpstr>07 ene 2025</vt:lpstr>
      <vt:lpstr>08 ene 2025</vt:lpstr>
      <vt:lpstr>09 ene 2025</vt:lpstr>
      <vt:lpstr>10 ene 2025</vt:lpstr>
      <vt:lpstr>11 ene 2025</vt:lpstr>
      <vt:lpstr>12 ene 2025</vt:lpstr>
      <vt:lpstr>13 ene 2025</vt:lpstr>
      <vt:lpstr>14 ene 2025</vt:lpstr>
      <vt:lpstr>15 ene 2025</vt:lpstr>
      <vt:lpstr>16 ene 2025</vt:lpstr>
      <vt:lpstr>17 ene 2025</vt:lpstr>
      <vt:lpstr>18 ene 2025</vt:lpstr>
      <vt:lpstr>19 ene 2025</vt:lpstr>
      <vt:lpstr>20 ene 2025</vt:lpstr>
      <vt:lpstr>21 ene 2025</vt:lpstr>
      <vt:lpstr>22 ene 2025</vt:lpstr>
      <vt:lpstr>23 ene 2025</vt:lpstr>
      <vt:lpstr>24 ene 2025</vt:lpstr>
      <vt:lpstr>25 ene 2025</vt:lpstr>
      <vt:lpstr>26 ene 2025</vt:lpstr>
      <vt:lpstr>27 ene 2025</vt:lpstr>
      <vt:lpstr>28 ene 2025</vt:lpstr>
      <vt:lpstr>Hoja1</vt:lpstr>
      <vt:lpstr>'01 ene 2025'!Área_de_impresión</vt:lpstr>
      <vt:lpstr>'02 ene 2025'!Área_de_impresión</vt:lpstr>
      <vt:lpstr>'03 ene 2025'!Área_de_impresión</vt:lpstr>
      <vt:lpstr>'04 ene 2025'!Área_de_impresión</vt:lpstr>
      <vt:lpstr>'05 ene  2025'!Área_de_impresión</vt:lpstr>
      <vt:lpstr>'06 ene 2025'!Área_de_impresión</vt:lpstr>
      <vt:lpstr>'07 ene 2025'!Área_de_impresión</vt:lpstr>
      <vt:lpstr>'08 ene 2025'!Área_de_impresión</vt:lpstr>
      <vt:lpstr>'09 ene 2025'!Área_de_impresión</vt:lpstr>
      <vt:lpstr>'10 ene 2025'!Área_de_impresión</vt:lpstr>
      <vt:lpstr>'11 ene 2025'!Área_de_impresión</vt:lpstr>
      <vt:lpstr>'12 ene 2025'!Área_de_impresión</vt:lpstr>
      <vt:lpstr>'13 ene 2025'!Área_de_impresión</vt:lpstr>
      <vt:lpstr>'14 ene 2025'!Área_de_impresión</vt:lpstr>
      <vt:lpstr>'15 ene 2025'!Área_de_impresión</vt:lpstr>
      <vt:lpstr>'16 ene 2025'!Área_de_impresión</vt:lpstr>
      <vt:lpstr>'17 ene 2025'!Área_de_impresión</vt:lpstr>
      <vt:lpstr>'18 ene 2025'!Área_de_impresión</vt:lpstr>
      <vt:lpstr>'19 ene 2025'!Área_de_impresión</vt:lpstr>
      <vt:lpstr>'20 ene 2025'!Área_de_impresión</vt:lpstr>
      <vt:lpstr>'21 ene 2025'!Área_de_impresión</vt:lpstr>
      <vt:lpstr>'22 ene 2025'!Área_de_impresión</vt:lpstr>
      <vt:lpstr>'23 ene 2025'!Área_de_impresión</vt:lpstr>
      <vt:lpstr>'24 ene 2025'!Área_de_impresión</vt:lpstr>
      <vt:lpstr>'25 ene 2025'!Área_de_impresión</vt:lpstr>
      <vt:lpstr>'26 ene 2025'!Área_de_impresión</vt:lpstr>
      <vt:lpstr>'27 ene 2025'!Área_de_impresión</vt:lpstr>
      <vt:lpstr>'28 ene 2025'!Área_de_impresión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Santiago Rodriguez</cp:lastModifiedBy>
  <cp:lastPrinted>2025-02-04T20:01:51Z</cp:lastPrinted>
  <dcterms:created xsi:type="dcterms:W3CDTF">2022-03-30T06:39:19Z</dcterms:created>
  <dcterms:modified xsi:type="dcterms:W3CDTF">2025-05-19T17:23:12Z</dcterms:modified>
</cp:coreProperties>
</file>