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mc:AlternateContent xmlns:mc="http://schemas.openxmlformats.org/markup-compatibility/2006">
    <mc:Choice Requires="x15">
      <x15ac:absPath xmlns:x15ac="http://schemas.microsoft.com/office/spreadsheetml/2010/11/ac" url="https://uespe-my.sharepoint.com/personal/gicalapaqui_espe_edu_ec/Documents/15035_G3_ANÁLISIS Y DISEÑO/"/>
    </mc:Choice>
  </mc:AlternateContent>
  <xr:revisionPtr revIDLastSave="0" documentId="8_{672A6021-200D-44A0-B78A-67D477707D98}" xr6:coauthVersionLast="47" xr6:coauthVersionMax="47" xr10:uidLastSave="{00000000-0000-0000-0000-000000000000}"/>
  <bookViews>
    <workbookView xWindow="-108" yWindow="-108" windowWidth="23256" windowHeight="12456" xr2:uid="{00000000-000D-0000-FFFF-FFFF00000000}"/>
  </bookViews>
  <sheets>
    <sheet name="Formato descripción HU" sheetId="1" r:id="rId1"/>
    <sheet name="Historia de Usuari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6vPIviJPFrN6TLB5bKIb/0uhzg=="/>
    </ext>
  </extLst>
</workbook>
</file>

<file path=xl/calcChain.xml><?xml version="1.0" encoding="utf-8"?>
<calcChain xmlns="http://schemas.openxmlformats.org/spreadsheetml/2006/main">
  <c r="C13" i="2" l="1"/>
  <c r="L22" i="2"/>
  <c r="E22" i="2"/>
  <c r="E19" i="2"/>
  <c r="M15" i="2"/>
  <c r="H15" i="2"/>
  <c r="D15" i="2"/>
  <c r="H13" i="2"/>
  <c r="E13" i="2"/>
  <c r="H10" i="2"/>
  <c r="E10" i="2"/>
</calcChain>
</file>

<file path=xl/sharedStrings.xml><?xml version="1.0" encoding="utf-8"?>
<sst xmlns="http://schemas.openxmlformats.org/spreadsheetml/2006/main" count="234" uniqueCount="153">
  <si>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</si>
  <si>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</si>
  <si>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</si>
  <si>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</si>
  <si>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</si>
  <si>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</si>
  <si>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</si>
  <si>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</si>
  <si>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</si>
  <si>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</si>
  <si>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</si>
  <si>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</si>
  <si>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</si>
  <si>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</si>
  <si>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</si>
  <si>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</si>
  <si>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debera permitir al administrador la creación de usuarios y contraseña en google sheets</t>
  </si>
  <si>
    <t>Añadir nuevos usuarios al sistema.</t>
  </si>
  <si>
    <t>Para que en el sistema se mantenga actualizado y tenga la mayor cantidad de egresados posible para poder realizar el seguimiento.</t>
  </si>
  <si>
    <t>Administrador</t>
  </si>
  <si>
    <t>1. Ingresar a la cuenta de gmail que disponga el IASA I.
2. Ingresar al Sheet "passwords". 
3. Llenar los campos de id y password.
4. Colocar en "activa" a la notificación.
5. Ingresar al sheet "Database2".
6. Llenar la columna id del usuario con el número de cédula.
7. copiar los formatos de celdas de las celdas contiguas al id</t>
  </si>
  <si>
    <t>Santiago Sañay</t>
  </si>
  <si>
    <t>Alta</t>
  </si>
  <si>
    <t>Terminado</t>
  </si>
  <si>
    <t>El sistema permitirá el ingreso al sistema con las credenciales creadas.</t>
  </si>
  <si>
    <t>Creación de usuarios</t>
  </si>
  <si>
    <t>REQ002</t>
  </si>
  <si>
    <t>El aplicativo debe permitir el ingreso de usuarios mediante sus credenciales.</t>
  </si>
  <si>
    <t>Ingresar al sistema de manera segura.</t>
  </si>
  <si>
    <t>Para que exista confidencialidad de los datos.</t>
  </si>
  <si>
    <t>Usuario</t>
  </si>
  <si>
    <t>1.  Se pedirá el ingreso de usuario. 
2. Se pedirá el ingreso de contraseña.                      
3. Dar clic en el botón "Ingresar"</t>
  </si>
  <si>
    <t>Alex Paguay</t>
  </si>
  <si>
    <t>Si se ingresan las credenciales correctas el usuario ingresará al sistema, caso contrario se mostrará un mensaje de error.</t>
  </si>
  <si>
    <t>Ingresar al sistema.</t>
  </si>
  <si>
    <t>REQ003</t>
  </si>
  <si>
    <t>El aplicativo deberá permitir cambiar la contraseña</t>
  </si>
  <si>
    <t>El usuario pueda modificar sus credenciales de inicio.</t>
  </si>
  <si>
    <t>Mantener la privacidad de cuenta.</t>
  </si>
  <si>
    <t>1. Se mostrará un formulario para que se ingrese la nueva contraseña.
2. Dar clic en "Actualizar contraseña"</t>
  </si>
  <si>
    <t>Cuando se actualice la contraseña se mostrará un mensaje que diga "Contraseña actualizada", caso contrario mostrará un mensaje de error.</t>
  </si>
  <si>
    <t>Cambiar contraseña.</t>
  </si>
  <si>
    <t>REQ004</t>
  </si>
  <si>
    <t>El aplicativo debe permitir visualizar la información personal del usuario</t>
  </si>
  <si>
    <t>Verificar si la información que se encuentra guardada se encuentra acorde a sus datos (aclarar los datos)</t>
  </si>
  <si>
    <t>Mantener la confiabilidad de la información disponible</t>
  </si>
  <si>
    <t>1. Dentro del menú principal se mostrará la opción "DATOS PERSONALES".
2. Al presionar clic se desplegarán los siguientes datos:nombres, apellidos, fecha de nacimiento, edad, título, fecha de titulación, teléfono, país de referencia, usuario de referencia.</t>
  </si>
  <si>
    <t>Al momento que el usuario ingrese a la sección de datos personales debe aparecerle sus datos hasta su última actualización.</t>
  </si>
  <si>
    <t>Visualizar datos</t>
  </si>
  <si>
    <t>REQ005</t>
  </si>
  <si>
    <t>El aplicativo debera permitir actualizar la información personal</t>
  </si>
  <si>
    <t>Actualizar los datos personales de cada usuario.</t>
  </si>
  <si>
    <t>Para que el sistema cuente con datos reales.</t>
  </si>
  <si>
    <t>1. Se ingresará los datos a un formulario que contenga los campos: nombres, apellidos, fecha de nacimiento, edad, título, fecha de titulación, teléfono, país de referencia, usuario de referencia.
2. Clic en "Actualizar Datos"</t>
  </si>
  <si>
    <t>Genesis Calapaqui</t>
  </si>
  <si>
    <t>La información actualizada se debe reflejar inmediatamente en el sistema en una nueva pantalla.</t>
  </si>
  <si>
    <t>Registrar el total pago productos</t>
  </si>
  <si>
    <t>REQ006</t>
  </si>
  <si>
    <t>El aplicativo debe permitir el ingreso de la ubicación geográfica utilizando google maps</t>
  </si>
  <si>
    <t>Tener la ubicación específica del usuario.</t>
  </si>
  <si>
    <t>Para poder localizar al usuario en caso que sea necesario.</t>
  </si>
  <si>
    <t>1. Aparecerá un mapa de Google Maps.
2. El usuario moverá el cursor de manera táctil hasta su ubicación actual.
3. El usuario presiona el botón "Actualizar".</t>
  </si>
  <si>
    <t>La ubicación actual se mostrará en el mapa y se actualizará la información el Google Sheets Database.</t>
  </si>
  <si>
    <t>Registrar al cliente</t>
  </si>
  <si>
    <t>REQ007</t>
  </si>
  <si>
    <t>El aplicativo debe permitir visualizar la información del campo profesional del usuario</t>
  </si>
  <si>
    <t>El usuario pueda modificar o añadir nueva información profesional.</t>
  </si>
  <si>
    <t>Para permitir que la información ingresada sea correcta</t>
  </si>
  <si>
    <t>1. Dar clic en "CAMPO PROFESIONAL".
2. Aparecerá un lista en donde se podra ver la infomación disponible acerca de: Formación de Postgrados, Actividad Profesional, Área actividad agrícola, Área actividad pecuaria, Disponibilidad para conferencias, Posibilidad de pasantes y Necesidad de Capacitación. 
3. Para retornar al menú principal se presionará el botón "REGRESAR AL MENÚ PRINCIPAL"</t>
  </si>
  <si>
    <t>Aparecerá un mensaje que indique que los cambios fueron guardados y cuando el usuario vuelva a ingresar a esta sección aparecerá la información ya actualizada.</t>
  </si>
  <si>
    <t>Visualizar datos profesionales</t>
  </si>
  <si>
    <t>REQ008</t>
  </si>
  <si>
    <t>El aplicativo depe permitir actualizar la actividad profesional</t>
  </si>
  <si>
    <t>Para que el sistema cuente con información real de cada usuario.</t>
  </si>
  <si>
    <t>1. Dar clic en "Actualizar actividad profesional".
2. Aparecerá un Check Box con distintas actividades profesionales. 
3. Seleccionar las actividades profesionales que se desempeñan.
4. Presionar el botón "Guardar".</t>
  </si>
  <si>
    <t>Actualizar actividad profesional</t>
  </si>
  <si>
    <t>REQ009</t>
  </si>
  <si>
    <t>El aplicativo debe permitir actualizar la información acerca de la formación de postgrados del usuario.</t>
  </si>
  <si>
    <t>El usuario posee varios títulos los cuales desearía que sean de conocimiento.</t>
  </si>
  <si>
    <t>Actualizar la información académica de postgrados del usuario</t>
  </si>
  <si>
    <t>1. Dar clic en "ACTUALIZAR CAMPO PROFESIONAL".
2. Dar clic en "FORMACIÓN EN POSTGRADOS". 
3. Llenar los datos del formulario.
4. Presionar el botón "Guardar".
5. Se puede presionar "REGRESAR" si no desea guardar la información.</t>
  </si>
  <si>
    <t>Actualizar información de postgrados</t>
  </si>
  <si>
    <t>REQ010</t>
  </si>
  <si>
    <t>El aplicativo debe permitir actualizar la información acerca de la actividad actual laboral que realiza el usuario.</t>
  </si>
  <si>
    <t>Recopilar las áreas en las que se encuentran laborando los usuarios</t>
  </si>
  <si>
    <t>Actualizar la información de la actividad laboral actual del usuario</t>
  </si>
  <si>
    <t>1. Dar clic en "ACTUALIZAR CAMPO PROFESIONAL".
2. Dar clic en "ACTIVIDAD PROFESIONAL". 
3. Llenar los datos del formulario.
4. Presionar el botón "Guardar".
5. Se puede presionar "REGRESAR" si no desea guardar la información.</t>
  </si>
  <si>
    <t>Actualizar actividad laboral</t>
  </si>
  <si>
    <t>REQ011</t>
  </si>
  <si>
    <t>El aplicativo debe permitir actualizar la información acerca del área de la actividad agrícola en la que se encuentra laborando.</t>
  </si>
  <si>
    <t>Recopilar las áreas de actividad agrícola en las cuales se especializa el usuario.</t>
  </si>
  <si>
    <t>Actualizar la información del área de actividad agrícola del usuario</t>
  </si>
  <si>
    <t>1. Dar clic en "ACTUALIZAR CAMPO PROFESIONAL".
2. Dar clic en "ÁREA ACTIVIDAD AGRÍCOLA". 
3. Llenar los datos del formulario.
4. Presionar el botón "Guardar".
5. Se puede presionar "REGRESAR" si no desea guardar la información.</t>
  </si>
  <si>
    <t>Actualizar actividad agrícola</t>
  </si>
  <si>
    <t>REQ012</t>
  </si>
  <si>
    <t>El aplicativo debe permitir actualizar la información acerca del área de la actividad pecuaria en la que se encuentra laborando.</t>
  </si>
  <si>
    <t>Recopilar las áreas de actividad pecuaria en las cuales se especializa el usuario.</t>
  </si>
  <si>
    <t>Actualizar la información del área de actividad pecuaria del usuario</t>
  </si>
  <si>
    <t>1. Dar clic en "ACTUALIZAR CAMPO PROFESIONAL".
2. Dar clic en "ÁREA ACTIVIDAD PECUARIA". 
3. Llenar los datos del formulario.
4. Presionar el botón "Guardar".
5. Se puede presionar "REGRESAR" si no desea guardar la información.</t>
  </si>
  <si>
    <t>Actualizar actividad pecuaria</t>
  </si>
  <si>
    <t>REQ013</t>
  </si>
  <si>
    <t>El aplicativo debe permitir actualizar la información acerca de la disponibilidad que tiene el usuario para ser parte de una conferencia académica.</t>
  </si>
  <si>
    <t>Verificar si el usuario dispone de tiempo para asistir a conferencias académicas.</t>
  </si>
  <si>
    <t>Recoplicar la disponibilidad de tiempo para conferencias de los usuarios</t>
  </si>
  <si>
    <t>1. Dar clic en "ACTUALIZAR CAMPO PROFESIONAL".
2. Dar clic en "DISPONIBILIDAD PARA CONFERENCIAS". 
3. Llenar los datos del formulario.
4. Presionar el botón "Guardar".
5. Se puede presionar "REGRESAR" si no desea guardar la información.</t>
  </si>
  <si>
    <t>Actualizar disponibilidad de conferencias</t>
  </si>
  <si>
    <t>REQ014</t>
  </si>
  <si>
    <t>El aplicativo debe permitir actualizar la información acerca de la posibilidad que tiene un usuario para receptar pasantes en la entidad en que labora.</t>
  </si>
  <si>
    <t>Recolectar información de usuarios que pueden receptar pasantes.</t>
  </si>
  <si>
    <t>Actualizar la información del usuario que puede receptar pasantes</t>
  </si>
  <si>
    <t>1. Dar clic en "ACTUALIZAR CAMPO PROFESIONAL".
2. Dar clic en "POSIBILIDAD DE PASANTES". 
3. Llenar los datos del formulario.
4. Presionar el botón "Guardar".
5. Se puede presionar "REGRESAR" si no desea guardar la información.</t>
  </si>
  <si>
    <t>Actualizar disponibilidad de pasantías</t>
  </si>
  <si>
    <t>REQ015</t>
  </si>
  <si>
    <t>El aplicativo debe permitir actualizar la información acerca de las necesidades que tiene en cuanto a capacitación el usuario.</t>
  </si>
  <si>
    <t>Recolectar información de interés para el IASA I acerca de las necesidades de caacitación de los usuarios.</t>
  </si>
  <si>
    <t>Recolección de las necesidades de capacitación de los usuarios</t>
  </si>
  <si>
    <t>1. Dar clic en "ACTUALIZAR CAMPO PROFESIONAL".
2. Dar clic en "NECESIDAD DE CAPACITACIÓN". 
3. Llenar los datos del formulario.
4. Presionar el botón "Guardar".
5. Se puede presionar "REGRESAR" si no desea guardar la información.</t>
  </si>
  <si>
    <t>Actualizar información de capacitaciones</t>
  </si>
  <si>
    <t>REQ016</t>
  </si>
  <si>
    <t>El aplicativo debe permitir visualizar las noticias de interés que emite el IASA I.</t>
  </si>
  <si>
    <t>Mantenerse informado acerca de las noticias que comunique el IASA I.</t>
  </si>
  <si>
    <t>Comunicación de tipo público por parte del IASA I</t>
  </si>
  <si>
    <t>1. Dar clic en "NOTICIAS".
2. Se desplegará las noticias de interés. 
3. Presionar "REGRESAR AL MENÚ PRINCIPAL" para volver.</t>
  </si>
  <si>
    <t>En la sección noticias debe aparecer las noticias relevantes por parte del IASA I.</t>
  </si>
  <si>
    <t>Visualizar noticias relevantes</t>
  </si>
  <si>
    <t>REQ017</t>
  </si>
  <si>
    <t>El aplicativo debe permitir escribir sugerencias por parte del usuario hacia el IASA I.</t>
  </si>
  <si>
    <t>Recolectar información valiosa que disponga los egresados para el IASA I.</t>
  </si>
  <si>
    <t>Comunicación por parte de los egresados hacia el IASA I</t>
  </si>
  <si>
    <t>1. Dar clic en "ACTUALIZAR CAMPO PROFESIONAL".
2. Dar clic en "SUGERENCIAS". 
3. Llenar los datos del formulario.
4. Presionar el botón "Guardar".
5. Se puede presionar "REGRESAR" si no desea guardar la información.</t>
  </si>
  <si>
    <t>Aparecerá un mensaje que indique que la sugerencia fue enviada, por otro lado el administrador podrá visualizar todas las sugerencias enviadas en Google Sheets Database.</t>
  </si>
  <si>
    <t>Enviar sugerencias</t>
  </si>
  <si>
    <t>REQ018</t>
  </si>
  <si>
    <t>El sistema debe permitir al administrador elaborar notificaciones</t>
  </si>
  <si>
    <t>El administrador pueda comunicarse con el usuario</t>
  </si>
  <si>
    <t>Mantener al usuario actualizado de noticias relevantes</t>
  </si>
  <si>
    <t>1. Ingresar a la cuenta de gmail que disponga el IASA I.
2. Ingresar al Sheet "notificaciones". 
3. Llenar los campos de la notificación.
4. Colocar en "activa" a la notificación.</t>
  </si>
  <si>
    <t>Las notificaciones aparecerán en la aplicación de cada usuario.</t>
  </si>
  <si>
    <t>Enviar notificaciones</t>
  </si>
  <si>
    <t>No iniciado</t>
  </si>
  <si>
    <t xml:space="preserve">Media </t>
  </si>
  <si>
    <t>En proceso</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</si>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</sst>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Arial"/>
    </font>
    <font>
      <sz val="11"/>
      <color theme="1"/>
      <name val="Calibri"/>
    </font>
    <font>
      <b/>
      <i/>
      <sz val="16"/>
      <color theme="1"/>
      <name val="Calibri"/>
    </font>
    <font>
      <b/>
      <i/>
      <sz val="11"/>
      <color rgb="FF9C6500"/>
      <name val="Calibri"/>
    </font>
    <font>
      <b/>
      <i/>
      <sz val="11"/>
      <color rgb="FFFF0000"/>
      <name val="Calibri"/>
    </font>
    <font>
      <sz val="10"/>
      <color theme="1"/>
      <name val="Calibri"/>
    </font>
    <font>
      <sz val="10"/>
      <color theme="1"/>
      <name val="Arial"/>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8"/>
      <name val="Arial"/>
    </font>
  </fonts>
  <fills count="9">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theme="0"/>
        <bgColor indexed="64"/>
      </patternFill>
    </fill>
  </fills>
  <borders count="31">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7B7B7B"/>
      </left>
      <right/>
      <top style="thin">
        <color rgb="FF7B7B7B"/>
      </top>
      <bottom style="thin">
        <color rgb="FF7B7B7B"/>
      </bottom>
      <diagonal/>
    </border>
    <border>
      <left style="thin">
        <color rgb="FF7B7B7B"/>
      </left>
      <right style="thin">
        <color rgb="FF7B7B7B"/>
      </right>
      <top style="thin">
        <color rgb="FF7B7B7B"/>
      </top>
      <bottom/>
      <diagonal/>
    </border>
    <border>
      <left/>
      <right style="thin">
        <color rgb="FF7B7B7B"/>
      </right>
      <top style="thin">
        <color rgb="FF7B7B7B"/>
      </top>
      <bottom/>
      <diagonal/>
    </border>
    <border>
      <left style="thin">
        <color rgb="FF7B7B7B"/>
      </left>
      <right style="thin">
        <color rgb="FF7B7B7B"/>
      </right>
      <top/>
      <bottom style="thin">
        <color rgb="FF7B7B7B"/>
      </bottom>
      <diagonal/>
    </border>
  </borders>
  <cellStyleXfs count="1">
    <xf numFmtId="0" fontId="0" fillId="0" borderId="0"/>
  </cellStyleXfs>
  <cellXfs count="80">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2" xfId="0" applyFont="1" applyBorder="1" applyAlignment="1">
      <alignment vertical="center"/>
    </xf>
    <xf numFmtId="0" fontId="5" fillId="0" borderId="2" xfId="0" applyFont="1" applyBorder="1" applyAlignment="1">
      <alignment vertical="center" wrapText="1"/>
    </xf>
    <xf numFmtId="0" fontId="6" fillId="0" borderId="2" xfId="0" applyFont="1" applyBorder="1" applyAlignment="1">
      <alignment vertical="center" wrapText="1"/>
    </xf>
    <xf numFmtId="0" fontId="1" fillId="0" borderId="2" xfId="0" applyFont="1" applyBorder="1" applyAlignment="1">
      <alignment vertical="center" wrapText="1"/>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wrapText="1"/>
    </xf>
    <xf numFmtId="0" fontId="1" fillId="0" borderId="3" xfId="0" applyFont="1" applyBorder="1" applyAlignment="1">
      <alignment wrapText="1"/>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0" fillId="0" borderId="0" xfId="0" applyAlignment="1">
      <alignment vertical="center"/>
    </xf>
    <xf numFmtId="0" fontId="6" fillId="0" borderId="3" xfId="0" applyFont="1" applyBorder="1" applyAlignment="1">
      <alignment vertical="center" wrapText="1"/>
    </xf>
    <xf numFmtId="0" fontId="5" fillId="0" borderId="3" xfId="0" applyFont="1" applyBorder="1" applyAlignment="1">
      <alignment vertical="center" wrapText="1"/>
    </xf>
    <xf numFmtId="0" fontId="0" fillId="0" borderId="0" xfId="0" applyAlignment="1">
      <alignment horizontal="center"/>
    </xf>
    <xf numFmtId="0" fontId="7" fillId="0" borderId="0" xfId="0" applyFont="1" applyAlignment="1">
      <alignment horizont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11" fillId="4" borderId="7" xfId="0" applyFont="1" applyFill="1" applyBorder="1" applyAlignment="1">
      <alignment horizontal="center" vertical="center"/>
    </xf>
    <xf numFmtId="0" fontId="12" fillId="3" borderId="8" xfId="0" applyFont="1" applyFill="1" applyBorder="1" applyAlignment="1">
      <alignment vertical="center"/>
    </xf>
    <xf numFmtId="0" fontId="0" fillId="3" borderId="8" xfId="0" applyFill="1" applyBorder="1"/>
    <xf numFmtId="0" fontId="13" fillId="5" borderId="7" xfId="0" applyFont="1" applyFill="1" applyBorder="1" applyAlignment="1">
      <alignment horizontal="center" vertical="center"/>
    </xf>
    <xf numFmtId="0" fontId="1" fillId="3" borderId="8" xfId="0" applyFont="1" applyFill="1" applyBorder="1" applyAlignment="1">
      <alignment vertical="center" wrapText="1"/>
    </xf>
    <xf numFmtId="0" fontId="1" fillId="3" borderId="8" xfId="0" applyFont="1" applyFill="1" applyBorder="1" applyAlignment="1">
      <alignment vertical="center"/>
    </xf>
    <xf numFmtId="0" fontId="13" fillId="3" borderId="8" xfId="0" applyFont="1" applyFill="1" applyBorder="1" applyAlignment="1">
      <alignment horizontal="center" vertical="center"/>
    </xf>
    <xf numFmtId="0" fontId="1" fillId="3" borderId="8" xfId="0" applyFont="1" applyFill="1" applyBorder="1" applyAlignment="1">
      <alignment horizontal="center" vertical="center"/>
    </xf>
    <xf numFmtId="0" fontId="0" fillId="3" borderId="23" xfId="0" applyFill="1" applyBorder="1"/>
    <xf numFmtId="0" fontId="0" fillId="3" borderId="24" xfId="0" applyFill="1" applyBorder="1"/>
    <xf numFmtId="0" fontId="0" fillId="3" borderId="25" xfId="0" applyFill="1" applyBorder="1"/>
    <xf numFmtId="49" fontId="6" fillId="0" borderId="2" xfId="0" applyNumberFormat="1" applyFont="1" applyBorder="1" applyAlignment="1">
      <alignment vertical="center" wrapText="1"/>
    </xf>
    <xf numFmtId="0" fontId="0" fillId="3" borderId="10" xfId="0" applyFill="1" applyBorder="1"/>
    <xf numFmtId="0" fontId="8" fillId="3" borderId="12" xfId="0" applyFont="1" applyFill="1" applyBorder="1" applyAlignment="1">
      <alignment horizontal="left" vertical="center" wrapText="1"/>
    </xf>
    <xf numFmtId="0" fontId="1" fillId="3" borderId="12" xfId="0" applyFont="1" applyFill="1" applyBorder="1"/>
    <xf numFmtId="0" fontId="0" fillId="3" borderId="12" xfId="0" applyFill="1" applyBorder="1"/>
    <xf numFmtId="0" fontId="0" fillId="3" borderId="11" xfId="0" applyFill="1" applyBorder="1"/>
    <xf numFmtId="0" fontId="0" fillId="3" borderId="14" xfId="0" applyFill="1" applyBorder="1"/>
    <xf numFmtId="0" fontId="0" fillId="3" borderId="15" xfId="0" applyFill="1" applyBorder="1"/>
    <xf numFmtId="0" fontId="5" fillId="0" borderId="27" xfId="0" applyFont="1" applyBorder="1" applyAlignment="1">
      <alignment horizontal="center" vertical="center" wrapText="1"/>
    </xf>
    <xf numFmtId="0" fontId="6" fillId="0" borderId="28" xfId="0" applyFont="1" applyBorder="1" applyAlignment="1">
      <alignment vertical="center" wrapText="1"/>
    </xf>
    <xf numFmtId="0" fontId="5" fillId="0" borderId="28" xfId="0" applyFont="1" applyBorder="1" applyAlignment="1">
      <alignment vertical="center" wrapText="1"/>
    </xf>
    <xf numFmtId="0" fontId="1" fillId="0" borderId="29" xfId="0" applyFont="1" applyBorder="1" applyAlignment="1">
      <alignment horizontal="left" vertical="center" wrapText="1"/>
    </xf>
    <xf numFmtId="0" fontId="6" fillId="0" borderId="30" xfId="0" applyFont="1" applyBorder="1" applyAlignment="1">
      <alignment vertical="center" wrapText="1"/>
    </xf>
    <xf numFmtId="0" fontId="5" fillId="0" borderId="30" xfId="0" applyFont="1" applyBorder="1" applyAlignment="1">
      <alignment vertical="center" wrapText="1"/>
    </xf>
    <xf numFmtId="0" fontId="0" fillId="0" borderId="26" xfId="0" applyBorder="1"/>
    <xf numFmtId="0" fontId="5" fillId="0" borderId="28" xfId="0" applyFont="1" applyBorder="1" applyAlignment="1">
      <alignment vertical="center"/>
    </xf>
    <xf numFmtId="0" fontId="1" fillId="0" borderId="26" xfId="0" applyFont="1" applyBorder="1" applyAlignment="1">
      <alignment horizontal="left" vertical="center" wrapText="1"/>
    </xf>
    <xf numFmtId="0" fontId="6" fillId="0" borderId="26" xfId="0" applyFont="1" applyBorder="1" applyAlignment="1">
      <alignment vertical="center" wrapText="1"/>
    </xf>
    <xf numFmtId="0" fontId="5" fillId="8" borderId="26" xfId="0" applyFont="1" applyFill="1" applyBorder="1" applyAlignment="1">
      <alignment vertical="center"/>
    </xf>
    <xf numFmtId="0" fontId="2" fillId="0" borderId="0" xfId="0" applyFont="1" applyAlignment="1">
      <alignment horizontal="center" vertical="center"/>
    </xf>
    <xf numFmtId="0" fontId="11" fillId="6" borderId="9" xfId="0" applyFont="1" applyFill="1" applyBorder="1" applyAlignment="1">
      <alignment horizontal="center" vertical="center"/>
    </xf>
    <xf numFmtId="0" fontId="1" fillId="5" borderId="10" xfId="0" applyFont="1" applyFill="1" applyBorder="1" applyAlignment="1">
      <alignment horizontal="center" vertical="center"/>
    </xf>
    <xf numFmtId="0" fontId="13" fillId="2" borderId="17" xfId="0" applyFont="1" applyFill="1" applyBorder="1" applyAlignment="1">
      <alignment horizontal="center" vertical="center"/>
    </xf>
    <xf numFmtId="0" fontId="11" fillId="4" borderId="4" xfId="0" applyFont="1" applyFill="1" applyBorder="1" applyAlignment="1">
      <alignment horizontal="center" vertical="center"/>
    </xf>
    <xf numFmtId="0" fontId="1" fillId="5" borderId="4" xfId="0" applyFont="1" applyFill="1" applyBorder="1" applyAlignment="1">
      <alignment horizontal="center" vertical="center"/>
    </xf>
    <xf numFmtId="0" fontId="14" fillId="7" borderId="10" xfId="0" applyFont="1" applyFill="1" applyBorder="1" applyAlignment="1">
      <alignment horizontal="center" vertical="center"/>
    </xf>
    <xf numFmtId="0" fontId="11" fillId="4" borderId="10" xfId="0" applyFont="1" applyFill="1" applyBorder="1" applyAlignment="1">
      <alignment horizontal="center" vertical="center"/>
    </xf>
    <xf numFmtId="0" fontId="9" fillId="3" borderId="4"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0" fillId="0" borderId="0" xfId="0" applyAlignment="1"/>
    <xf numFmtId="0" fontId="10" fillId="0" borderId="5" xfId="0" applyFont="1" applyBorder="1" applyAlignment="1"/>
    <xf numFmtId="0" fontId="10" fillId="0" borderId="6" xfId="0" applyFont="1" applyBorder="1" applyAlignment="1"/>
    <xf numFmtId="0" fontId="10" fillId="0" borderId="11" xfId="0" applyFont="1" applyBorder="1" applyAlignment="1"/>
    <xf numFmtId="0" fontId="10" fillId="0" borderId="12" xfId="0" applyFont="1" applyBorder="1" applyAlignment="1"/>
    <xf numFmtId="0" fontId="10" fillId="0" borderId="13" xfId="0" applyFont="1" applyBorder="1" applyAlignment="1"/>
    <xf numFmtId="0" fontId="10" fillId="0" borderId="14" xfId="0" applyFont="1" applyBorder="1" applyAlignment="1"/>
    <xf numFmtId="0" fontId="10" fillId="0" borderId="15" xfId="0" applyFont="1" applyBorder="1" applyAlignment="1"/>
    <xf numFmtId="0" fontId="10" fillId="0" borderId="16" xfId="0" applyFont="1" applyBorder="1" applyAlignment="1"/>
    <xf numFmtId="0" fontId="10" fillId="0" borderId="23" xfId="0" applyFont="1" applyBorder="1" applyAlignment="1"/>
    <xf numFmtId="0" fontId="10" fillId="0" borderId="25" xfId="0" applyFont="1" applyBorder="1" applyAlignment="1"/>
    <xf numFmtId="0" fontId="10" fillId="0" borderId="24" xfId="0" applyFont="1" applyBorder="1" applyAlignment="1"/>
    <xf numFmtId="0" fontId="10" fillId="0" borderId="18" xfId="0" applyFont="1" applyBorder="1" applyAlignment="1"/>
    <xf numFmtId="0" fontId="10" fillId="0" borderId="19" xfId="0" applyFont="1" applyBorder="1" applyAlignment="1"/>
    <xf numFmtId="0" fontId="10" fillId="0" borderId="20" xfId="0" applyFont="1" applyBorder="1" applyAlignment="1"/>
    <xf numFmtId="0" fontId="10" fillId="0" borderId="21" xfId="0" applyFont="1" applyBorder="1" applyAlignment="1"/>
    <xf numFmtId="0" fontId="10" fillId="0" borderId="22"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showGridLines="0" tabSelected="1" topLeftCell="A4" zoomScale="91" workbookViewId="0">
      <selection activeCell="C8" sqref="C8"/>
    </sheetView>
  </sheetViews>
  <sheetFormatPr defaultColWidth="12.625" defaultRowHeight="15" customHeight="1"/>
  <cols>
    <col min="1" max="1" width="4.625" customWidth="1"/>
    <col min="2" max="2" width="8.25" customWidth="1"/>
    <col min="3" max="5" width="20.625" customWidth="1"/>
    <col min="6" max="6" width="10.625" customWidth="1"/>
    <col min="7" max="7" width="32.5" customWidth="1"/>
    <col min="8" max="12" width="10.625" customWidth="1"/>
    <col min="13" max="13" width="32.5" customWidth="1"/>
    <col min="14" max="15" width="20.625" customWidth="1"/>
    <col min="16" max="26" width="9.375" customWidth="1"/>
  </cols>
  <sheetData>
    <row r="1" spans="1:26" ht="14.45">
      <c r="I1" s="1"/>
      <c r="J1" s="1"/>
      <c r="K1" s="2"/>
      <c r="L1" s="3"/>
    </row>
    <row r="2" spans="1:26" ht="14.45">
      <c r="I2" s="1"/>
      <c r="J2" s="1"/>
      <c r="K2" s="2"/>
      <c r="L2" s="3"/>
    </row>
    <row r="3" spans="1:26" ht="45" customHeight="1">
      <c r="B3" s="53" t="s">
        <v>0</v>
      </c>
      <c r="C3" s="63"/>
      <c r="D3" s="63"/>
      <c r="E3" s="63"/>
      <c r="F3" s="63"/>
      <c r="G3" s="63"/>
      <c r="H3" s="63"/>
      <c r="I3" s="63"/>
      <c r="J3" s="63"/>
      <c r="K3" s="63"/>
      <c r="L3" s="63"/>
      <c r="M3" s="63"/>
      <c r="N3" s="63"/>
      <c r="O3" s="63"/>
    </row>
    <row r="4" spans="1:26" ht="14.45">
      <c r="H4" s="4"/>
      <c r="I4" s="1"/>
      <c r="J4" s="1"/>
      <c r="K4" s="2"/>
      <c r="L4" s="3"/>
    </row>
    <row r="5" spans="1:26" ht="51.75" customHeight="1">
      <c r="B5" s="5" t="s">
        <v>1</v>
      </c>
      <c r="C5" s="5" t="s">
        <v>2</v>
      </c>
      <c r="D5" s="6" t="s">
        <v>3</v>
      </c>
      <c r="E5" s="5" t="s">
        <v>4</v>
      </c>
      <c r="F5" s="5" t="s">
        <v>5</v>
      </c>
      <c r="G5" s="5" t="s">
        <v>6</v>
      </c>
      <c r="H5" s="5" t="s">
        <v>7</v>
      </c>
      <c r="I5" s="5" t="s">
        <v>8</v>
      </c>
      <c r="J5" s="5" t="s">
        <v>9</v>
      </c>
      <c r="K5" s="5" t="s">
        <v>10</v>
      </c>
      <c r="L5" s="5" t="s">
        <v>11</v>
      </c>
      <c r="M5" s="5" t="s">
        <v>12</v>
      </c>
      <c r="N5" s="5" t="s">
        <v>13</v>
      </c>
      <c r="O5" s="5" t="s">
        <v>14</v>
      </c>
    </row>
    <row r="6" spans="1:26" ht="166.15" customHeight="1">
      <c r="B6" s="7" t="s">
        <v>15</v>
      </c>
      <c r="C6" s="18" t="s">
        <v>16</v>
      </c>
      <c r="D6" s="8" t="s">
        <v>17</v>
      </c>
      <c r="E6" s="8" t="s">
        <v>18</v>
      </c>
      <c r="F6" s="8" t="s">
        <v>19</v>
      </c>
      <c r="G6" s="8" t="s">
        <v>20</v>
      </c>
      <c r="H6" s="8" t="s">
        <v>21</v>
      </c>
      <c r="I6" s="11">
        <v>7</v>
      </c>
      <c r="J6" s="12">
        <v>45275</v>
      </c>
      <c r="K6" s="11" t="s">
        <v>22</v>
      </c>
      <c r="L6" s="11" t="s">
        <v>23</v>
      </c>
      <c r="M6" s="12" t="s">
        <v>24</v>
      </c>
      <c r="N6" s="12"/>
      <c r="O6" s="12" t="s">
        <v>25</v>
      </c>
    </row>
    <row r="7" spans="1:26" ht="72" customHeight="1">
      <c r="B7" s="7" t="s">
        <v>26</v>
      </c>
      <c r="C7" s="8" t="s">
        <v>27</v>
      </c>
      <c r="D7" s="9" t="s">
        <v>28</v>
      </c>
      <c r="E7" s="8" t="s">
        <v>29</v>
      </c>
      <c r="F7" s="10" t="s">
        <v>30</v>
      </c>
      <c r="G7" s="34" t="s">
        <v>31</v>
      </c>
      <c r="H7" s="8" t="s">
        <v>32</v>
      </c>
      <c r="I7" s="11">
        <v>8</v>
      </c>
      <c r="J7" s="12">
        <v>45275</v>
      </c>
      <c r="K7" s="11" t="s">
        <v>22</v>
      </c>
      <c r="L7" s="11" t="s">
        <v>23</v>
      </c>
      <c r="M7" s="9" t="s">
        <v>33</v>
      </c>
      <c r="N7" s="13"/>
      <c r="O7" s="14" t="s">
        <v>34</v>
      </c>
    </row>
    <row r="8" spans="1:26" ht="72" customHeight="1">
      <c r="B8" s="7" t="s">
        <v>35</v>
      </c>
      <c r="C8" s="9" t="s">
        <v>36</v>
      </c>
      <c r="D8" s="8" t="s">
        <v>37</v>
      </c>
      <c r="E8" s="8" t="s">
        <v>38</v>
      </c>
      <c r="F8" s="8" t="s">
        <v>30</v>
      </c>
      <c r="G8" s="9" t="s">
        <v>39</v>
      </c>
      <c r="H8" s="8" t="s">
        <v>21</v>
      </c>
      <c r="I8" s="11">
        <v>6</v>
      </c>
      <c r="J8" s="12">
        <v>45306</v>
      </c>
      <c r="K8" s="11" t="s">
        <v>22</v>
      </c>
      <c r="L8" s="15" t="s">
        <v>23</v>
      </c>
      <c r="M8" s="43" t="s">
        <v>40</v>
      </c>
      <c r="N8" s="44"/>
      <c r="O8" s="45" t="s">
        <v>41</v>
      </c>
    </row>
    <row r="9" spans="1:26" ht="122.45" customHeight="1">
      <c r="A9" s="16"/>
      <c r="B9" s="7" t="s">
        <v>42</v>
      </c>
      <c r="C9" s="9" t="s">
        <v>43</v>
      </c>
      <c r="D9" s="17" t="s">
        <v>44</v>
      </c>
      <c r="E9" s="17" t="s">
        <v>45</v>
      </c>
      <c r="F9" s="14" t="s">
        <v>30</v>
      </c>
      <c r="G9" s="9" t="s">
        <v>46</v>
      </c>
      <c r="H9" s="18" t="s">
        <v>32</v>
      </c>
      <c r="I9" s="15">
        <v>8</v>
      </c>
      <c r="J9" s="12">
        <v>45306</v>
      </c>
      <c r="K9" s="11" t="s">
        <v>22</v>
      </c>
      <c r="L9" s="42" t="s">
        <v>23</v>
      </c>
      <c r="M9" s="51" t="s">
        <v>47</v>
      </c>
      <c r="N9" s="48"/>
      <c r="O9" s="50" t="s">
        <v>48</v>
      </c>
      <c r="P9" s="16"/>
      <c r="Q9" s="16"/>
      <c r="R9" s="16"/>
      <c r="S9" s="16"/>
      <c r="T9" s="16"/>
      <c r="U9" s="16"/>
      <c r="V9" s="16"/>
      <c r="W9" s="16"/>
      <c r="X9" s="16"/>
      <c r="Y9" s="16"/>
      <c r="Z9" s="16"/>
    </row>
    <row r="10" spans="1:26" ht="116.45" customHeight="1">
      <c r="B10" s="7" t="s">
        <v>49</v>
      </c>
      <c r="C10" s="8" t="s">
        <v>50</v>
      </c>
      <c r="D10" s="17" t="s">
        <v>51</v>
      </c>
      <c r="E10" s="17" t="s">
        <v>52</v>
      </c>
      <c r="F10" s="14" t="s">
        <v>30</v>
      </c>
      <c r="G10" s="17" t="s">
        <v>53</v>
      </c>
      <c r="H10" s="18" t="s">
        <v>54</v>
      </c>
      <c r="I10" s="15">
        <v>6</v>
      </c>
      <c r="J10" s="12">
        <v>45306</v>
      </c>
      <c r="K10" s="11" t="s">
        <v>22</v>
      </c>
      <c r="L10" s="15" t="s">
        <v>23</v>
      </c>
      <c r="M10" s="46" t="s">
        <v>55</v>
      </c>
      <c r="N10" s="47"/>
      <c r="O10" s="47" t="s">
        <v>56</v>
      </c>
    </row>
    <row r="11" spans="1:26" ht="66" customHeight="1">
      <c r="B11" s="7" t="s">
        <v>57</v>
      </c>
      <c r="C11" s="8" t="s">
        <v>58</v>
      </c>
      <c r="D11" s="8" t="s">
        <v>59</v>
      </c>
      <c r="E11" s="8" t="s">
        <v>60</v>
      </c>
      <c r="F11" s="8" t="s">
        <v>30</v>
      </c>
      <c r="G11" s="8" t="s">
        <v>61</v>
      </c>
      <c r="H11" s="8" t="s">
        <v>32</v>
      </c>
      <c r="I11" s="11">
        <v>8</v>
      </c>
      <c r="J11" s="12">
        <v>45306</v>
      </c>
      <c r="K11" s="11" t="s">
        <v>22</v>
      </c>
      <c r="L11" s="11" t="s">
        <v>23</v>
      </c>
      <c r="M11" s="8" t="s">
        <v>62</v>
      </c>
      <c r="N11" s="8"/>
      <c r="O11" s="8" t="s">
        <v>63</v>
      </c>
    </row>
    <row r="12" spans="1:26" ht="155.25" customHeight="1">
      <c r="B12" s="7" t="s">
        <v>64</v>
      </c>
      <c r="C12" s="8" t="s">
        <v>65</v>
      </c>
      <c r="D12" s="8" t="s">
        <v>66</v>
      </c>
      <c r="E12" s="8" t="s">
        <v>67</v>
      </c>
      <c r="F12" s="8" t="s">
        <v>30</v>
      </c>
      <c r="G12" s="8" t="s">
        <v>68</v>
      </c>
      <c r="H12" s="8" t="s">
        <v>21</v>
      </c>
      <c r="I12" s="11">
        <v>8</v>
      </c>
      <c r="J12" s="12">
        <v>45306</v>
      </c>
      <c r="K12" s="11" t="s">
        <v>22</v>
      </c>
      <c r="L12" s="11" t="s">
        <v>23</v>
      </c>
      <c r="M12" s="8" t="s">
        <v>69</v>
      </c>
      <c r="N12" s="8"/>
      <c r="O12" s="8" t="s">
        <v>70</v>
      </c>
    </row>
    <row r="13" spans="1:26" ht="120.6" customHeight="1">
      <c r="B13" s="7" t="s">
        <v>71</v>
      </c>
      <c r="C13" s="8" t="s">
        <v>72</v>
      </c>
      <c r="D13" s="8" t="s">
        <v>66</v>
      </c>
      <c r="E13" s="8" t="s">
        <v>73</v>
      </c>
      <c r="F13" s="8" t="s">
        <v>30</v>
      </c>
      <c r="G13" s="8" t="s">
        <v>74</v>
      </c>
      <c r="H13" s="8" t="s">
        <v>21</v>
      </c>
      <c r="I13" s="11">
        <v>8</v>
      </c>
      <c r="J13" s="12">
        <v>45306</v>
      </c>
      <c r="K13" s="11" t="s">
        <v>22</v>
      </c>
      <c r="L13" s="11" t="s">
        <v>23</v>
      </c>
      <c r="M13" s="8" t="s">
        <v>69</v>
      </c>
      <c r="N13" s="8"/>
      <c r="O13" s="8" t="s">
        <v>75</v>
      </c>
    </row>
    <row r="14" spans="1:26" ht="124.5" customHeight="1">
      <c r="B14" s="7" t="s">
        <v>76</v>
      </c>
      <c r="C14" s="8" t="s">
        <v>77</v>
      </c>
      <c r="D14" s="8" t="s">
        <v>78</v>
      </c>
      <c r="E14" s="8" t="s">
        <v>79</v>
      </c>
      <c r="F14" s="8" t="s">
        <v>30</v>
      </c>
      <c r="G14" s="8" t="s">
        <v>80</v>
      </c>
      <c r="H14" s="8" t="s">
        <v>54</v>
      </c>
      <c r="I14" s="11">
        <v>8</v>
      </c>
      <c r="J14" s="12">
        <v>45306</v>
      </c>
      <c r="K14" s="11" t="s">
        <v>22</v>
      </c>
      <c r="L14" s="11" t="s">
        <v>23</v>
      </c>
      <c r="M14" s="8" t="s">
        <v>69</v>
      </c>
      <c r="N14" s="12"/>
      <c r="O14" s="8" t="s">
        <v>81</v>
      </c>
    </row>
    <row r="15" spans="1:26" ht="117.75" customHeight="1">
      <c r="B15" s="7" t="s">
        <v>82</v>
      </c>
      <c r="C15" s="8" t="s">
        <v>83</v>
      </c>
      <c r="D15" s="8" t="s">
        <v>84</v>
      </c>
      <c r="E15" s="8" t="s">
        <v>85</v>
      </c>
      <c r="F15" s="8" t="s">
        <v>30</v>
      </c>
      <c r="G15" s="8" t="s">
        <v>86</v>
      </c>
      <c r="H15" s="8" t="s">
        <v>54</v>
      </c>
      <c r="I15" s="11">
        <v>8</v>
      </c>
      <c r="J15" s="12">
        <v>45321</v>
      </c>
      <c r="K15" s="11" t="s">
        <v>22</v>
      </c>
      <c r="L15" s="11" t="s">
        <v>23</v>
      </c>
      <c r="M15" s="8" t="s">
        <v>69</v>
      </c>
      <c r="N15" s="12"/>
      <c r="O15" s="8" t="s">
        <v>87</v>
      </c>
    </row>
    <row r="16" spans="1:26" ht="115.5" customHeight="1">
      <c r="B16" s="7" t="s">
        <v>88</v>
      </c>
      <c r="C16" s="8" t="s">
        <v>89</v>
      </c>
      <c r="D16" s="8" t="s">
        <v>90</v>
      </c>
      <c r="E16" s="8" t="s">
        <v>91</v>
      </c>
      <c r="F16" s="8" t="s">
        <v>30</v>
      </c>
      <c r="G16" s="8" t="s">
        <v>92</v>
      </c>
      <c r="H16" s="8" t="s">
        <v>54</v>
      </c>
      <c r="I16" s="11">
        <v>8</v>
      </c>
      <c r="J16" s="12">
        <v>45321</v>
      </c>
      <c r="K16" s="11" t="s">
        <v>22</v>
      </c>
      <c r="L16" s="11" t="s">
        <v>23</v>
      </c>
      <c r="M16" s="8" t="s">
        <v>69</v>
      </c>
      <c r="N16" s="12"/>
      <c r="O16" s="8" t="s">
        <v>93</v>
      </c>
    </row>
    <row r="17" spans="2:15" ht="122.25" customHeight="1">
      <c r="B17" s="7" t="s">
        <v>94</v>
      </c>
      <c r="C17" s="8" t="s">
        <v>95</v>
      </c>
      <c r="D17" s="8" t="s">
        <v>96</v>
      </c>
      <c r="E17" s="8" t="s">
        <v>97</v>
      </c>
      <c r="F17" s="8" t="s">
        <v>30</v>
      </c>
      <c r="G17" s="8" t="s">
        <v>98</v>
      </c>
      <c r="H17" s="8" t="s">
        <v>54</v>
      </c>
      <c r="I17" s="11">
        <v>8</v>
      </c>
      <c r="J17" s="12">
        <v>45321</v>
      </c>
      <c r="K17" s="11" t="s">
        <v>22</v>
      </c>
      <c r="L17" s="11" t="s">
        <v>23</v>
      </c>
      <c r="M17" s="8" t="s">
        <v>69</v>
      </c>
      <c r="N17" s="12"/>
      <c r="O17" s="8" t="s">
        <v>99</v>
      </c>
    </row>
    <row r="18" spans="2:15" ht="127.5" customHeight="1">
      <c r="B18" s="7" t="s">
        <v>100</v>
      </c>
      <c r="C18" s="8" t="s">
        <v>101</v>
      </c>
      <c r="D18" s="8" t="s">
        <v>102</v>
      </c>
      <c r="E18" s="8" t="s">
        <v>103</v>
      </c>
      <c r="F18" s="8" t="s">
        <v>30</v>
      </c>
      <c r="G18" s="8" t="s">
        <v>104</v>
      </c>
      <c r="H18" s="8" t="s">
        <v>54</v>
      </c>
      <c r="I18" s="11">
        <v>8</v>
      </c>
      <c r="J18" s="12">
        <v>45337</v>
      </c>
      <c r="K18" s="11" t="s">
        <v>22</v>
      </c>
      <c r="L18" s="11" t="s">
        <v>23</v>
      </c>
      <c r="M18" s="8" t="s">
        <v>69</v>
      </c>
      <c r="N18" s="12"/>
      <c r="O18" s="8" t="s">
        <v>105</v>
      </c>
    </row>
    <row r="19" spans="2:15" ht="118.5" customHeight="1">
      <c r="B19" s="7" t="s">
        <v>106</v>
      </c>
      <c r="C19" s="8" t="s">
        <v>107</v>
      </c>
      <c r="D19" s="8" t="s">
        <v>108</v>
      </c>
      <c r="E19" s="8" t="s">
        <v>109</v>
      </c>
      <c r="F19" s="8" t="s">
        <v>30</v>
      </c>
      <c r="G19" s="8" t="s">
        <v>110</v>
      </c>
      <c r="H19" s="8" t="s">
        <v>54</v>
      </c>
      <c r="I19" s="11">
        <v>8</v>
      </c>
      <c r="J19" s="12">
        <v>45337</v>
      </c>
      <c r="K19" s="11" t="s">
        <v>22</v>
      </c>
      <c r="L19" s="11" t="s">
        <v>23</v>
      </c>
      <c r="M19" s="8" t="s">
        <v>69</v>
      </c>
      <c r="N19" s="12"/>
      <c r="O19" s="8" t="s">
        <v>111</v>
      </c>
    </row>
    <row r="20" spans="2:15" ht="109.5" customHeight="1">
      <c r="B20" s="49" t="s">
        <v>112</v>
      </c>
      <c r="C20" s="8" t="s">
        <v>113</v>
      </c>
      <c r="D20" s="8" t="s">
        <v>114</v>
      </c>
      <c r="E20" s="8" t="s">
        <v>115</v>
      </c>
      <c r="F20" s="8" t="s">
        <v>30</v>
      </c>
      <c r="G20" s="8" t="s">
        <v>116</v>
      </c>
      <c r="H20" s="8" t="s">
        <v>54</v>
      </c>
      <c r="I20" s="11">
        <v>8</v>
      </c>
      <c r="J20" s="12">
        <v>45337</v>
      </c>
      <c r="K20" s="11" t="s">
        <v>22</v>
      </c>
      <c r="L20" s="11" t="s">
        <v>23</v>
      </c>
      <c r="M20" s="8" t="s">
        <v>69</v>
      </c>
      <c r="N20" s="12"/>
      <c r="O20" s="8" t="s">
        <v>117</v>
      </c>
    </row>
    <row r="21" spans="2:15" ht="114" customHeight="1">
      <c r="B21" s="49" t="s">
        <v>118</v>
      </c>
      <c r="C21" s="8" t="s">
        <v>119</v>
      </c>
      <c r="D21" s="8" t="s">
        <v>120</v>
      </c>
      <c r="E21" s="8" t="s">
        <v>121</v>
      </c>
      <c r="F21" s="8" t="s">
        <v>30</v>
      </c>
      <c r="G21" s="8" t="s">
        <v>122</v>
      </c>
      <c r="H21" s="8" t="s">
        <v>54</v>
      </c>
      <c r="I21" s="11">
        <v>8</v>
      </c>
      <c r="J21" s="12">
        <v>45350</v>
      </c>
      <c r="K21" s="11" t="s">
        <v>22</v>
      </c>
      <c r="L21" s="11" t="s">
        <v>23</v>
      </c>
      <c r="M21" s="12" t="s">
        <v>123</v>
      </c>
      <c r="N21" s="12"/>
      <c r="O21" s="8" t="s">
        <v>124</v>
      </c>
    </row>
    <row r="22" spans="2:15" ht="101.25" customHeight="1">
      <c r="B22" s="49" t="s">
        <v>125</v>
      </c>
      <c r="C22" s="18" t="s">
        <v>126</v>
      </c>
      <c r="D22" s="8" t="s">
        <v>127</v>
      </c>
      <c r="E22" s="8" t="s">
        <v>128</v>
      </c>
      <c r="F22" s="8" t="s">
        <v>30</v>
      </c>
      <c r="G22" s="8" t="s">
        <v>129</v>
      </c>
      <c r="H22" s="8" t="s">
        <v>54</v>
      </c>
      <c r="I22" s="11">
        <v>8</v>
      </c>
      <c r="J22" s="12">
        <v>45350</v>
      </c>
      <c r="K22" s="11" t="s">
        <v>22</v>
      </c>
      <c r="L22" s="11" t="s">
        <v>23</v>
      </c>
      <c r="M22" s="12" t="s">
        <v>130</v>
      </c>
      <c r="N22" s="12"/>
      <c r="O22" s="8" t="s">
        <v>131</v>
      </c>
    </row>
    <row r="23" spans="2:15" ht="75" customHeight="1">
      <c r="B23" s="52" t="s">
        <v>132</v>
      </c>
      <c r="C23" s="18" t="s">
        <v>133</v>
      </c>
      <c r="D23" s="8" t="s">
        <v>134</v>
      </c>
      <c r="E23" s="8" t="s">
        <v>135</v>
      </c>
      <c r="F23" s="8" t="s">
        <v>19</v>
      </c>
      <c r="G23" s="8" t="s">
        <v>136</v>
      </c>
      <c r="H23" s="8" t="s">
        <v>32</v>
      </c>
      <c r="I23" s="11">
        <v>8</v>
      </c>
      <c r="J23" s="12">
        <v>45350</v>
      </c>
      <c r="K23" s="11" t="s">
        <v>22</v>
      </c>
      <c r="L23" s="11" t="s">
        <v>23</v>
      </c>
      <c r="M23" s="12" t="s">
        <v>137</v>
      </c>
      <c r="N23" s="12"/>
      <c r="O23" s="12" t="s">
        <v>138</v>
      </c>
    </row>
    <row r="24" spans="2:15" ht="19.5" customHeight="1">
      <c r="I24" s="1"/>
      <c r="J24" s="1"/>
      <c r="K24" s="2"/>
      <c r="L24" s="3"/>
    </row>
    <row r="25" spans="2:15" ht="19.5" customHeight="1">
      <c r="I25" s="1"/>
      <c r="J25" s="1"/>
      <c r="K25" s="20"/>
      <c r="L25" s="3"/>
    </row>
    <row r="26" spans="2:15" ht="19.5" customHeight="1">
      <c r="I26" s="1"/>
      <c r="J26" s="1"/>
      <c r="K26" s="20"/>
      <c r="L26" s="3"/>
    </row>
    <row r="27" spans="2:15" ht="19.5" customHeight="1">
      <c r="I27" s="1"/>
      <c r="J27" s="1"/>
      <c r="K27" s="2"/>
      <c r="L27" s="3"/>
    </row>
    <row r="28" spans="2:15" ht="19.5" customHeight="1">
      <c r="I28" s="1"/>
      <c r="J28" s="1"/>
      <c r="K28" s="2"/>
      <c r="L28" s="3"/>
    </row>
    <row r="29" spans="2:15" ht="19.5" customHeight="1">
      <c r="I29" s="1"/>
      <c r="J29" s="1"/>
      <c r="K29" s="2"/>
      <c r="L29" s="3"/>
    </row>
    <row r="30" spans="2:15" ht="19.5" customHeight="1">
      <c r="I30" s="1"/>
      <c r="J30" s="1"/>
      <c r="K30" s="2" t="s">
        <v>22</v>
      </c>
      <c r="L30" s="1" t="s">
        <v>139</v>
      </c>
      <c r="M30" s="4"/>
    </row>
    <row r="31" spans="2:15" ht="19.5" customHeight="1">
      <c r="I31" s="1"/>
      <c r="J31" s="1"/>
      <c r="K31" s="2" t="s">
        <v>140</v>
      </c>
      <c r="L31" s="1" t="s">
        <v>141</v>
      </c>
      <c r="M31" s="4"/>
    </row>
    <row r="32" spans="2:15" ht="19.5" customHeight="1">
      <c r="I32" s="1"/>
      <c r="J32" s="1"/>
      <c r="K32" s="2" t="s">
        <v>142</v>
      </c>
      <c r="L32" s="1" t="s">
        <v>23</v>
      </c>
      <c r="M32" s="4"/>
    </row>
    <row r="33" spans="9:13" ht="19.5" customHeight="1">
      <c r="I33" s="1"/>
      <c r="J33" s="1"/>
      <c r="K33" s="2"/>
      <c r="L33" s="1" t="s">
        <v>143</v>
      </c>
      <c r="M33" s="4"/>
    </row>
    <row r="34" spans="9:13" ht="19.5" customHeight="1">
      <c r="I34" s="1"/>
      <c r="J34" s="1"/>
      <c r="K34" s="2"/>
      <c r="L34" s="3"/>
    </row>
    <row r="35" spans="9:13" ht="19.5" customHeight="1">
      <c r="I35" s="1"/>
      <c r="J35" s="1"/>
      <c r="K35" s="2"/>
      <c r="L35" s="3"/>
    </row>
    <row r="36" spans="9:13" ht="15.75" customHeight="1">
      <c r="I36" s="1"/>
      <c r="J36" s="1"/>
      <c r="K36" s="2"/>
      <c r="L36" s="3"/>
    </row>
    <row r="37" spans="9:13" ht="15.75" customHeight="1">
      <c r="I37" s="1"/>
      <c r="J37" s="1"/>
      <c r="K37" s="2"/>
      <c r="L37" s="3"/>
    </row>
    <row r="38" spans="9:13" ht="15.75" customHeight="1">
      <c r="I38" s="1"/>
      <c r="J38" s="1"/>
      <c r="K38" s="2"/>
      <c r="L38" s="3"/>
    </row>
    <row r="39" spans="9:13" ht="15.75" customHeight="1">
      <c r="I39" s="1"/>
      <c r="J39" s="1"/>
      <c r="K39" s="2"/>
      <c r="L39" s="3"/>
    </row>
    <row r="40" spans="9:13" ht="15.75" customHeight="1">
      <c r="I40" s="1"/>
      <c r="J40" s="1"/>
      <c r="K40" s="2"/>
      <c r="L40" s="3"/>
    </row>
    <row r="41" spans="9:13" ht="15.75" customHeight="1">
      <c r="I41" s="1"/>
      <c r="J41" s="1"/>
      <c r="K41" s="2"/>
      <c r="L41" s="3"/>
    </row>
    <row r="42" spans="9:13" ht="15.75" customHeight="1">
      <c r="I42" s="1"/>
      <c r="J42" s="1"/>
      <c r="K42" s="2"/>
      <c r="L42" s="3"/>
    </row>
    <row r="43" spans="9:13" ht="15.75" customHeight="1">
      <c r="I43" s="1"/>
      <c r="J43" s="1"/>
      <c r="K43" s="2"/>
      <c r="L43" s="3"/>
    </row>
    <row r="44" spans="9:13" ht="15.75" customHeight="1">
      <c r="I44" s="1"/>
      <c r="J44" s="1"/>
      <c r="K44" s="2"/>
      <c r="L44" s="3"/>
    </row>
    <row r="45" spans="9:13" ht="15.75" customHeight="1">
      <c r="I45" s="1"/>
      <c r="J45" s="1"/>
      <c r="K45" s="2"/>
      <c r="L45" s="3"/>
    </row>
    <row r="46" spans="9:13" ht="15.75" customHeight="1">
      <c r="I46" s="1"/>
      <c r="J46" s="1"/>
      <c r="K46" s="2"/>
      <c r="L46" s="3"/>
    </row>
    <row r="47" spans="9:13" ht="15.75" customHeight="1">
      <c r="I47" s="1"/>
      <c r="J47" s="1"/>
      <c r="K47" s="2"/>
      <c r="L47" s="3"/>
    </row>
    <row r="48" spans="9:13"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1"/>
      <c r="J989" s="1"/>
      <c r="K989" s="2"/>
      <c r="L989" s="3"/>
    </row>
    <row r="990" spans="9:12" ht="15.75" customHeight="1">
      <c r="I990" s="1"/>
      <c r="J990" s="1"/>
      <c r="K990" s="2"/>
      <c r="L990" s="3"/>
    </row>
    <row r="991" spans="9:12" ht="15.75" customHeight="1">
      <c r="I991" s="1"/>
      <c r="J991" s="1"/>
      <c r="K991" s="2"/>
      <c r="L991" s="3"/>
    </row>
    <row r="992" spans="9:12" ht="15.75" customHeight="1">
      <c r="I992" s="1"/>
      <c r="J992" s="1"/>
      <c r="K992" s="2"/>
      <c r="L992" s="3"/>
    </row>
    <row r="993" spans="9:12" ht="15.75" customHeight="1">
      <c r="I993" s="1"/>
      <c r="J993" s="1"/>
      <c r="K993" s="2"/>
      <c r="L993" s="3"/>
    </row>
    <row r="994" spans="9:12" ht="15.75" customHeight="1">
      <c r="I994" s="1"/>
      <c r="J994" s="1"/>
      <c r="K994" s="2"/>
      <c r="L994" s="3"/>
    </row>
    <row r="995" spans="9:12" ht="15.75" customHeight="1">
      <c r="I995" s="1"/>
      <c r="J995" s="1"/>
      <c r="K995" s="2"/>
      <c r="L995" s="3"/>
    </row>
    <row r="996" spans="9:12" ht="15.75" customHeight="1">
      <c r="I996" s="1"/>
      <c r="J996" s="1"/>
      <c r="K996" s="2"/>
      <c r="L996" s="3"/>
    </row>
    <row r="997" spans="9:12" ht="15.75" customHeight="1">
      <c r="I997" s="1"/>
      <c r="J997" s="1"/>
      <c r="K997" s="2"/>
      <c r="L997" s="3"/>
    </row>
    <row r="998" spans="9:12" ht="15.75" customHeight="1">
      <c r="I998" s="1"/>
      <c r="J998" s="1"/>
      <c r="K998" s="2"/>
      <c r="L998" s="3"/>
    </row>
    <row r="999" spans="9:12" ht="15.75" customHeight="1">
      <c r="I999" s="1"/>
      <c r="J999" s="1"/>
      <c r="K999" s="2"/>
      <c r="L999" s="3"/>
    </row>
    <row r="1000" spans="9:12" ht="15.75" customHeight="1">
      <c r="I1000" s="3"/>
      <c r="J1000" s="3"/>
      <c r="K1000" s="19"/>
      <c r="L1000" s="3"/>
    </row>
    <row r="1001" spans="9:12" ht="15.75" customHeight="1">
      <c r="I1001" s="3"/>
      <c r="J1001" s="3"/>
      <c r="K1001" s="19"/>
      <c r="L1001" s="3"/>
    </row>
  </sheetData>
  <mergeCells count="1">
    <mergeCell ref="B3:O3"/>
  </mergeCells>
  <phoneticPr fontId="15" type="noConversion"/>
  <dataValidations count="2">
    <dataValidation type="list" allowBlank="1" showErrorMessage="1" sqref="L10:L23 L6:L8" xr:uid="{00000000-0002-0000-0000-000000000000}">
      <formula1>$L$30:$L$33</formula1>
    </dataValidation>
    <dataValidation type="list" allowBlank="1" showErrorMessage="1" sqref="K10:K23 K6:K8" xr:uid="{00000000-0002-0000-0000-00000100000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opLeftCell="A6" workbookViewId="0">
      <selection activeCell="C10" sqref="C10"/>
    </sheetView>
  </sheetViews>
  <sheetFormatPr defaultColWidth="12.625" defaultRowHeight="15" customHeight="1"/>
  <cols>
    <col min="1" max="1" width="9.375" customWidth="1"/>
    <col min="2" max="2" width="2.625" customWidth="1"/>
    <col min="3" max="15" width="10.625" customWidth="1"/>
    <col min="16" max="16" width="2.625" customWidth="1"/>
    <col min="17" max="26" width="9.375" customWidth="1"/>
  </cols>
  <sheetData>
    <row r="2" spans="2:16" ht="15" hidden="1" customHeight="1"/>
    <row r="3" spans="2:16" ht="15" hidden="1" customHeight="1"/>
    <row r="4" spans="2:16" ht="14.45" hidden="1">
      <c r="C4" s="21"/>
      <c r="D4" s="21"/>
      <c r="E4" s="21"/>
      <c r="F4" s="4"/>
    </row>
    <row r="5" spans="2:16" ht="14.45" hidden="1">
      <c r="C5" s="21"/>
      <c r="D5" s="21"/>
      <c r="E5" s="21"/>
      <c r="F5" s="4"/>
    </row>
    <row r="6" spans="2:16" ht="39.75" customHeight="1">
      <c r="B6" s="61" t="s">
        <v>144</v>
      </c>
      <c r="C6" s="64"/>
      <c r="D6" s="64"/>
      <c r="E6" s="64"/>
      <c r="F6" s="64"/>
      <c r="G6" s="64"/>
      <c r="H6" s="64"/>
      <c r="I6" s="64"/>
      <c r="J6" s="64"/>
      <c r="K6" s="64"/>
      <c r="L6" s="64"/>
      <c r="M6" s="64"/>
      <c r="N6" s="64"/>
      <c r="O6" s="64"/>
      <c r="P6" s="65"/>
    </row>
    <row r="7" spans="2:16" ht="9.75" customHeight="1">
      <c r="C7" s="22"/>
      <c r="D7" s="22"/>
      <c r="E7" s="22"/>
      <c r="F7" s="22"/>
      <c r="G7" s="22"/>
      <c r="H7" s="22"/>
      <c r="I7" s="22"/>
      <c r="J7" s="22"/>
      <c r="K7" s="22"/>
      <c r="L7" s="22"/>
      <c r="M7" s="22"/>
      <c r="N7" s="22"/>
      <c r="O7" s="22"/>
    </row>
    <row r="8" spans="2:16" ht="9.75" customHeight="1">
      <c r="B8" s="35"/>
      <c r="C8" s="36"/>
      <c r="D8" s="36"/>
      <c r="E8" s="36"/>
      <c r="F8" s="37"/>
      <c r="G8" s="38"/>
      <c r="H8" s="38"/>
      <c r="I8" s="38"/>
      <c r="J8" s="38"/>
      <c r="K8" s="38"/>
      <c r="L8" s="38"/>
      <c r="M8" s="38"/>
      <c r="N8" s="38"/>
      <c r="O8" s="38"/>
      <c r="P8" s="39"/>
    </row>
    <row r="9" spans="2:16" ht="30" customHeight="1">
      <c r="B9" s="40"/>
      <c r="C9" s="23" t="s">
        <v>1</v>
      </c>
      <c r="D9" s="24"/>
      <c r="E9" s="57" t="s">
        <v>145</v>
      </c>
      <c r="F9" s="65"/>
      <c r="G9" s="24"/>
      <c r="H9" s="57" t="s">
        <v>11</v>
      </c>
      <c r="I9" s="65"/>
      <c r="J9" s="25"/>
      <c r="K9" s="25"/>
      <c r="L9" s="25"/>
      <c r="M9" s="25"/>
      <c r="N9" s="25"/>
      <c r="O9" s="25"/>
      <c r="P9" s="41"/>
    </row>
    <row r="10" spans="2:16" ht="30" customHeight="1">
      <c r="B10" s="40"/>
      <c r="C10" s="26" t="s">
        <v>35</v>
      </c>
      <c r="D10" s="27"/>
      <c r="E10" s="58" t="str">
        <f>VLOOKUP(C10,'Formato descripción HU'!B6:O23,5,0)</f>
        <v>Usuario</v>
      </c>
      <c r="F10" s="65"/>
      <c r="G10" s="28"/>
      <c r="H10" s="58" t="str">
        <f>VLOOKUP(C10,'Formato descripción HU'!B6:O263,11,0)</f>
        <v>Terminado</v>
      </c>
      <c r="I10" s="65"/>
      <c r="J10" s="28"/>
      <c r="K10" s="25"/>
      <c r="L10" s="25"/>
      <c r="M10" s="25"/>
      <c r="N10" s="25"/>
      <c r="O10" s="25"/>
      <c r="P10" s="41"/>
    </row>
    <row r="11" spans="2:16" ht="9.75" customHeight="1">
      <c r="B11" s="40"/>
      <c r="C11" s="29"/>
      <c r="D11" s="27"/>
      <c r="E11" s="30"/>
      <c r="F11" s="30"/>
      <c r="G11" s="28"/>
      <c r="H11" s="30"/>
      <c r="I11" s="30"/>
      <c r="J11" s="28"/>
      <c r="K11" s="30"/>
      <c r="L11" s="30"/>
      <c r="M11" s="25"/>
      <c r="N11" s="30"/>
      <c r="O11" s="30"/>
      <c r="P11" s="41"/>
    </row>
    <row r="12" spans="2:16" ht="30" customHeight="1">
      <c r="B12" s="40"/>
      <c r="C12" s="23" t="s">
        <v>146</v>
      </c>
      <c r="D12" s="27"/>
      <c r="E12" s="57" t="s">
        <v>10</v>
      </c>
      <c r="F12" s="65"/>
      <c r="G12" s="28"/>
      <c r="H12" s="57" t="s">
        <v>147</v>
      </c>
      <c r="I12" s="65"/>
      <c r="J12" s="28"/>
      <c r="K12" s="30"/>
      <c r="L12" s="30"/>
      <c r="M12" s="25"/>
      <c r="N12" s="30"/>
      <c r="O12" s="30"/>
      <c r="P12" s="41"/>
    </row>
    <row r="13" spans="2:16" ht="30" customHeight="1">
      <c r="B13" s="40"/>
      <c r="C13" s="26">
        <f>VLOOKUP('Historia de Usuario'!C10,'Formato descripción HU'!B6:O23,8,0)</f>
        <v>6</v>
      </c>
      <c r="D13" s="27"/>
      <c r="E13" s="58" t="str">
        <f>VLOOKUP(C10,'Formato descripción HU'!B6:O23,10,0)</f>
        <v>Alta</v>
      </c>
      <c r="F13" s="65"/>
      <c r="G13" s="28"/>
      <c r="H13" s="58" t="str">
        <f>VLOOKUP(C10,'Formato descripción HU'!B6:O23,7,0)</f>
        <v>Santiago Sañay</v>
      </c>
      <c r="I13" s="65"/>
      <c r="J13" s="28"/>
      <c r="K13" s="30"/>
      <c r="L13" s="30"/>
      <c r="M13" s="25"/>
      <c r="N13" s="30"/>
      <c r="O13" s="30"/>
      <c r="P13" s="41"/>
    </row>
    <row r="14" spans="2:16" ht="9.75" customHeight="1">
      <c r="B14" s="40"/>
      <c r="C14" s="25"/>
      <c r="D14" s="27"/>
      <c r="E14" s="25"/>
      <c r="F14" s="25"/>
      <c r="G14" s="28"/>
      <c r="H14" s="28"/>
      <c r="I14" s="25"/>
      <c r="J14" s="25"/>
      <c r="K14" s="25"/>
      <c r="L14" s="25"/>
      <c r="M14" s="25"/>
      <c r="N14" s="25"/>
      <c r="O14" s="25"/>
      <c r="P14" s="41"/>
    </row>
    <row r="15" spans="2:16" ht="19.5" customHeight="1">
      <c r="B15" s="40"/>
      <c r="C15" s="54" t="s">
        <v>148</v>
      </c>
      <c r="D15" s="62" t="str">
        <f>VLOOKUP(C10,'Formato descripción HU'!B6:O23,3,0)</f>
        <v>El usuario pueda modificar sus credenciales de inicio.</v>
      </c>
      <c r="E15" s="66"/>
      <c r="F15" s="25"/>
      <c r="G15" s="54" t="s">
        <v>149</v>
      </c>
      <c r="H15" s="62" t="str">
        <f>VLOOKUP(C10,'Formato descripción HU'!B6:O23,4,0)</f>
        <v>Mantener la privacidad de cuenta.</v>
      </c>
      <c r="I15" s="67"/>
      <c r="J15" s="66"/>
      <c r="K15" s="25"/>
      <c r="L15" s="54" t="s">
        <v>150</v>
      </c>
      <c r="M15" s="55" t="str">
        <f>VLOOKUP(C10,'Formato descripción HU'!B6:O23,6,0)</f>
        <v>1. Se mostrará un formulario para que se ingrese la nueva contraseña.
2. Dar clic en "Actualizar contraseña"</v>
      </c>
      <c r="N15" s="67"/>
      <c r="O15" s="66"/>
      <c r="P15" s="41"/>
    </row>
    <row r="16" spans="2:16" ht="19.5" customHeight="1">
      <c r="B16" s="40"/>
      <c r="C16" s="68"/>
      <c r="D16" s="69"/>
      <c r="E16" s="70"/>
      <c r="F16" s="25"/>
      <c r="G16" s="68"/>
      <c r="H16" s="69"/>
      <c r="I16" s="63"/>
      <c r="J16" s="70"/>
      <c r="K16" s="25"/>
      <c r="L16" s="68"/>
      <c r="M16" s="69"/>
      <c r="N16" s="63"/>
      <c r="O16" s="70"/>
      <c r="P16" s="41"/>
    </row>
    <row r="17" spans="2:16" ht="19.5" customHeight="1">
      <c r="B17" s="40"/>
      <c r="C17" s="71"/>
      <c r="D17" s="72"/>
      <c r="E17" s="73"/>
      <c r="F17" s="25"/>
      <c r="G17" s="71"/>
      <c r="H17" s="72"/>
      <c r="I17" s="74"/>
      <c r="J17" s="73"/>
      <c r="K17" s="25"/>
      <c r="L17" s="71"/>
      <c r="M17" s="72"/>
      <c r="N17" s="74"/>
      <c r="O17" s="73"/>
      <c r="P17" s="41"/>
    </row>
    <row r="18" spans="2:16" ht="9.75" customHeight="1">
      <c r="B18" s="40"/>
      <c r="C18" s="25"/>
      <c r="D18" s="25"/>
      <c r="E18" s="25"/>
      <c r="F18" s="25"/>
      <c r="G18" s="28"/>
      <c r="H18" s="28"/>
      <c r="I18" s="28"/>
      <c r="J18" s="25"/>
      <c r="K18" s="25"/>
      <c r="L18" s="25"/>
      <c r="M18" s="25"/>
      <c r="N18" s="25"/>
      <c r="O18" s="25"/>
      <c r="P18" s="41"/>
    </row>
    <row r="19" spans="2:16" ht="19.5" customHeight="1">
      <c r="B19" s="40"/>
      <c r="C19" s="59" t="s">
        <v>151</v>
      </c>
      <c r="D19" s="66"/>
      <c r="E19" s="56" t="str">
        <f>VLOOKUP(C10,'Formato descripción HU'!B6:O23,14,0)</f>
        <v>Cambiar contraseña.</v>
      </c>
      <c r="F19" s="75"/>
      <c r="G19" s="75"/>
      <c r="H19" s="75"/>
      <c r="I19" s="75"/>
      <c r="J19" s="75"/>
      <c r="K19" s="75"/>
      <c r="L19" s="75"/>
      <c r="M19" s="75"/>
      <c r="N19" s="75"/>
      <c r="O19" s="76"/>
      <c r="P19" s="41"/>
    </row>
    <row r="20" spans="2:16" ht="19.5" customHeight="1">
      <c r="B20" s="40"/>
      <c r="C20" s="72"/>
      <c r="D20" s="73"/>
      <c r="E20" s="77"/>
      <c r="F20" s="78"/>
      <c r="G20" s="78"/>
      <c r="H20" s="78"/>
      <c r="I20" s="78"/>
      <c r="J20" s="78"/>
      <c r="K20" s="78"/>
      <c r="L20" s="78"/>
      <c r="M20" s="78"/>
      <c r="N20" s="78"/>
      <c r="O20" s="79"/>
      <c r="P20" s="41"/>
    </row>
    <row r="21" spans="2:16" ht="9.75" customHeight="1">
      <c r="B21" s="40"/>
      <c r="C21" s="25"/>
      <c r="D21" s="25"/>
      <c r="E21" s="25"/>
      <c r="F21" s="25"/>
      <c r="G21" s="25"/>
      <c r="H21" s="25"/>
      <c r="I21" s="25"/>
      <c r="J21" s="25"/>
      <c r="K21" s="25"/>
      <c r="L21" s="25"/>
      <c r="M21" s="25"/>
      <c r="N21" s="25"/>
      <c r="O21" s="25"/>
      <c r="P21" s="41"/>
    </row>
    <row r="22" spans="2:16" ht="19.5" customHeight="1">
      <c r="B22" s="40"/>
      <c r="C22" s="60" t="s">
        <v>152</v>
      </c>
      <c r="D22" s="66"/>
      <c r="E22" s="55" t="str">
        <f>VLOOKUP(C10,'Formato descripción HU'!B6:O23,12,0)</f>
        <v>Cuando se actualice la contraseña se mostrará un mensaje que diga "Contraseña actualizada", caso contrario mostrará un mensaje de error.</v>
      </c>
      <c r="F22" s="67"/>
      <c r="G22" s="67"/>
      <c r="H22" s="66"/>
      <c r="I22" s="25"/>
      <c r="J22" s="60" t="s">
        <v>13</v>
      </c>
      <c r="K22" s="66"/>
      <c r="L22" s="55">
        <f>VLOOKUP(C10,'Formato descripción HU'!B6:O23,13,0)</f>
        <v>0</v>
      </c>
      <c r="M22" s="67"/>
      <c r="N22" s="67"/>
      <c r="O22" s="66"/>
      <c r="P22" s="41"/>
    </row>
    <row r="23" spans="2:16" ht="19.5" customHeight="1">
      <c r="B23" s="40"/>
      <c r="C23" s="69"/>
      <c r="D23" s="70"/>
      <c r="E23" s="69"/>
      <c r="F23" s="63"/>
      <c r="G23" s="63"/>
      <c r="H23" s="70"/>
      <c r="I23" s="25"/>
      <c r="J23" s="69"/>
      <c r="K23" s="70"/>
      <c r="L23" s="69"/>
      <c r="M23" s="63"/>
      <c r="N23" s="63"/>
      <c r="O23" s="70"/>
      <c r="P23" s="41"/>
    </row>
    <row r="24" spans="2:16" ht="19.5" customHeight="1">
      <c r="B24" s="40"/>
      <c r="C24" s="72"/>
      <c r="D24" s="73"/>
      <c r="E24" s="72"/>
      <c r="F24" s="74"/>
      <c r="G24" s="74"/>
      <c r="H24" s="73"/>
      <c r="I24" s="25"/>
      <c r="J24" s="72"/>
      <c r="K24" s="73"/>
      <c r="L24" s="72"/>
      <c r="M24" s="74"/>
      <c r="N24" s="74"/>
      <c r="O24" s="73"/>
      <c r="P24" s="41"/>
    </row>
    <row r="25" spans="2:16" ht="9.75" customHeight="1">
      <c r="B25" s="31"/>
      <c r="C25" s="32"/>
      <c r="D25" s="32"/>
      <c r="E25" s="32"/>
      <c r="F25" s="32"/>
      <c r="G25" s="32"/>
      <c r="H25" s="32"/>
      <c r="I25" s="32"/>
      <c r="J25" s="32"/>
      <c r="K25" s="32"/>
      <c r="L25" s="32"/>
      <c r="M25" s="32"/>
      <c r="N25" s="32"/>
      <c r="O25" s="32"/>
      <c r="P25" s="33"/>
    </row>
    <row r="26" spans="2:16" ht="19.5" customHeight="1"/>
    <row r="27" spans="2:16" ht="19.5" customHeight="1"/>
    <row r="28" spans="2:16" ht="19.5" customHeight="1"/>
    <row r="29" spans="2:16" ht="19.5" customHeight="1"/>
    <row r="30" spans="2:16" ht="19.5" customHeight="1"/>
    <row r="31" spans="2:16" ht="19.5" customHeight="1"/>
    <row r="32" spans="2:16"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'Formato descripción HU'!$B$6:$B$21</xm:f>
          </x14:formula1>
          <xm:sqref>C11</xm:sqref>
        </x14:dataValidation>
        <x14:dataValidation type="list" allowBlank="1" showErrorMessage="1" xr:uid="{783190D8-DACE-4012-90A7-6F289D42A6B7}">
          <x14:formula1>
            <xm:f>'Formato descripción HU'!$B$6:$B$23</xm:f>
          </x14:formula1>
          <xm:sqref>C10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14" ma:contentTypeDescription="Crear nuevo documento." ma:contentTypeScope="" ma:versionID="a6849209fce37b8b9bc9b12ce7e99c9f">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9c809f1de208edb1f7f17b3027eecd4e"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ObjectDetectorVersions"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element name="SharingHintHash" ma:index="13"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7D8618-BC5A-4AFD-ACEC-6D90E682B5FD}"/>
</file>

<file path=customXml/itemProps2.xml><?xml version="1.0" encoding="utf-8"?>
<ds:datastoreItem xmlns:ds="http://schemas.openxmlformats.org/officeDocument/2006/customXml" ds:itemID="{4796AFB0-B65B-43EC-84D6-E6170CB29F7C}"/>
</file>

<file path=customXml/itemProps3.xml><?xml version="1.0" encoding="utf-8"?>
<ds:datastoreItem xmlns:ds="http://schemas.openxmlformats.org/officeDocument/2006/customXml" ds:itemID="{FFCA0F49-E373-4116-B0EA-5CF9151CB24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
  <cp:revision/>
  <dcterms:created xsi:type="dcterms:W3CDTF">2019-10-21T15:37:14Z</dcterms:created>
  <dcterms:modified xsi:type="dcterms:W3CDTF">2024-01-09T14:35:53Z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