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sus\Documents\ESPE\6TO SEMESTRE\ANÁLISIS Y DISEÑO\PROYECTO\"/>
    </mc:Choice>
  </mc:AlternateContent>
  <xr:revisionPtr revIDLastSave="0" documentId="13_ncr:1_{3F9D90BF-B51C-4FC3-95DA-1AFFD45CDE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C13" i="2" l="1"/>
  <c r="L22" i="2"/>
  <c r="E22" i="2"/>
  <c r="E19" i="2"/>
  <c r="M15" i="2"/>
  <c r="H15" i="2"/>
  <c r="D15" i="2"/>
  <c r="H13" i="2"/>
  <c r="E13" i="2"/>
  <c r="H10" i="2"/>
  <c r="E10" i="2"/>
</calcChain>
</file>

<file path=xl/sharedStrings.xml><?xml version="1.0" encoding="utf-8"?>
<sst xmlns="http://schemas.openxmlformats.org/spreadsheetml/2006/main" count="91" uniqueCount="71">
  <si>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</si>
  <si>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</si>
  <si>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</si>
  <si>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</si>
  <si>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</si>
  <si>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</si>
  <si>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</si>
  <si>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</si>
  <si>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</si>
  <si>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</si>
  <si>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</si>
  <si>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</si>
  <si>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</si>
  <si>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</si>
  <si>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</si>
  <si>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</si>
  <si>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sistema debera permitir al administrador la creación de usuarios y contraseña en google sheets</t>
  </si>
  <si>
    <t>Añadir nuevos usuarios al sistema.</t>
  </si>
  <si>
    <t>Para que en el sistema se mantenga actualizado y tenga la mayor cantidad de egresados posible para poder realizar el seguimiento.</t>
  </si>
  <si>
    <t>Administrador</t>
  </si>
  <si>
    <t>1. Ingresar a la cuenta de gmail que disponga el IASA I.
2. Ingresar al Sheet "passwords". 
3. Llenar los campos de id y password.
4. Colocar en "activa" a la notificación.
5. Ingresar al sheet "Database2".
6. Llenar la columna id del usuario con el número de cédula.
7. copiar los formatos de celdas de las celdas contiguas al id</t>
  </si>
  <si>
    <t>Santiago Sañay</t>
  </si>
  <si>
    <t>Alta</t>
  </si>
  <si>
    <t>Terminado</t>
  </si>
  <si>
    <t>El sistema permitirá el ingreso al sistema con las credenciales creadas.</t>
  </si>
  <si>
    <t>Creación de usuarios</t>
  </si>
  <si>
    <t>REQ002</t>
  </si>
  <si>
    <t>El aplicativo debe permitir el ingreso de usuarios mediante sus credenciales.</t>
  </si>
  <si>
    <t>Ingresar al sistema de manera segura.</t>
  </si>
  <si>
    <t>Para que exista confidencialidad de los datos.</t>
  </si>
  <si>
    <t>Usuario</t>
  </si>
  <si>
    <t>1.  Se pedirá el ingreso de usuario. 
2. Se pedirá el ingreso de contraseña.                      
3. Dar clic en el botón "Ingresar"</t>
  </si>
  <si>
    <t>Alex Paguay</t>
  </si>
  <si>
    <t>Si se ingresan las credenciales correctas el usuario ingresará al sistema, caso contrario se mostrará un mensaje de error.</t>
  </si>
  <si>
    <t>Ingresar al sistema.</t>
  </si>
  <si>
    <t>REQ003</t>
  </si>
  <si>
    <t>El aplicativo deberá permitir cambiar la contraseña</t>
  </si>
  <si>
    <t>El usuario pueda modificar sus credenciales de inicio.</t>
  </si>
  <si>
    <t>Mantener la privacidad de cuenta.</t>
  </si>
  <si>
    <t>1. Se mostrará un formulario para que se ingrese la nueva contraseña.
2. Dar clic en "Actualizar contraseña"</t>
  </si>
  <si>
    <t>Cuando se actualice la contraseña se mostrará un mensaje que diga "Contraseña actualizada", caso contrario mostrará un mensaje de error.</t>
  </si>
  <si>
    <t>Cambiar contraseña.</t>
  </si>
  <si>
    <t>REQ004</t>
  </si>
  <si>
    <t>El aplicativo debe permitir visualizar la información personal del usuario</t>
  </si>
  <si>
    <t>Verificar si la información que se encuentra guardada se encuentra acorde a sus datos (aclarar los datos)</t>
  </si>
  <si>
    <t>Mantener la confiabilidad de la información disponible</t>
  </si>
  <si>
    <t>1. Dentro del menú principal se mostrará la opción "DATOS PERSONALES".
2. Al presionar clic se desplegarán los siguientes datos:nombres, apellidos, fecha de nacimiento, edad, título, fecha de titulación, teléfono, país de referencia, usuario de referencia.</t>
  </si>
  <si>
    <t>Al momento que el usuario ingrese a la sección de datos personales debe aparecerle sus datos hasta su última actualización.</t>
  </si>
  <si>
    <t>Visualizar datos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</si>
  <si>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</si>
  <si>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</si>
  <si>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</si>
  <si>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</si>
  <si>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</si>
  <si>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</si>
  <si>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</si>
  <si>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</si>
  <si>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</si>
  <si>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</si>
  <si>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</si>
  <si>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</si>
  <si>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</si>
  <si>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</si>
  <si>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REQ005</t>
  </si>
  <si>
    <t>El aplicativo debera permitir actualizar la información personal</t>
  </si>
  <si>
    <t>Actualizar los datos personales de cada usuario.</t>
  </si>
  <si>
    <t>Para que el sistema cuente con datos reales.</t>
  </si>
  <si>
    <t>1. Se ingresará los datos a un formulario que contenga los campos: nombres, apellidos, fecha de nacimiento, edad, título, fecha de titulación, teléfono, país de referencia, usuario de referencia.
2. Clic en "Actualizar Datos"</t>
  </si>
  <si>
    <t>Genesis Calapaqui</t>
  </si>
  <si>
    <t>La información actualizada se debe reflejar inmediatamente en el sistema en una nueva pantalla.</t>
  </si>
  <si>
    <t>Registrar el total pago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</si>
</sst>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u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6" fillId="0" borderId="2" xfId="0" applyNumberFormat="1" applyFont="1" applyBorder="1" applyAlignment="1">
      <alignment vertic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27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1" fillId="0" borderId="28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26" xfId="0" applyFont="1" applyBorder="1" applyAlignment="1">
      <alignment vertical="center" wrapText="1"/>
    </xf>
    <xf numFmtId="0" fontId="0" fillId="0" borderId="26" xfId="0" applyBorder="1"/>
    <xf numFmtId="0" fontId="1" fillId="0" borderId="26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8" borderId="8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6" fillId="0" borderId="29" xfId="0" applyFont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 wrapText="1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4" fillId="7" borderId="10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23" xfId="0" applyFont="1" applyBorder="1"/>
    <xf numFmtId="0" fontId="10" fillId="0" borderId="25" xfId="0" applyFont="1" applyBorder="1"/>
    <xf numFmtId="0" fontId="11" fillId="4" borderId="10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2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0" fillId="0" borderId="6" xfId="0" applyFont="1" applyBorder="1"/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6" fillId="0" borderId="3" xfId="0" applyFont="1" applyBorder="1" applyAlignment="1">
      <alignment vertical="center" wrapText="1"/>
    </xf>
    <xf numFmtId="0" fontId="6" fillId="0" borderId="32" xfId="0" applyFont="1" applyBorder="1" applyAlignment="1">
      <alignment vertical="center" wrapText="1"/>
    </xf>
    <xf numFmtId="0" fontId="5" fillId="0" borderId="32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zoomScale="91" workbookViewId="0">
      <selection activeCell="F10" sqref="F10"/>
    </sheetView>
  </sheetViews>
  <sheetFormatPr baseColWidth="10" defaultColWidth="12.59765625" defaultRowHeight="15" customHeight="1" x14ac:dyDescent="0.25"/>
  <cols>
    <col min="1" max="1" width="4.59765625" customWidth="1"/>
    <col min="2" max="2" width="8.19921875" customWidth="1"/>
    <col min="3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39843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I2" s="1"/>
      <c r="J2" s="1"/>
      <c r="K2" s="2"/>
      <c r="L2" s="3"/>
    </row>
    <row r="3" spans="1:26" ht="45" customHeight="1" x14ac:dyDescent="0.25">
      <c r="B3" s="61" t="s">
        <v>0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1:26" ht="14.4" x14ac:dyDescent="0.3">
      <c r="H4" s="4"/>
      <c r="I4" s="1"/>
      <c r="J4" s="1"/>
      <c r="K4" s="2"/>
      <c r="L4" s="3"/>
    </row>
    <row r="5" spans="1:26" ht="51.75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166.2" customHeight="1" x14ac:dyDescent="0.25">
      <c r="B6" s="7" t="s">
        <v>15</v>
      </c>
      <c r="C6" s="11" t="s">
        <v>16</v>
      </c>
      <c r="D6" s="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9">
        <v>7</v>
      </c>
      <c r="J6" s="10">
        <v>45275</v>
      </c>
      <c r="K6" s="9" t="s">
        <v>22</v>
      </c>
      <c r="L6" s="9" t="s">
        <v>23</v>
      </c>
      <c r="M6" s="10" t="s">
        <v>24</v>
      </c>
      <c r="N6" s="10"/>
      <c r="O6" s="10" t="s">
        <v>25</v>
      </c>
    </row>
    <row r="7" spans="1:26" ht="72" customHeight="1" x14ac:dyDescent="0.3">
      <c r="B7" s="7" t="s">
        <v>26</v>
      </c>
      <c r="C7" s="8" t="s">
        <v>27</v>
      </c>
      <c r="D7" s="34" t="s">
        <v>28</v>
      </c>
      <c r="E7" s="8" t="s">
        <v>29</v>
      </c>
      <c r="F7" s="35" t="s">
        <v>30</v>
      </c>
      <c r="G7" s="36" t="s">
        <v>31</v>
      </c>
      <c r="H7" s="8" t="s">
        <v>32</v>
      </c>
      <c r="I7" s="9">
        <v>8</v>
      </c>
      <c r="J7" s="10">
        <v>45275</v>
      </c>
      <c r="K7" s="9" t="s">
        <v>22</v>
      </c>
      <c r="L7" s="9" t="s">
        <v>23</v>
      </c>
      <c r="M7" s="34" t="s">
        <v>33</v>
      </c>
      <c r="N7" s="37"/>
      <c r="O7" s="38" t="s">
        <v>34</v>
      </c>
    </row>
    <row r="8" spans="1:26" ht="72" customHeight="1" x14ac:dyDescent="0.25">
      <c r="B8" s="7" t="s">
        <v>35</v>
      </c>
      <c r="C8" s="34" t="s">
        <v>36</v>
      </c>
      <c r="D8" s="8" t="s">
        <v>37</v>
      </c>
      <c r="E8" s="8" t="s">
        <v>38</v>
      </c>
      <c r="F8" s="8" t="s">
        <v>30</v>
      </c>
      <c r="G8" s="34" t="s">
        <v>39</v>
      </c>
      <c r="H8" s="8" t="s">
        <v>21</v>
      </c>
      <c r="I8" s="9">
        <v>6</v>
      </c>
      <c r="J8" s="10">
        <v>45306</v>
      </c>
      <c r="K8" s="9" t="s">
        <v>22</v>
      </c>
      <c r="L8" s="39" t="s">
        <v>23</v>
      </c>
      <c r="M8" s="40" t="s">
        <v>40</v>
      </c>
      <c r="N8" s="41"/>
      <c r="O8" s="42" t="s">
        <v>41</v>
      </c>
    </row>
    <row r="9" spans="1:26" ht="122.4" customHeight="1" x14ac:dyDescent="0.25">
      <c r="A9" s="43"/>
      <c r="B9" s="52" t="s">
        <v>42</v>
      </c>
      <c r="C9" s="53" t="s">
        <v>43</v>
      </c>
      <c r="D9" s="54" t="s">
        <v>44</v>
      </c>
      <c r="E9" s="54" t="s">
        <v>45</v>
      </c>
      <c r="F9" s="55" t="s">
        <v>30</v>
      </c>
      <c r="G9" s="53" t="s">
        <v>46</v>
      </c>
      <c r="H9" s="56" t="s">
        <v>32</v>
      </c>
      <c r="I9" s="57">
        <v>8</v>
      </c>
      <c r="J9" s="58">
        <v>45306</v>
      </c>
      <c r="K9" s="59" t="s">
        <v>22</v>
      </c>
      <c r="L9" s="60" t="s">
        <v>23</v>
      </c>
      <c r="M9" s="44" t="s">
        <v>47</v>
      </c>
      <c r="N9" s="45"/>
      <c r="O9" s="46" t="s">
        <v>48</v>
      </c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16.4" customHeight="1" x14ac:dyDescent="0.25">
      <c r="B10" s="7" t="s">
        <v>63</v>
      </c>
      <c r="C10" s="8" t="s">
        <v>64</v>
      </c>
      <c r="D10" s="88" t="s">
        <v>65</v>
      </c>
      <c r="E10" s="88" t="s">
        <v>66</v>
      </c>
      <c r="F10" s="91" t="s">
        <v>30</v>
      </c>
      <c r="G10" s="88" t="s">
        <v>67</v>
      </c>
      <c r="H10" s="11" t="s">
        <v>68</v>
      </c>
      <c r="I10" s="39">
        <v>6</v>
      </c>
      <c r="J10" s="10">
        <v>45306</v>
      </c>
      <c r="K10" s="9" t="s">
        <v>22</v>
      </c>
      <c r="L10" s="39" t="s">
        <v>23</v>
      </c>
      <c r="M10" s="89" t="s">
        <v>69</v>
      </c>
      <c r="N10" s="90"/>
      <c r="O10" s="90" t="s">
        <v>70</v>
      </c>
    </row>
    <row r="11" spans="1:26" ht="66" customHeight="1" x14ac:dyDescent="0.25">
      <c r="B11" s="47"/>
      <c r="C11" s="48"/>
      <c r="D11" s="48"/>
      <c r="E11" s="48"/>
      <c r="F11" s="48"/>
      <c r="G11" s="48"/>
      <c r="H11" s="48"/>
      <c r="I11" s="50"/>
      <c r="J11" s="49"/>
      <c r="K11" s="50"/>
      <c r="L11" s="50"/>
      <c r="M11" s="48"/>
      <c r="N11" s="48"/>
      <c r="O11" s="48"/>
    </row>
    <row r="12" spans="1:26" ht="155.25" customHeight="1" x14ac:dyDescent="0.25">
      <c r="B12" s="47"/>
      <c r="C12" s="48"/>
      <c r="D12" s="48"/>
      <c r="E12" s="48"/>
      <c r="F12" s="48"/>
      <c r="G12" s="48"/>
      <c r="H12" s="48"/>
      <c r="I12" s="50"/>
      <c r="J12" s="49"/>
      <c r="K12" s="50"/>
      <c r="L12" s="50"/>
      <c r="M12" s="48"/>
      <c r="N12" s="48"/>
      <c r="O12" s="48"/>
    </row>
    <row r="13" spans="1:26" ht="120.6" customHeight="1" x14ac:dyDescent="0.25">
      <c r="B13" s="47"/>
      <c r="C13" s="48"/>
      <c r="D13" s="48"/>
      <c r="E13" s="48"/>
      <c r="F13" s="48"/>
      <c r="G13" s="48"/>
      <c r="H13" s="48"/>
      <c r="I13" s="50"/>
      <c r="J13" s="49"/>
      <c r="K13" s="50"/>
      <c r="L13" s="50"/>
      <c r="M13" s="48"/>
      <c r="N13" s="48"/>
      <c r="O13" s="48"/>
    </row>
    <row r="14" spans="1:26" ht="124.5" customHeight="1" x14ac:dyDescent="0.25">
      <c r="B14" s="47"/>
      <c r="C14" s="48"/>
      <c r="D14" s="48"/>
      <c r="E14" s="48"/>
      <c r="F14" s="48"/>
      <c r="G14" s="48"/>
      <c r="H14" s="48"/>
      <c r="I14" s="50"/>
      <c r="J14" s="49"/>
      <c r="K14" s="50"/>
      <c r="L14" s="50"/>
      <c r="M14" s="48"/>
      <c r="N14" s="49"/>
      <c r="O14" s="48"/>
    </row>
    <row r="15" spans="1:26" ht="117.75" customHeight="1" x14ac:dyDescent="0.25">
      <c r="B15" s="47"/>
      <c r="C15" s="48"/>
      <c r="D15" s="48"/>
      <c r="E15" s="48"/>
      <c r="F15" s="48"/>
      <c r="G15" s="48"/>
      <c r="H15" s="48"/>
      <c r="I15" s="50"/>
      <c r="J15" s="49"/>
      <c r="K15" s="50"/>
      <c r="L15" s="50"/>
      <c r="M15" s="48"/>
      <c r="N15" s="49"/>
      <c r="O15" s="48"/>
    </row>
    <row r="16" spans="1:26" ht="115.5" customHeight="1" x14ac:dyDescent="0.25">
      <c r="B16" s="47"/>
      <c r="C16" s="48"/>
      <c r="D16" s="48"/>
      <c r="E16" s="48"/>
      <c r="F16" s="48"/>
      <c r="G16" s="48"/>
      <c r="H16" s="48"/>
      <c r="I16" s="50"/>
      <c r="J16" s="49"/>
      <c r="K16" s="50"/>
      <c r="L16" s="50"/>
      <c r="M16" s="48"/>
      <c r="N16" s="49"/>
      <c r="O16" s="48"/>
    </row>
    <row r="17" spans="2:15" ht="122.25" customHeight="1" x14ac:dyDescent="0.25">
      <c r="B17" s="47"/>
      <c r="C17" s="48"/>
      <c r="D17" s="48"/>
      <c r="E17" s="48"/>
      <c r="F17" s="48"/>
      <c r="G17" s="48"/>
      <c r="H17" s="48"/>
      <c r="I17" s="50"/>
      <c r="J17" s="49"/>
      <c r="K17" s="50"/>
      <c r="L17" s="50"/>
      <c r="M17" s="48"/>
      <c r="N17" s="49"/>
      <c r="O17" s="48"/>
    </row>
    <row r="18" spans="2:15" ht="127.5" customHeight="1" x14ac:dyDescent="0.25">
      <c r="B18" s="47"/>
      <c r="C18" s="48"/>
      <c r="D18" s="48"/>
      <c r="E18" s="48"/>
      <c r="F18" s="48"/>
      <c r="G18" s="48"/>
      <c r="H18" s="48"/>
      <c r="I18" s="50"/>
      <c r="J18" s="49"/>
      <c r="K18" s="50"/>
      <c r="L18" s="50"/>
      <c r="M18" s="48"/>
      <c r="N18" s="49"/>
      <c r="O18" s="48"/>
    </row>
    <row r="19" spans="2:15" ht="118.5" customHeight="1" x14ac:dyDescent="0.25">
      <c r="B19" s="47"/>
      <c r="C19" s="48"/>
      <c r="D19" s="48"/>
      <c r="E19" s="48"/>
      <c r="F19" s="48"/>
      <c r="G19" s="48"/>
      <c r="H19" s="48"/>
      <c r="I19" s="50"/>
      <c r="J19" s="49"/>
      <c r="K19" s="50"/>
      <c r="L19" s="50"/>
      <c r="M19" s="48"/>
      <c r="N19" s="49"/>
      <c r="O19" s="48"/>
    </row>
    <row r="20" spans="2:15" ht="109.5" customHeight="1" x14ac:dyDescent="0.25">
      <c r="B20" s="47"/>
      <c r="C20" s="48"/>
      <c r="D20" s="48"/>
      <c r="E20" s="48"/>
      <c r="F20" s="48"/>
      <c r="G20" s="48"/>
      <c r="H20" s="48"/>
      <c r="I20" s="50"/>
      <c r="J20" s="49"/>
      <c r="K20" s="50"/>
      <c r="L20" s="50"/>
      <c r="M20" s="48"/>
      <c r="N20" s="49"/>
      <c r="O20" s="48"/>
    </row>
    <row r="21" spans="2:15" ht="114" customHeight="1" x14ac:dyDescent="0.25">
      <c r="B21" s="47"/>
      <c r="C21" s="48"/>
      <c r="D21" s="48"/>
      <c r="E21" s="48"/>
      <c r="F21" s="48"/>
      <c r="G21" s="48"/>
      <c r="H21" s="48"/>
      <c r="I21" s="50"/>
      <c r="J21" s="49"/>
      <c r="K21" s="50"/>
      <c r="L21" s="50"/>
      <c r="M21" s="49"/>
      <c r="N21" s="49"/>
      <c r="O21" s="48"/>
    </row>
    <row r="22" spans="2:15" ht="101.25" customHeight="1" x14ac:dyDescent="0.25">
      <c r="B22" s="47"/>
      <c r="C22" s="48"/>
      <c r="D22" s="48"/>
      <c r="E22" s="48"/>
      <c r="F22" s="48"/>
      <c r="G22" s="48"/>
      <c r="H22" s="48"/>
      <c r="I22" s="50"/>
      <c r="J22" s="49"/>
      <c r="K22" s="50"/>
      <c r="L22" s="50"/>
      <c r="M22" s="49"/>
      <c r="N22" s="49"/>
      <c r="O22" s="48"/>
    </row>
    <row r="23" spans="2:15" ht="75" customHeight="1" x14ac:dyDescent="0.25">
      <c r="B23" s="51"/>
      <c r="C23" s="48"/>
      <c r="D23" s="48"/>
      <c r="E23" s="48"/>
      <c r="F23" s="48"/>
      <c r="G23" s="48"/>
      <c r="H23" s="48"/>
      <c r="I23" s="50"/>
      <c r="J23" s="49"/>
      <c r="K23" s="50"/>
      <c r="L23" s="50"/>
      <c r="M23" s="49"/>
      <c r="N23" s="49"/>
      <c r="O23" s="49"/>
    </row>
    <row r="24" spans="2:15" ht="19.5" customHeight="1" x14ac:dyDescent="0.3">
      <c r="I24" s="1"/>
      <c r="J24" s="1"/>
      <c r="K24" s="2"/>
      <c r="L24" s="3"/>
    </row>
    <row r="25" spans="2:15" ht="19.5" customHeight="1" x14ac:dyDescent="0.25">
      <c r="I25" s="1"/>
      <c r="J25" s="1"/>
      <c r="K25" s="13"/>
      <c r="L25" s="3"/>
    </row>
    <row r="26" spans="2:15" ht="19.5" customHeight="1" x14ac:dyDescent="0.25">
      <c r="I26" s="1"/>
      <c r="J26" s="1"/>
      <c r="K26" s="13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 t="s">
        <v>22</v>
      </c>
      <c r="L30" s="1" t="s">
        <v>49</v>
      </c>
      <c r="M30" s="4"/>
    </row>
    <row r="31" spans="2:15" ht="19.5" customHeight="1" x14ac:dyDescent="0.3">
      <c r="I31" s="1"/>
      <c r="J31" s="1"/>
      <c r="K31" s="2" t="s">
        <v>50</v>
      </c>
      <c r="L31" s="1" t="s">
        <v>51</v>
      </c>
      <c r="M31" s="4"/>
    </row>
    <row r="32" spans="2:15" ht="19.5" customHeight="1" x14ac:dyDescent="0.3">
      <c r="I32" s="1"/>
      <c r="J32" s="1"/>
      <c r="K32" s="2" t="s">
        <v>52</v>
      </c>
      <c r="L32" s="1" t="s">
        <v>23</v>
      </c>
      <c r="M32" s="4"/>
    </row>
    <row r="33" spans="9:13" ht="19.5" customHeight="1" x14ac:dyDescent="0.3">
      <c r="I33" s="1"/>
      <c r="J33" s="1"/>
      <c r="K33" s="2"/>
      <c r="L33" s="1" t="s">
        <v>53</v>
      </c>
      <c r="M33" s="4"/>
    </row>
    <row r="34" spans="9:13" ht="19.5" customHeight="1" x14ac:dyDescent="0.3">
      <c r="I34" s="1"/>
      <c r="J34" s="1"/>
      <c r="K34" s="2"/>
      <c r="L34" s="3"/>
    </row>
    <row r="35" spans="9:13" ht="19.5" customHeight="1" x14ac:dyDescent="0.3">
      <c r="I35" s="1"/>
      <c r="J35" s="1"/>
      <c r="K35" s="2"/>
      <c r="L35" s="3"/>
    </row>
    <row r="36" spans="9:13" ht="15.7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25">
      <c r="I1000" s="3"/>
      <c r="J1000" s="3"/>
      <c r="K1000" s="12"/>
      <c r="L1000" s="3"/>
    </row>
    <row r="1001" spans="9:12" ht="15.75" customHeight="1" x14ac:dyDescent="0.25">
      <c r="I1001" s="3"/>
      <c r="J1001" s="3"/>
      <c r="K1001" s="12"/>
      <c r="L1001" s="3"/>
    </row>
  </sheetData>
  <mergeCells count="1">
    <mergeCell ref="B3:O3"/>
  </mergeCells>
  <phoneticPr fontId="15" type="noConversion"/>
  <dataValidations count="2">
    <dataValidation type="list" allowBlank="1" showErrorMessage="1" sqref="L6:L8 L10:L23" xr:uid="{00000000-0002-0000-0000-000000000000}">
      <formula1>$L$30:$L$33</formula1>
    </dataValidation>
    <dataValidation type="list" allowBlank="1" showErrorMessage="1" sqref="K6:K8 K10:K23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workbookViewId="0">
      <selection activeCell="C10" sqref="C10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4"/>
      <c r="D4" s="14"/>
      <c r="E4" s="14"/>
      <c r="F4" s="4"/>
    </row>
    <row r="5" spans="2:16" ht="14.4" hidden="1" x14ac:dyDescent="0.3">
      <c r="C5" s="14"/>
      <c r="D5" s="14"/>
      <c r="E5" s="14"/>
      <c r="F5" s="4"/>
    </row>
    <row r="6" spans="2:16" ht="39.75" customHeight="1" x14ac:dyDescent="0.25">
      <c r="B6" s="76" t="s">
        <v>54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8"/>
    </row>
    <row r="7" spans="2:16" ht="9.75" customHeight="1" x14ac:dyDescent="0.25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2:16" ht="9.75" customHeight="1" x14ac:dyDescent="0.3"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2:16" ht="30" customHeight="1" x14ac:dyDescent="0.25">
      <c r="B9" s="32"/>
      <c r="C9" s="16" t="s">
        <v>1</v>
      </c>
      <c r="D9" s="17"/>
      <c r="E9" s="79" t="s">
        <v>55</v>
      </c>
      <c r="F9" s="78"/>
      <c r="G9" s="17"/>
      <c r="H9" s="79" t="s">
        <v>11</v>
      </c>
      <c r="I9" s="78"/>
      <c r="J9" s="18"/>
      <c r="K9" s="18"/>
      <c r="L9" s="18"/>
      <c r="M9" s="18"/>
      <c r="N9" s="18"/>
      <c r="O9" s="18"/>
      <c r="P9" s="33"/>
    </row>
    <row r="10" spans="2:16" ht="30" customHeight="1" x14ac:dyDescent="0.25">
      <c r="B10" s="32"/>
      <c r="C10" s="19" t="s">
        <v>35</v>
      </c>
      <c r="D10" s="20"/>
      <c r="E10" s="80" t="str">
        <f>VLOOKUP(C10,'Formato descripción HU'!B6:O23,5,0)</f>
        <v>Usuario</v>
      </c>
      <c r="F10" s="78"/>
      <c r="G10" s="21"/>
      <c r="H10" s="80" t="str">
        <f>VLOOKUP(C10,'Formato descripción HU'!B6:O263,11,0)</f>
        <v>Terminado</v>
      </c>
      <c r="I10" s="78"/>
      <c r="J10" s="21"/>
      <c r="K10" s="18"/>
      <c r="L10" s="18"/>
      <c r="M10" s="18"/>
      <c r="N10" s="18"/>
      <c r="O10" s="18"/>
      <c r="P10" s="33"/>
    </row>
    <row r="11" spans="2:16" ht="9.75" customHeight="1" x14ac:dyDescent="0.25">
      <c r="B11" s="32"/>
      <c r="C11" s="22"/>
      <c r="D11" s="20"/>
      <c r="E11" s="23"/>
      <c r="F11" s="23"/>
      <c r="G11" s="21"/>
      <c r="H11" s="23"/>
      <c r="I11" s="23"/>
      <c r="J11" s="21"/>
      <c r="K11" s="23"/>
      <c r="L11" s="23"/>
      <c r="M11" s="18"/>
      <c r="N11" s="23"/>
      <c r="O11" s="23"/>
      <c r="P11" s="33"/>
    </row>
    <row r="12" spans="2:16" ht="30" customHeight="1" x14ac:dyDescent="0.25">
      <c r="B12" s="32"/>
      <c r="C12" s="16" t="s">
        <v>56</v>
      </c>
      <c r="D12" s="20"/>
      <c r="E12" s="79" t="s">
        <v>10</v>
      </c>
      <c r="F12" s="78"/>
      <c r="G12" s="21"/>
      <c r="H12" s="79" t="s">
        <v>57</v>
      </c>
      <c r="I12" s="78"/>
      <c r="J12" s="21"/>
      <c r="K12" s="23"/>
      <c r="L12" s="23"/>
      <c r="M12" s="18"/>
      <c r="N12" s="23"/>
      <c r="O12" s="23"/>
      <c r="P12" s="33"/>
    </row>
    <row r="13" spans="2:16" ht="30" customHeight="1" x14ac:dyDescent="0.25">
      <c r="B13" s="32"/>
      <c r="C13" s="19">
        <f>VLOOKUP('Historia de Usuario'!C10,'Formato descripción HU'!B6:O23,8,0)</f>
        <v>6</v>
      </c>
      <c r="D13" s="20"/>
      <c r="E13" s="80" t="str">
        <f>VLOOKUP(C10,'Formato descripción HU'!B6:O23,10,0)</f>
        <v>Alta</v>
      </c>
      <c r="F13" s="78"/>
      <c r="G13" s="21"/>
      <c r="H13" s="80" t="str">
        <f>VLOOKUP(C10,'Formato descripción HU'!B6:O23,7,0)</f>
        <v>Santiago Sañay</v>
      </c>
      <c r="I13" s="78"/>
      <c r="J13" s="21"/>
      <c r="K13" s="23"/>
      <c r="L13" s="23"/>
      <c r="M13" s="18"/>
      <c r="N13" s="23"/>
      <c r="O13" s="23"/>
      <c r="P13" s="33"/>
    </row>
    <row r="14" spans="2:16" ht="9.75" customHeight="1" x14ac:dyDescent="0.25">
      <c r="B14" s="32"/>
      <c r="C14" s="18"/>
      <c r="D14" s="20"/>
      <c r="E14" s="18"/>
      <c r="F14" s="18"/>
      <c r="G14" s="21"/>
      <c r="H14" s="21"/>
      <c r="I14" s="18"/>
      <c r="J14" s="18"/>
      <c r="K14" s="18"/>
      <c r="L14" s="18"/>
      <c r="M14" s="18"/>
      <c r="N14" s="18"/>
      <c r="O14" s="18"/>
      <c r="P14" s="33"/>
    </row>
    <row r="15" spans="2:16" ht="19.5" customHeight="1" x14ac:dyDescent="0.25">
      <c r="B15" s="32"/>
      <c r="C15" s="63" t="s">
        <v>58</v>
      </c>
      <c r="D15" s="81" t="str">
        <f>VLOOKUP(C10,'Formato descripción HU'!B6:O23,3,0)</f>
        <v>El usuario pueda modificar sus credenciales de inicio.</v>
      </c>
      <c r="E15" s="67"/>
      <c r="F15" s="18"/>
      <c r="G15" s="63" t="s">
        <v>59</v>
      </c>
      <c r="H15" s="81" t="str">
        <f>VLOOKUP(C10,'Formato descripción HU'!B6:O23,4,0)</f>
        <v>Mantener la privacidad de cuenta.</v>
      </c>
      <c r="I15" s="74"/>
      <c r="J15" s="67"/>
      <c r="K15" s="18"/>
      <c r="L15" s="63" t="s">
        <v>60</v>
      </c>
      <c r="M15" s="73" t="str">
        <f>VLOOKUP(C10,'Formato descripción HU'!B6:O23,6,0)</f>
        <v>1. Se mostrará un formulario para que se ingrese la nueva contraseña.
2. Dar clic en "Actualizar contraseña"</v>
      </c>
      <c r="N15" s="74"/>
      <c r="O15" s="67"/>
      <c r="P15" s="33"/>
    </row>
    <row r="16" spans="2:16" ht="19.5" customHeight="1" x14ac:dyDescent="0.25">
      <c r="B16" s="32"/>
      <c r="C16" s="64"/>
      <c r="D16" s="71"/>
      <c r="E16" s="72"/>
      <c r="F16" s="18"/>
      <c r="G16" s="64"/>
      <c r="H16" s="71"/>
      <c r="I16" s="62"/>
      <c r="J16" s="72"/>
      <c r="K16" s="18"/>
      <c r="L16" s="64"/>
      <c r="M16" s="71"/>
      <c r="N16" s="62"/>
      <c r="O16" s="72"/>
      <c r="P16" s="33"/>
    </row>
    <row r="17" spans="2:16" ht="19.5" customHeight="1" x14ac:dyDescent="0.25">
      <c r="B17" s="32"/>
      <c r="C17" s="65"/>
      <c r="D17" s="68"/>
      <c r="E17" s="69"/>
      <c r="F17" s="18"/>
      <c r="G17" s="65"/>
      <c r="H17" s="68"/>
      <c r="I17" s="75"/>
      <c r="J17" s="69"/>
      <c r="K17" s="18"/>
      <c r="L17" s="65"/>
      <c r="M17" s="68"/>
      <c r="N17" s="75"/>
      <c r="O17" s="69"/>
      <c r="P17" s="33"/>
    </row>
    <row r="18" spans="2:16" ht="9.75" customHeight="1" x14ac:dyDescent="0.25">
      <c r="B18" s="32"/>
      <c r="C18" s="18"/>
      <c r="D18" s="18"/>
      <c r="E18" s="18"/>
      <c r="F18" s="18"/>
      <c r="G18" s="21"/>
      <c r="H18" s="21"/>
      <c r="I18" s="21"/>
      <c r="J18" s="18"/>
      <c r="K18" s="18"/>
      <c r="L18" s="18"/>
      <c r="M18" s="18"/>
      <c r="N18" s="18"/>
      <c r="O18" s="18"/>
      <c r="P18" s="33"/>
    </row>
    <row r="19" spans="2:16" ht="19.5" customHeight="1" x14ac:dyDescent="0.25">
      <c r="B19" s="32"/>
      <c r="C19" s="66" t="s">
        <v>61</v>
      </c>
      <c r="D19" s="67"/>
      <c r="E19" s="82" t="str">
        <f>VLOOKUP(C10,'Formato descripción HU'!B6:O23,14,0)</f>
        <v>Cambiar contraseña.</v>
      </c>
      <c r="F19" s="83"/>
      <c r="G19" s="83"/>
      <c r="H19" s="83"/>
      <c r="I19" s="83"/>
      <c r="J19" s="83"/>
      <c r="K19" s="83"/>
      <c r="L19" s="83"/>
      <c r="M19" s="83"/>
      <c r="N19" s="83"/>
      <c r="O19" s="84"/>
      <c r="P19" s="33"/>
    </row>
    <row r="20" spans="2:16" ht="19.5" customHeight="1" x14ac:dyDescent="0.25">
      <c r="B20" s="32"/>
      <c r="C20" s="68"/>
      <c r="D20" s="69"/>
      <c r="E20" s="85"/>
      <c r="F20" s="86"/>
      <c r="G20" s="86"/>
      <c r="H20" s="86"/>
      <c r="I20" s="86"/>
      <c r="J20" s="86"/>
      <c r="K20" s="86"/>
      <c r="L20" s="86"/>
      <c r="M20" s="86"/>
      <c r="N20" s="86"/>
      <c r="O20" s="87"/>
      <c r="P20" s="33"/>
    </row>
    <row r="21" spans="2:16" ht="9.75" customHeight="1" x14ac:dyDescent="0.25">
      <c r="B21" s="32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3"/>
    </row>
    <row r="22" spans="2:16" ht="19.5" customHeight="1" x14ac:dyDescent="0.25">
      <c r="B22" s="32"/>
      <c r="C22" s="70" t="s">
        <v>62</v>
      </c>
      <c r="D22" s="67"/>
      <c r="E22" s="73" t="str">
        <f>VLOOKUP(C10,'Formato descripción HU'!B6:O23,12,0)</f>
        <v>Cuando se actualice la contraseña se mostrará un mensaje que diga "Contraseña actualizada", caso contrario mostrará un mensaje de error.</v>
      </c>
      <c r="F22" s="74"/>
      <c r="G22" s="74"/>
      <c r="H22" s="67"/>
      <c r="I22" s="18"/>
      <c r="J22" s="70" t="s">
        <v>13</v>
      </c>
      <c r="K22" s="67"/>
      <c r="L22" s="73">
        <f>VLOOKUP(C10,'Formato descripción HU'!B6:O23,13,0)</f>
        <v>0</v>
      </c>
      <c r="M22" s="74"/>
      <c r="N22" s="74"/>
      <c r="O22" s="67"/>
      <c r="P22" s="33"/>
    </row>
    <row r="23" spans="2:16" ht="19.5" customHeight="1" x14ac:dyDescent="0.25">
      <c r="B23" s="32"/>
      <c r="C23" s="71"/>
      <c r="D23" s="72"/>
      <c r="E23" s="71"/>
      <c r="F23" s="62"/>
      <c r="G23" s="62"/>
      <c r="H23" s="72"/>
      <c r="I23" s="18"/>
      <c r="J23" s="71"/>
      <c r="K23" s="72"/>
      <c r="L23" s="71"/>
      <c r="M23" s="62"/>
      <c r="N23" s="62"/>
      <c r="O23" s="72"/>
      <c r="P23" s="33"/>
    </row>
    <row r="24" spans="2:16" ht="19.5" customHeight="1" x14ac:dyDescent="0.25">
      <c r="B24" s="32"/>
      <c r="C24" s="68"/>
      <c r="D24" s="69"/>
      <c r="E24" s="68"/>
      <c r="F24" s="75"/>
      <c r="G24" s="75"/>
      <c r="H24" s="69"/>
      <c r="I24" s="18"/>
      <c r="J24" s="68"/>
      <c r="K24" s="69"/>
      <c r="L24" s="68"/>
      <c r="M24" s="75"/>
      <c r="N24" s="75"/>
      <c r="O24" s="69"/>
      <c r="P24" s="33"/>
    </row>
    <row r="25" spans="2:16" ht="9.75" customHeight="1" x14ac:dyDescent="0.25"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HU'!$B$6:$B$21</xm:f>
          </x14:formula1>
          <xm:sqref>C11</xm:sqref>
        </x14:dataValidation>
        <x14:dataValidation type="list" allowBlank="1" showErrorMessage="1" xr:uid="{783190D8-DACE-4012-90A7-6F289D42A6B7}">
          <x14:formula1>
            <xm:f>'Formato descripción HU'!$B$6:$B$23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4" ma:contentTypeDescription="Crear nuevo documento." ma:contentTypeScope="" ma:versionID="a6849209fce37b8b9bc9b12ce7e99c9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9c809f1de208edb1f7f17b3027eecd4e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CA0F49-E373-4116-B0EA-5CF9151CB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96AFB0-B65B-43EC-84D6-E6170CB29F7C}">
  <ds:schemaRefs>
    <ds:schemaRef ds:uri="http://schemas.microsoft.com/office/2006/metadata/properties"/>
    <ds:schemaRef ds:uri="http://schemas.microsoft.com/office/infopath/2007/PartnerControls"/>
    <ds:schemaRef ds:uri="f1f31ffb-9912-4459-99c8-b26e82094b51"/>
  </ds:schemaRefs>
</ds:datastoreItem>
</file>

<file path=customXml/itemProps3.xml><?xml version="1.0" encoding="utf-8"?>
<ds:datastoreItem xmlns:ds="http://schemas.openxmlformats.org/officeDocument/2006/customXml" ds:itemID="{A27D8618-BC5A-4AFD-ACEC-6D90E682B5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GENESIS ISABEL CALAPAQUI PORTILLA</cp:lastModifiedBy>
  <cp:revision/>
  <dcterms:created xsi:type="dcterms:W3CDTF">2019-10-21T15:37:14Z</dcterms:created>
  <dcterms:modified xsi:type="dcterms:W3CDTF">2024-01-24T14:25:57Z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