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/>
  <mc:AlternateContent xmlns:mc="http://schemas.openxmlformats.org/markup-compatibility/2006">
    <mc:Choice Requires="x15">
      <x15ac:absPath xmlns:x15ac="http://schemas.microsoft.com/office/spreadsheetml/2010/11/ac" url="https://d.docs.live.net/31217d0848f99301/Datos adjuntos/excel archivos/"/>
    </mc:Choice>
  </mc:AlternateContent>
  <xr:revisionPtr revIDLastSave="0" documentId="8_{CB897B15-14F8-4F24-9DC8-23E462E0C559}" xr6:coauthVersionLast="47" xr6:coauthVersionMax="47" xr10:uidLastSave="{00000000-0000-0000-0000-000000000000}"/>
  <bookViews>
    <workbookView xWindow="0" yWindow="0" windowWidth="28800" windowHeight="18000" xr2:uid="{F5AE4992-9647-9241-9773-5B8ECD122457}"/>
  </bookViews>
  <sheets>
    <sheet name="Hoja1" sheetId="1" r:id="rId1"/>
  </sheets>
  <definedNames>
    <definedName name="_xlnm._FilterDatabase" localSheetId="0" hidden="1">Hoja1!$B$5:$G$62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8" i="1"/>
  <c r="I6" i="1"/>
  <c r="I7" i="1" s="1"/>
  <c r="I4" i="1"/>
  <c r="I5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<sst xmlns="http://schemas.openxmlformats.org/spreadsheetml/2006/main" count="47" uniqueCount="47">
  <si>
    <t>Tabla  del club de Juan Dominguez(EL SEÑOR DE LOS GLOBOS). 20/5/2025</t>
  </si>
  <si>
    <t>sumatoria de edades del club</t>
  </si>
  <si>
    <t>Posicion del ranking</t>
  </si>
  <si>
    <t>codigo de jugador</t>
  </si>
  <si>
    <t>nombre</t>
  </si>
  <si>
    <t>categoria</t>
  </si>
  <si>
    <t>puntacion</t>
  </si>
  <si>
    <t>edad</t>
  </si>
  <si>
    <t>promedio de edad del club</t>
  </si>
  <si>
    <t>Villegas Castiñeira, Maximo</t>
  </si>
  <si>
    <t>sumatoria de puntos del club</t>
  </si>
  <si>
    <t>Pollini, Emiliano</t>
  </si>
  <si>
    <t>promedio de puntos del club</t>
  </si>
  <si>
    <t>Miño, Alan Joel</t>
  </si>
  <si>
    <t>Jugadores de 7ma</t>
  </si>
  <si>
    <t>Etcheverry, Sebastián</t>
  </si>
  <si>
    <t>Jugadores de 6ta</t>
  </si>
  <si>
    <t>Blasco, Claudio Alberto</t>
  </si>
  <si>
    <t>Jugadores de 5ta</t>
  </si>
  <si>
    <t>Charpentier, Sebastian</t>
  </si>
  <si>
    <t>Jugadores de 4ta</t>
  </si>
  <si>
    <t>Martinez, Martín</t>
  </si>
  <si>
    <t>Jugadores de 3ra</t>
  </si>
  <si>
    <t>Mesiti, Mateo</t>
  </si>
  <si>
    <t>Jugadores de 2da</t>
  </si>
  <si>
    <t>Sarratea, Santiago</t>
  </si>
  <si>
    <t>Jugadores de 1ra</t>
  </si>
  <si>
    <t>Teves, Cristian</t>
  </si>
  <si>
    <t>Didio, Julian</t>
  </si>
  <si>
    <t>Perozi, Facundo</t>
  </si>
  <si>
    <t>Dominguez, Juan</t>
  </si>
  <si>
    <t>Sparta, Guillermo</t>
  </si>
  <si>
    <t>Baez, Jonathan</t>
  </si>
  <si>
    <t>Ricciardi, Hernán</t>
  </si>
  <si>
    <t>Didio, Adrian Sergio</t>
  </si>
  <si>
    <t>Villanueva, Leandro</t>
  </si>
  <si>
    <t>Perez Nadler, Diego Martin</t>
  </si>
  <si>
    <t>Di Rubbo, Matias Emiliano</t>
  </si>
  <si>
    <t>Basso, Emiliano</t>
  </si>
  <si>
    <t>Silvero, Ricardo Leonel</t>
  </si>
  <si>
    <t>Iglesias, Claudio Marcelo</t>
  </si>
  <si>
    <t>Ruolo, Hugo Carlos</t>
  </si>
  <si>
    <t>Garay, Leonardo</t>
  </si>
  <si>
    <t>Mazzú, Pablo</t>
  </si>
  <si>
    <t>Maldonado, Fernando</t>
  </si>
  <si>
    <t>Gonzalez, Gustavo </t>
  </si>
  <si>
    <t>Bustamante, 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</si>
</sst>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0" fillId="0" borderId="1" xfId="0" applyNumberFormat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Jugadores</a:t>
            </a:r>
            <a:r>
              <a:rPr lang="es-MX" baseline="0"/>
              <a:t> del CJN por categorias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4759186351706035E-2"/>
          <c:y val="0.19483814523184603"/>
          <c:w val="0.90297462817147855"/>
          <c:h val="0.6704243219597549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Hoja1!$H$8:$H$14</c:f>
              <c:strCache>
                <c:ptCount val="7"/>
                <c:pt idx="0">
                  <c:v>Jugadores de 7ma</c:v>
                </c:pt>
                <c:pt idx="1">
                  <c:v>Jugadores de 6ta</c:v>
                </c:pt>
                <c:pt idx="2">
                  <c:v>Jugadores de 5ta</c:v>
                </c:pt>
                <c:pt idx="3">
                  <c:v>Jugadores de 4ta</c:v>
                </c:pt>
                <c:pt idx="4">
                  <c:v>Jugadores de 3ra</c:v>
                </c:pt>
                <c:pt idx="5">
                  <c:v>Jugadores de 2da</c:v>
                </c:pt>
                <c:pt idx="6">
                  <c:v>Jugadores de 1ra</c:v>
                </c:pt>
              </c:strCache>
            </c:strRef>
          </c:cat>
          <c:val>
            <c:numRef>
              <c:f>Hoja1!$I$8:$I$14</c:f>
              <c:numCache>
                <c:formatCode>General</c:formatCode>
                <c:ptCount val="7"/>
                <c:pt idx="0">
                  <c:v>12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B-AB41-A2F2-E18CE3F4F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9568240"/>
        <c:axId val="539569968"/>
      </c:barChart>
      <c:catAx>
        <c:axId val="53956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569968"/>
        <c:crosses val="autoZero"/>
        <c:auto val="1"/>
        <c:lblAlgn val="ctr"/>
        <c:lblOffset val="100"/>
        <c:noMultiLvlLbl val="0"/>
      </c:catAx>
      <c:valAx>
        <c:axId val="5395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56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14</xdr:row>
      <xdr:rowOff>25400</xdr:rowOff>
    </xdr:from>
    <xdr:to>
      <xdr:col>8</xdr:col>
      <xdr:colOff>1854200</xdr:colOff>
      <xdr:row>28</xdr:row>
      <xdr:rowOff>95250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ECBC9E2A-3B6B-B575-F01C-605AEF6DE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nisdemesaparatodos.com/jugadores_ficha.asp?codigo=26403" TargetMode="External"/><Relationship Id="rId13" Type="http://schemas.openxmlformats.org/officeDocument/2006/relationships/hyperlink" Target="https://www.tenisdemesaparatodos.com/jugadores_ficha.asp?codigo=24558" TargetMode="External"/><Relationship Id="rId18" Type="http://schemas.openxmlformats.org/officeDocument/2006/relationships/hyperlink" Target="https://www.tenisdemesaparatodos.com/jugadores_ficha.asp?codigo=22347" TargetMode="External"/><Relationship Id="rId26" Type="http://schemas.openxmlformats.org/officeDocument/2006/relationships/hyperlink" Target="https://www.tenisdemesaparatodos.com/jugadores_ficha.asp?codigo=23910" TargetMode="External"/><Relationship Id="rId3" Type="http://schemas.openxmlformats.org/officeDocument/2006/relationships/hyperlink" Target="https://www.tenisdemesaparatodos.com/jugadores_ficha.asp?codigo=884" TargetMode="External"/><Relationship Id="rId21" Type="http://schemas.openxmlformats.org/officeDocument/2006/relationships/hyperlink" Target="https://www.tenisdemesaparatodos.com/jugadores_ficha.asp?codigo=28148" TargetMode="External"/><Relationship Id="rId7" Type="http://schemas.openxmlformats.org/officeDocument/2006/relationships/hyperlink" Target="https://www.tenisdemesaparatodos.com/jugadores_ficha.asp?codigo=25714" TargetMode="External"/><Relationship Id="rId12" Type="http://schemas.openxmlformats.org/officeDocument/2006/relationships/hyperlink" Target="https://www.tenisdemesaparatodos.com/jugadores_ficha.asp?codigo=26881" TargetMode="External"/><Relationship Id="rId17" Type="http://schemas.openxmlformats.org/officeDocument/2006/relationships/hyperlink" Target="https://www.tenisdemesaparatodos.com/jugadores_ficha.asp?codigo=26651" TargetMode="External"/><Relationship Id="rId25" Type="http://schemas.openxmlformats.org/officeDocument/2006/relationships/hyperlink" Target="https://www.tenisdemesaparatodos.com/jugadores_ficha.asp?codigo=27130" TargetMode="External"/><Relationship Id="rId2" Type="http://schemas.openxmlformats.org/officeDocument/2006/relationships/hyperlink" Target="https://www.tenisdemesaparatodos.com/jugadores_ficha.asp?codigo=22950" TargetMode="External"/><Relationship Id="rId16" Type="http://schemas.openxmlformats.org/officeDocument/2006/relationships/hyperlink" Target="https://www.tenisdemesaparatodos.com/jugadores_ficha.asp?codigo=25950" TargetMode="External"/><Relationship Id="rId20" Type="http://schemas.openxmlformats.org/officeDocument/2006/relationships/hyperlink" Target="https://www.tenisdemesaparatodos.com/jugadores_ficha.asp?codigo=26810" TargetMode="External"/><Relationship Id="rId29" Type="http://schemas.openxmlformats.org/officeDocument/2006/relationships/hyperlink" Target="https://www.tenisdemesaparatodos.com/jugadores_ficha.asp?codigo=19880" TargetMode="External"/><Relationship Id="rId1" Type="http://schemas.openxmlformats.org/officeDocument/2006/relationships/hyperlink" Target="https://www.tenisdemesaparatodos.com/jugadores_ficha.asp?codigo=23487" TargetMode="External"/><Relationship Id="rId6" Type="http://schemas.openxmlformats.org/officeDocument/2006/relationships/hyperlink" Target="https://www.tenisdemesaparatodos.com/jugadores_ficha.asp?codigo=25715" TargetMode="External"/><Relationship Id="rId11" Type="http://schemas.openxmlformats.org/officeDocument/2006/relationships/hyperlink" Target="https://www.tenisdemesaparatodos.com/jugadores_ficha.asp?codigo=25335" TargetMode="External"/><Relationship Id="rId24" Type="http://schemas.openxmlformats.org/officeDocument/2006/relationships/hyperlink" Target="https://www.tenisdemesaparatodos.com/jugadores_ficha.asp?codigo=28191" TargetMode="External"/><Relationship Id="rId5" Type="http://schemas.openxmlformats.org/officeDocument/2006/relationships/hyperlink" Target="https://www.tenisdemesaparatodos.com/jugadores_ficha.asp?codigo=21740" TargetMode="External"/><Relationship Id="rId15" Type="http://schemas.openxmlformats.org/officeDocument/2006/relationships/hyperlink" Target="https://www.tenisdemesaparatodos.com/jugadores_ficha.asp?codigo=19731" TargetMode="External"/><Relationship Id="rId23" Type="http://schemas.openxmlformats.org/officeDocument/2006/relationships/hyperlink" Target="https://www.tenisdemesaparatodos.com/jugadores_ficha.asp?codigo=28158" TargetMode="External"/><Relationship Id="rId28" Type="http://schemas.openxmlformats.org/officeDocument/2006/relationships/hyperlink" Target="https://www.tenisdemesaparatodos.com/jugadores_ficha.asp?codigo=19970" TargetMode="External"/><Relationship Id="rId10" Type="http://schemas.openxmlformats.org/officeDocument/2006/relationships/hyperlink" Target="https://www.tenisdemesaparatodos.com/jugadores_ficha.asp?codigo=25107" TargetMode="External"/><Relationship Id="rId19" Type="http://schemas.openxmlformats.org/officeDocument/2006/relationships/hyperlink" Target="https://www.tenisdemesaparatodos.com/jugadores_ficha.asp?codigo=12848" TargetMode="External"/><Relationship Id="rId4" Type="http://schemas.openxmlformats.org/officeDocument/2006/relationships/hyperlink" Target="https://www.tenisdemesaparatodos.com/jugadores_ficha.asp?codigo=11955" TargetMode="External"/><Relationship Id="rId9" Type="http://schemas.openxmlformats.org/officeDocument/2006/relationships/hyperlink" Target="https://www.tenisdemesaparatodos.com/jugadores_ficha.asp?codigo=21031" TargetMode="External"/><Relationship Id="rId14" Type="http://schemas.openxmlformats.org/officeDocument/2006/relationships/hyperlink" Target="https://www.tenisdemesaparatodos.com/jugadores_ficha.asp?codigo=25145" TargetMode="External"/><Relationship Id="rId22" Type="http://schemas.openxmlformats.org/officeDocument/2006/relationships/hyperlink" Target="https://www.tenisdemesaparatodos.com/jugadores_ficha.asp?codigo=22017" TargetMode="External"/><Relationship Id="rId27" Type="http://schemas.openxmlformats.org/officeDocument/2006/relationships/hyperlink" Target="https://www.tenisdemesaparatodos.com/jugadores_ficha.asp?codigo=3237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42EEA-CC2F-3548-BDB5-2C5ECCAA58F9}">
  <sheetPr filterMode="1"/>
  <dimension ref="B4:I62"/>
  <sheetViews>
    <sheetView tabSelected="1" zoomScaleNormal="60" workbookViewId="0">
      <selection activeCell="D1" sqref="D1:D1048576"/>
    </sheetView>
  </sheetViews>
  <sheetFormatPr defaultColWidth="11" defaultRowHeight="15.95"/>
  <cols>
    <col min="2" max="2" width="17.625" bestFit="1" customWidth="1"/>
    <col min="3" max="3" width="15.875" bestFit="1" customWidth="1"/>
    <col min="4" max="4" width="24.875" bestFit="1" customWidth="1"/>
    <col min="8" max="9" width="24.875" bestFit="1" customWidth="1"/>
  </cols>
  <sheetData>
    <row r="4" spans="2:9">
      <c r="B4" s="8" t="s">
        <v>0</v>
      </c>
      <c r="C4" s="8"/>
      <c r="D4" s="8"/>
      <c r="E4" s="8"/>
      <c r="F4" s="8"/>
      <c r="G4" s="8"/>
      <c r="H4" s="5" t="s">
        <v>1</v>
      </c>
      <c r="I4" s="1">
        <f>SUM(G6:G62)</f>
        <v>982</v>
      </c>
    </row>
    <row r="5" spans="2:9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5" t="s">
        <v>8</v>
      </c>
      <c r="I5" s="7">
        <f>I4/29</f>
        <v>33.862068965517238</v>
      </c>
    </row>
    <row r="6" spans="2:9">
      <c r="B6" s="2">
        <v>1</v>
      </c>
      <c r="C6" s="6">
        <v>19880</v>
      </c>
      <c r="D6" s="2" t="s">
        <v>9</v>
      </c>
      <c r="E6" s="4" t="e" vm="1">
        <v>#VALUE!</v>
      </c>
      <c r="F6" s="2">
        <v>1967</v>
      </c>
      <c r="G6" s="6">
        <v>19</v>
      </c>
      <c r="H6" s="5" t="s">
        <v>10</v>
      </c>
      <c r="I6" s="1">
        <f>SUM(F6:F62)</f>
        <v>34543</v>
      </c>
    </row>
    <row r="7" spans="2:9">
      <c r="B7" s="2">
        <v>2</v>
      </c>
      <c r="C7" s="6">
        <v>23487</v>
      </c>
      <c r="D7" s="2" t="s">
        <v>11</v>
      </c>
      <c r="E7" s="4" t="e" vm="1">
        <v>#VALUE!</v>
      </c>
      <c r="F7" s="2">
        <v>1884</v>
      </c>
      <c r="G7" s="6">
        <v>16</v>
      </c>
      <c r="H7" s="5" t="s">
        <v>12</v>
      </c>
      <c r="I7" s="7">
        <f>I6/29</f>
        <v>1191.1379310344828</v>
      </c>
    </row>
    <row r="8" spans="2:9">
      <c r="B8" s="2">
        <v>3</v>
      </c>
      <c r="C8" s="6">
        <v>22950</v>
      </c>
      <c r="D8" s="2" t="s">
        <v>13</v>
      </c>
      <c r="E8" s="4" t="e" vm="2">
        <v>#VALUE!</v>
      </c>
      <c r="F8" s="2">
        <v>1696</v>
      </c>
      <c r="G8" s="6">
        <v>34</v>
      </c>
      <c r="H8" s="5" t="s">
        <v>14</v>
      </c>
      <c r="I8" s="1">
        <f>COUNTIF(F$6:$F$62,"&lt;=1079")</f>
        <v>12</v>
      </c>
    </row>
    <row r="9" spans="2:9">
      <c r="B9" s="2">
        <v>4</v>
      </c>
      <c r="C9" s="6">
        <v>884</v>
      </c>
      <c r="D9" s="2" t="s">
        <v>15</v>
      </c>
      <c r="E9" s="4" t="e" vm="3">
        <v>#VALUE!</v>
      </c>
      <c r="F9" s="2">
        <v>1583</v>
      </c>
      <c r="G9" s="6">
        <v>44</v>
      </c>
      <c r="H9" s="5" t="s">
        <v>16</v>
      </c>
      <c r="I9" s="1">
        <f>COUNTIFS(F$6:$F$62,"&gt;=1080",F$6:F$62,"&lt;=1199")</f>
        <v>7</v>
      </c>
    </row>
    <row r="10" spans="2:9">
      <c r="B10" s="2">
        <v>5</v>
      </c>
      <c r="C10" s="6">
        <v>11955</v>
      </c>
      <c r="D10" s="2" t="s">
        <v>17</v>
      </c>
      <c r="E10" s="4" t="e" vm="3">
        <v>#VALUE!</v>
      </c>
      <c r="F10" s="2">
        <v>1455</v>
      </c>
      <c r="G10" s="6">
        <v>61</v>
      </c>
      <c r="H10" s="5" t="s">
        <v>18</v>
      </c>
      <c r="I10" s="1">
        <f>COUNTIFS(F$6:$F$62,"&gt;=1200",F$6:F$62,"&lt;=1399")</f>
        <v>5</v>
      </c>
    </row>
    <row r="11" spans="2:9">
      <c r="B11" s="2">
        <v>6</v>
      </c>
      <c r="C11" s="6">
        <v>21740</v>
      </c>
      <c r="D11" s="2" t="s">
        <v>19</v>
      </c>
      <c r="E11" s="4" t="e" vm="4">
        <v>#VALUE!</v>
      </c>
      <c r="F11" s="2">
        <v>1352</v>
      </c>
      <c r="G11" s="6">
        <v>15</v>
      </c>
      <c r="H11" s="5" t="s">
        <v>20</v>
      </c>
      <c r="I11" s="1">
        <f>COUNTIFS(F$6:$F$62,"&gt;=1400",F$6:F$62,"&lt;=1599")</f>
        <v>2</v>
      </c>
    </row>
    <row r="12" spans="2:9">
      <c r="B12" s="2">
        <v>7</v>
      </c>
      <c r="C12" s="6">
        <v>25715</v>
      </c>
      <c r="D12" s="2" t="s">
        <v>21</v>
      </c>
      <c r="E12" s="4" t="e" vm="4">
        <v>#VALUE!</v>
      </c>
      <c r="F12" s="2">
        <v>1278</v>
      </c>
      <c r="G12" s="6">
        <v>15</v>
      </c>
      <c r="H12" s="5" t="s">
        <v>22</v>
      </c>
      <c r="I12" s="1">
        <f>COUNTIFS(F$6:$F$62,"&gt;=1600",F$6:F$62,"&lt;=1799")</f>
        <v>1</v>
      </c>
    </row>
    <row r="13" spans="2:9">
      <c r="B13" s="2">
        <v>8</v>
      </c>
      <c r="C13" s="6">
        <v>25714</v>
      </c>
      <c r="D13" s="2" t="s">
        <v>23</v>
      </c>
      <c r="E13" s="4" t="e" vm="4">
        <v>#VALUE!</v>
      </c>
      <c r="F13" s="2">
        <v>1277</v>
      </c>
      <c r="G13" s="6">
        <v>13</v>
      </c>
      <c r="H13" s="5" t="s">
        <v>24</v>
      </c>
      <c r="I13" s="1">
        <f>COUNTIFS(F$6:$F$62,"&gt;=1800",F$6:F$62,"&lt;=2099")</f>
        <v>2</v>
      </c>
    </row>
    <row r="14" spans="2:9">
      <c r="B14" s="2">
        <v>9</v>
      </c>
      <c r="C14" s="6">
        <v>26403</v>
      </c>
      <c r="D14" s="2" t="s">
        <v>25</v>
      </c>
      <c r="E14" s="4" t="e" vm="4">
        <v>#VALUE!</v>
      </c>
      <c r="F14" s="2">
        <v>1273</v>
      </c>
      <c r="G14" s="6">
        <v>30</v>
      </c>
      <c r="H14" s="5" t="s">
        <v>26</v>
      </c>
      <c r="I14" s="1">
        <f>COUNTIF(F$6:$F$62,"&gt;=2100")</f>
        <v>0</v>
      </c>
    </row>
    <row r="15" spans="2:9">
      <c r="B15" s="2">
        <v>10</v>
      </c>
      <c r="C15" s="6">
        <v>21031</v>
      </c>
      <c r="D15" s="2" t="s">
        <v>27</v>
      </c>
      <c r="E15" s="4" t="e" vm="4">
        <v>#VALUE!</v>
      </c>
      <c r="F15" s="2">
        <v>1224</v>
      </c>
      <c r="G15" s="6">
        <v>26</v>
      </c>
    </row>
    <row r="16" spans="2:9">
      <c r="B16" s="2">
        <v>11</v>
      </c>
      <c r="C16" s="6">
        <v>25107</v>
      </c>
      <c r="D16" s="2" t="s">
        <v>28</v>
      </c>
      <c r="E16" s="4" t="e" vm="5">
        <v>#VALUE!</v>
      </c>
      <c r="F16" s="2">
        <v>1169</v>
      </c>
      <c r="G16" s="6">
        <v>17</v>
      </c>
    </row>
    <row r="17" spans="2:7">
      <c r="B17" s="2">
        <v>12</v>
      </c>
      <c r="C17" s="6">
        <v>25335</v>
      </c>
      <c r="D17" s="2" t="s">
        <v>29</v>
      </c>
      <c r="E17" s="4" t="e" vm="5">
        <v>#VALUE!</v>
      </c>
      <c r="F17" s="2">
        <v>1167</v>
      </c>
      <c r="G17" s="6">
        <v>20</v>
      </c>
    </row>
    <row r="18" spans="2:7">
      <c r="B18" s="2">
        <v>13</v>
      </c>
      <c r="C18" s="6">
        <v>26881</v>
      </c>
      <c r="D18" s="2" t="s">
        <v>30</v>
      </c>
      <c r="E18" s="4" t="e" vm="5">
        <v>#VALUE!</v>
      </c>
      <c r="F18" s="2">
        <v>1113</v>
      </c>
      <c r="G18" s="6">
        <v>14</v>
      </c>
    </row>
    <row r="19" spans="2:7">
      <c r="B19" s="2">
        <v>14</v>
      </c>
      <c r="C19" s="6">
        <v>24558</v>
      </c>
      <c r="D19" s="2" t="s">
        <v>31</v>
      </c>
      <c r="E19" s="4" t="e" vm="5">
        <v>#VALUE!</v>
      </c>
      <c r="F19" s="2">
        <v>1106</v>
      </c>
      <c r="G19" s="6">
        <v>57</v>
      </c>
    </row>
    <row r="20" spans="2:7">
      <c r="B20" s="2">
        <v>15</v>
      </c>
      <c r="C20" s="6">
        <v>25145</v>
      </c>
      <c r="D20" s="2" t="s">
        <v>32</v>
      </c>
      <c r="E20" s="4" t="e" vm="5">
        <v>#VALUE!</v>
      </c>
      <c r="F20" s="2">
        <v>1099</v>
      </c>
      <c r="G20" s="6">
        <v>30</v>
      </c>
    </row>
    <row r="21" spans="2:7">
      <c r="B21" s="2">
        <v>16</v>
      </c>
      <c r="C21" s="6">
        <v>19731</v>
      </c>
      <c r="D21" s="2" t="s">
        <v>33</v>
      </c>
      <c r="E21" s="4" t="e" vm="5">
        <v>#VALUE!</v>
      </c>
      <c r="F21" s="2">
        <v>1097</v>
      </c>
      <c r="G21" s="6">
        <v>41</v>
      </c>
    </row>
    <row r="22" spans="2:7">
      <c r="B22" s="2">
        <v>17</v>
      </c>
      <c r="C22" s="6">
        <v>25950</v>
      </c>
      <c r="D22" s="2" t="s">
        <v>34</v>
      </c>
      <c r="E22" s="4" t="e" vm="5">
        <v>#VALUE!</v>
      </c>
      <c r="F22" s="2">
        <v>1084</v>
      </c>
      <c r="G22" s="6">
        <v>50</v>
      </c>
    </row>
    <row r="23" spans="2:7">
      <c r="B23" s="2">
        <v>18</v>
      </c>
      <c r="C23" s="6">
        <v>26651</v>
      </c>
      <c r="D23" s="2" t="s">
        <v>35</v>
      </c>
      <c r="E23" s="4" t="e" vm="6">
        <v>#VALUE!</v>
      </c>
      <c r="F23" s="2">
        <v>1070</v>
      </c>
      <c r="G23" s="6">
        <v>31</v>
      </c>
    </row>
    <row r="24" spans="2:7">
      <c r="B24" s="2">
        <v>19</v>
      </c>
      <c r="C24" s="6">
        <v>22347</v>
      </c>
      <c r="D24" s="2" t="s">
        <v>36</v>
      </c>
      <c r="E24" s="4" t="e" vm="6">
        <v>#VALUE!</v>
      </c>
      <c r="F24" s="2">
        <v>1053</v>
      </c>
      <c r="G24" s="6">
        <v>38</v>
      </c>
    </row>
    <row r="25" spans="2:7">
      <c r="B25" s="2">
        <v>20</v>
      </c>
      <c r="C25" s="6">
        <v>12848</v>
      </c>
      <c r="D25" s="2" t="s">
        <v>37</v>
      </c>
      <c r="E25" s="4" t="e" vm="6">
        <v>#VALUE!</v>
      </c>
      <c r="F25" s="2">
        <v>1027</v>
      </c>
      <c r="G25" s="6">
        <v>35</v>
      </c>
    </row>
    <row r="26" spans="2:7">
      <c r="B26" s="2">
        <v>21</v>
      </c>
      <c r="C26" s="6">
        <v>26810</v>
      </c>
      <c r="D26" s="2" t="s">
        <v>38</v>
      </c>
      <c r="E26" s="4" t="e" vm="6">
        <v>#VALUE!</v>
      </c>
      <c r="F26" s="2">
        <v>1014</v>
      </c>
      <c r="G26" s="6">
        <v>49</v>
      </c>
    </row>
    <row r="27" spans="2:7">
      <c r="B27" s="2">
        <v>22</v>
      </c>
      <c r="C27" s="6">
        <v>28148</v>
      </c>
      <c r="D27" s="2" t="s">
        <v>39</v>
      </c>
      <c r="E27" s="4" t="e" vm="6">
        <v>#VALUE!</v>
      </c>
      <c r="F27" s="2">
        <v>1011</v>
      </c>
      <c r="G27" s="6">
        <v>27</v>
      </c>
    </row>
    <row r="28" spans="2:7">
      <c r="B28" s="2">
        <v>23</v>
      </c>
      <c r="C28" s="6">
        <v>22017</v>
      </c>
      <c r="D28" s="2" t="s">
        <v>40</v>
      </c>
      <c r="E28" s="4" t="e" vm="6">
        <v>#VALUE!</v>
      </c>
      <c r="F28" s="2">
        <v>1008</v>
      </c>
      <c r="G28" s="6">
        <v>62</v>
      </c>
    </row>
    <row r="29" spans="2:7">
      <c r="B29" s="2">
        <v>24</v>
      </c>
      <c r="C29" s="6">
        <v>28158</v>
      </c>
      <c r="D29" s="2" t="s">
        <v>41</v>
      </c>
      <c r="E29" s="4" t="e" vm="6">
        <v>#VALUE!</v>
      </c>
      <c r="F29" s="2">
        <v>988</v>
      </c>
      <c r="G29" s="6">
        <v>59</v>
      </c>
    </row>
    <row r="30" spans="2:7">
      <c r="B30" s="2">
        <v>25</v>
      </c>
      <c r="C30" s="6">
        <v>28191</v>
      </c>
      <c r="D30" s="2" t="s">
        <v>42</v>
      </c>
      <c r="E30" s="4" t="e" vm="6">
        <v>#VALUE!</v>
      </c>
      <c r="F30" s="2">
        <v>987</v>
      </c>
      <c r="G30" s="6">
        <v>26</v>
      </c>
    </row>
    <row r="31" spans="2:7">
      <c r="B31" s="2">
        <v>26</v>
      </c>
      <c r="C31" s="6">
        <v>27130</v>
      </c>
      <c r="D31" s="2" t="s">
        <v>43</v>
      </c>
      <c r="E31" s="4" t="e" vm="6">
        <v>#VALUE!</v>
      </c>
      <c r="F31" s="2">
        <v>944</v>
      </c>
      <c r="G31" s="6">
        <v>40</v>
      </c>
    </row>
    <row r="32" spans="2:7">
      <c r="B32" s="2">
        <v>27</v>
      </c>
      <c r="C32" s="6">
        <v>23910</v>
      </c>
      <c r="D32" s="2" t="s">
        <v>44</v>
      </c>
      <c r="E32" s="4" t="e" vm="6">
        <v>#VALUE!</v>
      </c>
      <c r="F32" s="2">
        <v>908</v>
      </c>
      <c r="G32" s="6">
        <v>25</v>
      </c>
    </row>
    <row r="33" spans="2:7">
      <c r="B33" s="2">
        <v>28</v>
      </c>
      <c r="C33" s="6">
        <v>3237</v>
      </c>
      <c r="D33" s="2" t="s">
        <v>45</v>
      </c>
      <c r="E33" s="4" t="e" vm="6">
        <v>#VALUE!</v>
      </c>
      <c r="F33" s="2">
        <v>874</v>
      </c>
      <c r="G33" s="6">
        <v>41</v>
      </c>
    </row>
    <row r="34" spans="2:7">
      <c r="B34" s="2">
        <v>29</v>
      </c>
      <c r="C34" s="6">
        <v>19970</v>
      </c>
      <c r="D34" s="2" t="s">
        <v>46</v>
      </c>
      <c r="E34" s="4" t="e" vm="6">
        <v>#VALUE!</v>
      </c>
      <c r="F34" s="2">
        <v>835</v>
      </c>
      <c r="G34" s="6">
        <v>47</v>
      </c>
    </row>
    <row r="35" spans="2:7" hidden="1">
      <c r="B35" s="3"/>
      <c r="C35" s="6"/>
      <c r="D35" s="2"/>
      <c r="E35" s="4"/>
      <c r="F35" s="2"/>
      <c r="G35" s="6"/>
    </row>
    <row r="36" spans="2:7" hidden="1">
      <c r="B36" s="2"/>
      <c r="C36" s="6"/>
      <c r="D36" s="2"/>
      <c r="E36" s="4"/>
      <c r="F36" s="2"/>
      <c r="G36" s="6"/>
    </row>
    <row r="37" spans="2:7" hidden="1">
      <c r="B37" s="2"/>
      <c r="C37" s="6"/>
      <c r="D37" s="2"/>
      <c r="E37" s="4"/>
      <c r="F37" s="2"/>
      <c r="G37" s="6"/>
    </row>
    <row r="38" spans="2:7" hidden="1">
      <c r="B38" s="2"/>
      <c r="C38" s="6"/>
      <c r="D38" s="2"/>
      <c r="E38" s="4"/>
      <c r="F38" s="2"/>
      <c r="G38" s="6"/>
    </row>
    <row r="39" spans="2:7" hidden="1">
      <c r="B39" s="2"/>
      <c r="C39" s="6"/>
      <c r="D39" s="2"/>
      <c r="E39" s="4"/>
      <c r="F39" s="2"/>
      <c r="G39" s="6"/>
    </row>
    <row r="40" spans="2:7" hidden="1">
      <c r="B40" s="2"/>
      <c r="C40" s="6"/>
      <c r="D40" s="2"/>
      <c r="E40" s="4"/>
      <c r="F40" s="2"/>
      <c r="G40" s="6"/>
    </row>
    <row r="41" spans="2:7" hidden="1">
      <c r="B41" s="2"/>
      <c r="C41" s="6"/>
      <c r="D41" s="2"/>
      <c r="E41" s="4"/>
      <c r="F41" s="2"/>
      <c r="G41" s="6"/>
    </row>
    <row r="42" spans="2:7" hidden="1">
      <c r="B42" s="2"/>
      <c r="C42" s="6"/>
      <c r="D42" s="2"/>
      <c r="E42" s="4"/>
      <c r="F42" s="2"/>
      <c r="G42" s="6"/>
    </row>
    <row r="43" spans="2:7" hidden="1">
      <c r="B43" s="2"/>
      <c r="C43" s="6"/>
      <c r="D43" s="2"/>
      <c r="E43" s="4"/>
      <c r="F43" s="2"/>
      <c r="G43" s="6"/>
    </row>
    <row r="44" spans="2:7" hidden="1">
      <c r="B44" s="2"/>
      <c r="C44" s="6"/>
      <c r="D44" s="2"/>
      <c r="E44" s="4"/>
      <c r="F44" s="2"/>
      <c r="G44" s="6"/>
    </row>
    <row r="45" spans="2:7" hidden="1">
      <c r="B45" s="2"/>
      <c r="C45" s="6"/>
      <c r="D45" s="2"/>
      <c r="E45" s="4"/>
      <c r="F45" s="2"/>
      <c r="G45" s="6"/>
    </row>
    <row r="46" spans="2:7" hidden="1">
      <c r="B46" s="2"/>
      <c r="C46" s="6"/>
      <c r="D46" s="2"/>
      <c r="E46" s="4"/>
      <c r="F46" s="2"/>
      <c r="G46" s="6"/>
    </row>
    <row r="47" spans="2:7" hidden="1">
      <c r="B47" s="2"/>
      <c r="C47" s="6"/>
      <c r="D47" s="2"/>
      <c r="E47" s="4"/>
      <c r="F47" s="2"/>
      <c r="G47" s="6"/>
    </row>
    <row r="48" spans="2:7" hidden="1">
      <c r="B48" s="2"/>
      <c r="C48" s="6"/>
      <c r="D48" s="2"/>
      <c r="E48" s="4"/>
      <c r="F48" s="2"/>
      <c r="G48" s="6"/>
    </row>
    <row r="49" spans="2:7" hidden="1">
      <c r="B49" s="2"/>
      <c r="C49" s="6"/>
      <c r="D49" s="2"/>
      <c r="E49" s="4"/>
      <c r="F49" s="2"/>
      <c r="G49" s="6"/>
    </row>
    <row r="50" spans="2:7" hidden="1">
      <c r="B50" s="2"/>
      <c r="C50" s="6"/>
      <c r="D50" s="2"/>
      <c r="E50" s="4"/>
      <c r="F50" s="2"/>
      <c r="G50" s="6"/>
    </row>
    <row r="51" spans="2:7" hidden="1">
      <c r="B51" s="2"/>
      <c r="C51" s="6"/>
      <c r="D51" s="2"/>
      <c r="E51" s="4"/>
      <c r="F51" s="2"/>
      <c r="G51" s="6"/>
    </row>
    <row r="52" spans="2:7" hidden="1">
      <c r="B52" s="2"/>
      <c r="C52" s="6"/>
      <c r="D52" s="2"/>
      <c r="E52" s="4"/>
      <c r="F52" s="2"/>
      <c r="G52" s="6"/>
    </row>
    <row r="53" spans="2:7" hidden="1">
      <c r="B53" s="2"/>
      <c r="C53" s="6"/>
      <c r="D53" s="2"/>
      <c r="E53" s="4"/>
      <c r="F53" s="2"/>
      <c r="G53" s="6"/>
    </row>
    <row r="54" spans="2:7" hidden="1">
      <c r="B54" s="2"/>
      <c r="C54" s="6"/>
      <c r="D54" s="2"/>
      <c r="E54" s="4"/>
      <c r="F54" s="2"/>
      <c r="G54" s="6"/>
    </row>
    <row r="55" spans="2:7" hidden="1">
      <c r="B55" s="2"/>
      <c r="C55" s="6"/>
      <c r="D55" s="2"/>
      <c r="E55" s="4"/>
      <c r="F55" s="2"/>
      <c r="G55" s="6"/>
    </row>
    <row r="56" spans="2:7" hidden="1">
      <c r="B56" s="2"/>
      <c r="C56" s="6"/>
      <c r="D56" s="2"/>
      <c r="E56" s="4"/>
      <c r="F56" s="2"/>
      <c r="G56" s="6"/>
    </row>
    <row r="57" spans="2:7" hidden="1">
      <c r="B57" s="2"/>
      <c r="C57" s="6"/>
      <c r="D57" s="2"/>
      <c r="E57" s="4"/>
      <c r="F57" s="2"/>
      <c r="G57" s="6"/>
    </row>
    <row r="58" spans="2:7" hidden="1">
      <c r="B58" s="3"/>
      <c r="C58" s="6"/>
      <c r="D58" s="2"/>
      <c r="E58" s="4"/>
      <c r="F58" s="2"/>
      <c r="G58" s="6"/>
    </row>
    <row r="59" spans="2:7" hidden="1">
      <c r="B59" s="2"/>
      <c r="C59" s="6"/>
      <c r="D59" s="2"/>
      <c r="E59" s="4"/>
      <c r="F59" s="2"/>
      <c r="G59" s="6"/>
    </row>
    <row r="60" spans="2:7" hidden="1">
      <c r="B60" s="2"/>
      <c r="C60" s="6"/>
      <c r="D60" s="2"/>
      <c r="E60" s="4"/>
      <c r="F60" s="2"/>
      <c r="G60" s="6"/>
    </row>
    <row r="61" spans="2:7" hidden="1">
      <c r="B61" s="2"/>
      <c r="C61" s="6"/>
      <c r="D61" s="2"/>
      <c r="E61" s="4"/>
      <c r="F61" s="2"/>
      <c r="G61" s="6"/>
    </row>
    <row r="62" spans="2:7" hidden="1">
      <c r="B62" s="2"/>
      <c r="C62" s="6"/>
      <c r="D62" s="2"/>
      <c r="E62" s="4"/>
      <c r="F62" s="2"/>
      <c r="G62" s="6"/>
    </row>
  </sheetData>
  <autoFilter ref="B5:G62" xr:uid="{60E42EEA-CC2F-3548-BDB5-2C5ECCAA58F9}">
    <filterColumn colId="5">
      <customFilters>
        <customFilter operator="notEqual" val=" "/>
      </customFilters>
    </filterColumn>
    <sortState xmlns:xlrd2="http://schemas.microsoft.com/office/spreadsheetml/2017/richdata2" ref="B6:G62">
      <sortCondition ref="B5:B62"/>
    </sortState>
  </autoFilter>
  <mergeCells count="1">
    <mergeCell ref="B4:G4"/>
  </mergeCells>
  <hyperlinks>
    <hyperlink ref="D7" r:id="rId1" display="https://www.tenisdemesaparatodos.com/jugadores_ficha.asp?codigo=23487" xr:uid="{897730B9-C962-D64D-A908-3448DD3506ED}"/>
    <hyperlink ref="D8" r:id="rId2" display="https://www.tenisdemesaparatodos.com/jugadores_ficha.asp?codigo=22950" xr:uid="{49AA0F96-9834-C14E-BDBC-31E86CB8E85F}"/>
    <hyperlink ref="D9" r:id="rId3" display="https://www.tenisdemesaparatodos.com/jugadores_ficha.asp?codigo=884" xr:uid="{84F312C8-DD47-3A45-BBC6-AB717AA7A857}"/>
    <hyperlink ref="D10" r:id="rId4" display="https://www.tenisdemesaparatodos.com/jugadores_ficha.asp?codigo=11955" xr:uid="{EBDEAD73-F604-6B40-95F8-D1C2E6A28E7F}"/>
    <hyperlink ref="D11" r:id="rId5" display="https://www.tenisdemesaparatodos.com/jugadores_ficha.asp?codigo=21740" xr:uid="{F58DBA81-FDF5-754E-8904-8AEF06A81574}"/>
    <hyperlink ref="D12" r:id="rId6" display="https://www.tenisdemesaparatodos.com/jugadores_ficha.asp?codigo=25715" xr:uid="{83ADA547-6790-1F4A-8148-48D2BBC2A8BE}"/>
    <hyperlink ref="D13" r:id="rId7" display="https://www.tenisdemesaparatodos.com/jugadores_ficha.asp?codigo=25714" xr:uid="{0FC42A7A-A6F2-EB43-9A4E-7397DA49E905}"/>
    <hyperlink ref="D14" r:id="rId8" display="https://www.tenisdemesaparatodos.com/jugadores_ficha.asp?codigo=26403" xr:uid="{8CF8B93D-D6C4-E14C-A8A8-7215FBE78743}"/>
    <hyperlink ref="D15" r:id="rId9" display="https://www.tenisdemesaparatodos.com/jugadores_ficha.asp?codigo=21031" xr:uid="{17C69AEB-9FFE-2B47-9A3E-B4E9DBD26757}"/>
    <hyperlink ref="D16" r:id="rId10" display="https://www.tenisdemesaparatodos.com/jugadores_ficha.asp?codigo=25107" xr:uid="{53057E09-8304-B846-A38C-7067620B5DA4}"/>
    <hyperlink ref="D17" r:id="rId11" display="https://www.tenisdemesaparatodos.com/jugadores_ficha.asp?codigo=25335" xr:uid="{E5CF234C-1E61-8C43-9ED3-BB27315308CB}"/>
    <hyperlink ref="D18" r:id="rId12" display="https://www.tenisdemesaparatodos.com/jugadores_ficha.asp?codigo=26881" xr:uid="{A14832BD-58F1-4E4B-9231-330B1CB953BE}"/>
    <hyperlink ref="D19" r:id="rId13" display="https://www.tenisdemesaparatodos.com/jugadores_ficha.asp?codigo=24558" xr:uid="{FE5EB4F7-DF83-8846-BB72-714043E25966}"/>
    <hyperlink ref="D20" r:id="rId14" display="https://www.tenisdemesaparatodos.com/jugadores_ficha.asp?codigo=25145" xr:uid="{8BD3763A-98C5-DF4F-92E2-AE0B1FA7D5A0}"/>
    <hyperlink ref="D21" r:id="rId15" display="https://www.tenisdemesaparatodos.com/jugadores_ficha.asp?codigo=19731" xr:uid="{F8CD2715-4D81-FB4E-84F9-38C5D0F70B89}"/>
    <hyperlink ref="D22" r:id="rId16" display="https://www.tenisdemesaparatodos.com/jugadores_ficha.asp?codigo=25950" xr:uid="{5F8AD183-D022-4B45-B475-851A336A9AC7}"/>
    <hyperlink ref="D23" r:id="rId17" display="https://www.tenisdemesaparatodos.com/jugadores_ficha.asp?codigo=26651" xr:uid="{94881A3D-8A40-3449-9C6C-F0537DCDAFF3}"/>
    <hyperlink ref="D24" r:id="rId18" display="https://www.tenisdemesaparatodos.com/jugadores_ficha.asp?codigo=22347" xr:uid="{D1CCE703-E4E1-594C-9534-84750DD0ED9B}"/>
    <hyperlink ref="D25" r:id="rId19" display="https://www.tenisdemesaparatodos.com/jugadores_ficha.asp?codigo=12848" xr:uid="{2A783501-42EA-7F46-B23A-6AA7B41EA6D7}"/>
    <hyperlink ref="D26" r:id="rId20" display="https://www.tenisdemesaparatodos.com/jugadores_ficha.asp?codigo=26810" xr:uid="{D2D3405A-5C75-F147-93A9-926783C42B1B}"/>
    <hyperlink ref="D27" r:id="rId21" display="https://www.tenisdemesaparatodos.com/jugadores_ficha.asp?codigo=28148" xr:uid="{7059B6E8-01C8-6346-9367-BF8ABCB9ADC0}"/>
    <hyperlink ref="D28" r:id="rId22" display="https://www.tenisdemesaparatodos.com/jugadores_ficha.asp?codigo=22017" xr:uid="{2A09AF60-2498-9E4B-A784-7C664F4E5440}"/>
    <hyperlink ref="D29" r:id="rId23" display="https://www.tenisdemesaparatodos.com/jugadores_ficha.asp?codigo=28158" xr:uid="{E39320B2-C7BA-8644-97A2-5F3B97FD574C}"/>
    <hyperlink ref="D30" r:id="rId24" display="https://www.tenisdemesaparatodos.com/jugadores_ficha.asp?codigo=28191" xr:uid="{AD309A74-7907-2444-A878-6F40198540D2}"/>
    <hyperlink ref="D31" r:id="rId25" display="https://www.tenisdemesaparatodos.com/jugadores_ficha.asp?codigo=27130" xr:uid="{E0B0F31C-0D6F-E24F-9DFF-4E880C35A6AF}"/>
    <hyperlink ref="D32" r:id="rId26" display="https://www.tenisdemesaparatodos.com/jugadores_ficha.asp?codigo=23910" xr:uid="{C3D2E90B-00E6-CC4E-82AF-4A2ADF23B2BC}"/>
    <hyperlink ref="D33" r:id="rId27" display="https://www.tenisdemesaparatodos.com/jugadores_ficha.asp?codigo=3237" xr:uid="{3E2CE311-88DC-804B-8522-D5B27C7FDDBB}"/>
    <hyperlink ref="D34" r:id="rId28" display="https://www.tenisdemesaparatodos.com/jugadores_ficha.asp?codigo=19970" xr:uid="{AD6DC802-406A-614B-9442-9BAE1B7E2387}"/>
    <hyperlink ref="D6" r:id="rId29" display="https://www.tenisdemesaparatodos.com/jugadores_ficha.asp?codigo=19880" xr:uid="{2C09C0A6-D236-0E47-B9C2-E647685B0DC1}"/>
  </hyperlinks>
  <pageMargins left="0.7" right="0.7" top="0.75" bottom="0.75" header="0.3" footer="0.3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Mesones</dc:creator>
  <cp:keywords/>
  <dc:description/>
  <cp:lastModifiedBy/>
  <cp:revision/>
  <dcterms:created xsi:type="dcterms:W3CDTF">2025-05-23T15:05:26Z</dcterms:created>
  <dcterms:modified xsi:type="dcterms:W3CDTF">2025-05-28T19:58:19Z</dcterms:modified>
  <cp:category/>
  <cp:contentStatus/>
</cp:coreProperties>
</file>